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M44" i="24"/>
  <c r="K44" i="24"/>
  <c r="I44" i="24"/>
  <c r="E44" i="24"/>
  <c r="C44" i="24"/>
  <c r="L44" i="24" s="1"/>
  <c r="B44" i="24"/>
  <c r="D44" i="24" s="1"/>
  <c r="M43" i="24"/>
  <c r="I43" i="24"/>
  <c r="H43" i="24"/>
  <c r="G43" i="24"/>
  <c r="F43" i="24"/>
  <c r="E43" i="24"/>
  <c r="C43" i="24"/>
  <c r="L43" i="24" s="1"/>
  <c r="B43" i="24"/>
  <c r="D43" i="24" s="1"/>
  <c r="M42" i="24"/>
  <c r="K42" i="24"/>
  <c r="I42" i="24"/>
  <c r="E42" i="24"/>
  <c r="C42" i="24"/>
  <c r="L42" i="24" s="1"/>
  <c r="B42" i="24"/>
  <c r="D42" i="24" s="1"/>
  <c r="M41" i="24"/>
  <c r="I41" i="24"/>
  <c r="H41" i="24"/>
  <c r="G41" i="24"/>
  <c r="F41" i="24"/>
  <c r="E41" i="24"/>
  <c r="C41" i="24"/>
  <c r="L41" i="24" s="1"/>
  <c r="B41" i="24"/>
  <c r="D41" i="24" s="1"/>
  <c r="M40" i="24"/>
  <c r="K40" i="24"/>
  <c r="I40" i="24"/>
  <c r="E40" i="24"/>
  <c r="C40" i="24"/>
  <c r="L40" i="24" s="1"/>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G20" i="24" s="1"/>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19" i="24"/>
  <c r="D19" i="24"/>
  <c r="J19" i="24"/>
  <c r="H19" i="24"/>
  <c r="K19" i="24"/>
  <c r="J8" i="24"/>
  <c r="H8" i="24"/>
  <c r="F8" i="24"/>
  <c r="D8" i="24"/>
  <c r="K8" i="24"/>
  <c r="F27" i="24"/>
  <c r="D27" i="24"/>
  <c r="J27" i="24"/>
  <c r="H27" i="24"/>
  <c r="K27" i="24"/>
  <c r="F35" i="24"/>
  <c r="D35" i="24"/>
  <c r="J35" i="24"/>
  <c r="H35" i="24"/>
  <c r="K35" i="24"/>
  <c r="F17" i="24"/>
  <c r="D17" i="24"/>
  <c r="J17" i="24"/>
  <c r="H17" i="24"/>
  <c r="K17" i="24"/>
  <c r="F33" i="24"/>
  <c r="D33" i="24"/>
  <c r="J33" i="24"/>
  <c r="H33" i="24"/>
  <c r="K33" i="24"/>
  <c r="M19" i="24"/>
  <c r="E19" i="24"/>
  <c r="L19" i="24"/>
  <c r="I19" i="24"/>
  <c r="G19" i="24"/>
  <c r="I22" i="24"/>
  <c r="M22" i="24"/>
  <c r="E22" i="24"/>
  <c r="L22" i="24"/>
  <c r="G22" i="24"/>
  <c r="G35" i="24"/>
  <c r="M35" i="24"/>
  <c r="E35" i="24"/>
  <c r="L35" i="24"/>
  <c r="I35" i="24"/>
  <c r="C45" i="24"/>
  <c r="C39" i="24"/>
  <c r="F21" i="24"/>
  <c r="D21" i="24"/>
  <c r="J21" i="24"/>
  <c r="H21" i="24"/>
  <c r="K21" i="24"/>
  <c r="K24" i="24"/>
  <c r="J24" i="24"/>
  <c r="H24" i="24"/>
  <c r="F24" i="24"/>
  <c r="D24" i="24"/>
  <c r="D38" i="24"/>
  <c r="K38" i="24"/>
  <c r="J38" i="24"/>
  <c r="H38" i="24"/>
  <c r="F38" i="24"/>
  <c r="I16" i="24"/>
  <c r="M16" i="24"/>
  <c r="E16" i="24"/>
  <c r="L16" i="24"/>
  <c r="G16" i="24"/>
  <c r="I26" i="24"/>
  <c r="M26" i="24"/>
  <c r="E26" i="24"/>
  <c r="L26" i="24"/>
  <c r="G26" i="24"/>
  <c r="I32" i="24"/>
  <c r="M32" i="24"/>
  <c r="E32" i="24"/>
  <c r="L32" i="24"/>
  <c r="G32" i="24"/>
  <c r="F15" i="24"/>
  <c r="D15" i="24"/>
  <c r="J15" i="24"/>
  <c r="H15" i="24"/>
  <c r="K15" i="24"/>
  <c r="J18" i="24"/>
  <c r="H18" i="24"/>
  <c r="F18" i="24"/>
  <c r="D18" i="24"/>
  <c r="K18" i="24"/>
  <c r="F31" i="24"/>
  <c r="D31" i="24"/>
  <c r="J31" i="24"/>
  <c r="H31" i="24"/>
  <c r="K31" i="24"/>
  <c r="K34" i="24"/>
  <c r="J34" i="24"/>
  <c r="H34" i="24"/>
  <c r="F34" i="24"/>
  <c r="D34" i="24"/>
  <c r="G29" i="24"/>
  <c r="M29" i="24"/>
  <c r="E29" i="24"/>
  <c r="L29" i="24"/>
  <c r="I29" i="24"/>
  <c r="F9" i="24"/>
  <c r="D9" i="24"/>
  <c r="J9" i="24"/>
  <c r="H9" i="24"/>
  <c r="K9" i="24"/>
  <c r="K22" i="24"/>
  <c r="J22" i="24"/>
  <c r="H22" i="24"/>
  <c r="F22" i="24"/>
  <c r="D22" i="24"/>
  <c r="K28" i="24"/>
  <c r="J28" i="24"/>
  <c r="H28" i="24"/>
  <c r="F28" i="24"/>
  <c r="D28" i="24"/>
  <c r="B45" i="24"/>
  <c r="B39" i="24"/>
  <c r="M17" i="24"/>
  <c r="E17" i="24"/>
  <c r="L17" i="24"/>
  <c r="I17" i="24"/>
  <c r="G17" i="24"/>
  <c r="G23" i="24"/>
  <c r="M23" i="24"/>
  <c r="E23" i="24"/>
  <c r="L23" i="24"/>
  <c r="I23" i="24"/>
  <c r="G33" i="24"/>
  <c r="M33" i="24"/>
  <c r="E33" i="24"/>
  <c r="L33" i="24"/>
  <c r="I33" i="24"/>
  <c r="F25" i="24"/>
  <c r="D25" i="24"/>
  <c r="J25" i="24"/>
  <c r="H25" i="24"/>
  <c r="K25" i="24"/>
  <c r="C14" i="24"/>
  <c r="C6" i="24"/>
  <c r="G27" i="24"/>
  <c r="M27" i="24"/>
  <c r="E27" i="24"/>
  <c r="L27" i="24"/>
  <c r="I27" i="24"/>
  <c r="I30" i="24"/>
  <c r="M30" i="24"/>
  <c r="E30" i="24"/>
  <c r="L30" i="24"/>
  <c r="G30" i="24"/>
  <c r="J16" i="24"/>
  <c r="H16" i="24"/>
  <c r="F16" i="24"/>
  <c r="D16" i="24"/>
  <c r="K16" i="24"/>
  <c r="F29" i="24"/>
  <c r="D29" i="24"/>
  <c r="J29" i="24"/>
  <c r="H29" i="24"/>
  <c r="K29" i="24"/>
  <c r="K32" i="24"/>
  <c r="J32" i="24"/>
  <c r="H32" i="24"/>
  <c r="F32" i="24"/>
  <c r="D32" i="24"/>
  <c r="I18" i="24"/>
  <c r="M18" i="24"/>
  <c r="E18" i="24"/>
  <c r="L18" i="24"/>
  <c r="G18" i="24"/>
  <c r="I24" i="24"/>
  <c r="M24" i="24"/>
  <c r="E24" i="24"/>
  <c r="L24" i="24"/>
  <c r="G24" i="24"/>
  <c r="I34" i="24"/>
  <c r="M34" i="24"/>
  <c r="E34" i="24"/>
  <c r="L34" i="24"/>
  <c r="G34" i="24"/>
  <c r="F23" i="24"/>
  <c r="D23" i="24"/>
  <c r="J23" i="24"/>
  <c r="H23" i="24"/>
  <c r="K23" i="24"/>
  <c r="K26" i="24"/>
  <c r="J26" i="24"/>
  <c r="H26" i="24"/>
  <c r="F26" i="24"/>
  <c r="D26" i="24"/>
  <c r="M7" i="24"/>
  <c r="E7" i="24"/>
  <c r="L7" i="24"/>
  <c r="I7" i="24"/>
  <c r="G7" i="24"/>
  <c r="I8" i="24"/>
  <c r="M8" i="24"/>
  <c r="E8" i="24"/>
  <c r="L8" i="24"/>
  <c r="G8" i="24"/>
  <c r="M9" i="24"/>
  <c r="E9" i="24"/>
  <c r="L9" i="24"/>
  <c r="I9" i="24"/>
  <c r="G9" i="24"/>
  <c r="G21" i="24"/>
  <c r="M21" i="24"/>
  <c r="E21" i="24"/>
  <c r="L21" i="24"/>
  <c r="I21" i="24"/>
  <c r="B14" i="24"/>
  <c r="B6" i="24"/>
  <c r="K20" i="24"/>
  <c r="J20" i="24"/>
  <c r="H20" i="24"/>
  <c r="F20" i="24"/>
  <c r="D20" i="24"/>
  <c r="K30" i="24"/>
  <c r="J30" i="24"/>
  <c r="H30" i="24"/>
  <c r="F30" i="24"/>
  <c r="D30" i="24"/>
  <c r="H37" i="24"/>
  <c r="F37" i="24"/>
  <c r="D37" i="24"/>
  <c r="K37" i="24"/>
  <c r="J37" i="24"/>
  <c r="M15" i="24"/>
  <c r="E15" i="24"/>
  <c r="L15" i="24"/>
  <c r="I15" i="24"/>
  <c r="G15" i="24"/>
  <c r="G25" i="24"/>
  <c r="M25" i="24"/>
  <c r="E25" i="24"/>
  <c r="L25" i="24"/>
  <c r="I25" i="24"/>
  <c r="G31" i="24"/>
  <c r="M31" i="24"/>
  <c r="E31" i="24"/>
  <c r="L31" i="24"/>
  <c r="I31" i="24"/>
  <c r="I20" i="24"/>
  <c r="M20" i="24"/>
  <c r="E20" i="24"/>
  <c r="L20" i="24"/>
  <c r="I28" i="24"/>
  <c r="M28" i="24"/>
  <c r="E28" i="24"/>
  <c r="L28" i="24"/>
  <c r="I37" i="24"/>
  <c r="G37" i="24"/>
  <c r="L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7" i="24"/>
  <c r="M38" i="24"/>
  <c r="E38" i="24"/>
  <c r="L38" i="24"/>
  <c r="G38" i="24"/>
  <c r="G2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K41" i="24"/>
  <c r="G42" i="24"/>
  <c r="K43" i="24"/>
  <c r="G44" i="24"/>
  <c r="H40" i="24"/>
  <c r="H42" i="24"/>
  <c r="H44" i="24"/>
  <c r="J40" i="24"/>
  <c r="J42" i="24"/>
  <c r="J44" i="24"/>
  <c r="J14" i="24" l="1"/>
  <c r="H14" i="24"/>
  <c r="F14" i="24"/>
  <c r="D14" i="24"/>
  <c r="K14" i="24"/>
  <c r="J79" i="24"/>
  <c r="I14" i="24"/>
  <c r="M14" i="24"/>
  <c r="E14" i="24"/>
  <c r="L14" i="24"/>
  <c r="G14" i="24"/>
  <c r="K79" i="24"/>
  <c r="K78" i="24"/>
  <c r="I77" i="24"/>
  <c r="H39" i="24"/>
  <c r="F39" i="24"/>
  <c r="D39" i="24"/>
  <c r="K39" i="24"/>
  <c r="J39" i="24"/>
  <c r="I39" i="24"/>
  <c r="G39" i="24"/>
  <c r="L39" i="24"/>
  <c r="M39" i="24"/>
  <c r="E39" i="24"/>
  <c r="I45" i="24"/>
  <c r="G45" i="24"/>
  <c r="L45" i="24"/>
  <c r="M45" i="24"/>
  <c r="E45" i="24"/>
  <c r="H45" i="24"/>
  <c r="F45" i="24"/>
  <c r="D45" i="24"/>
  <c r="K45" i="24"/>
  <c r="J45" i="24"/>
  <c r="J6" i="24"/>
  <c r="H6" i="24"/>
  <c r="F6" i="24"/>
  <c r="D6" i="24"/>
  <c r="K6" i="24"/>
  <c r="I6" i="24"/>
  <c r="M6" i="24"/>
  <c r="E6" i="24"/>
  <c r="L6" i="24"/>
  <c r="G6" i="24"/>
  <c r="I78" i="24" l="1"/>
  <c r="I79" i="24"/>
  <c r="J78" i="24"/>
  <c r="I83" i="24" l="1"/>
  <c r="I82" i="24"/>
  <c r="I81" i="24"/>
</calcChain>
</file>

<file path=xl/sharedStrings.xml><?xml version="1.0" encoding="utf-8"?>
<sst xmlns="http://schemas.openxmlformats.org/spreadsheetml/2006/main" count="1664" uniqueCount="522">
  <si>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</si>
  <si>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</si>
  <si>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</si>
  <si>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</si>
  <si>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</si>
  <si>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</si>
  <si>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</si>
  <si>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</si>
  <si>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</si>
  <si>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</si>
  <si>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</si>
  <si>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</si>
  <si>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</si>
  <si>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Kleve (05154)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</si>
  <si>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</si>
  <si>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</si>
  <si>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</si>
  <si>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</si>
  <si>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</si>
  <si>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</si>
  <si>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</si>
  <si>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</si>
  <si>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</si>
  <si>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</si>
  <si>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</si>
  <si>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</si>
  <si>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</si>
  <si>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</si>
  <si>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</si>
  <si>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</si>
  <si>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</si>
  <si>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</si>
  <si>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</si>
  <si>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</si>
  <si>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</si>
  <si>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</si>
  <si>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</si>
  <si>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</si>
  <si>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</si>
  <si>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</si>
  <si>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</si>
  <si>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</si>
  <si>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</si>
  <si>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</si>
  <si>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</si>
  <si>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</si>
  <si>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</si>
  <si>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</si>
  <si>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</si>
  <si>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</si>
  <si>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</si>
  <si>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</si>
  <si>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</si>
  <si>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</si>
  <si>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</si>
  <si>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</si>
  <si>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</si>
  <si>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</si>
  <si>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</si>
  <si>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</si>
  <si>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</si>
  <si>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</si>
  <si>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</si>
  <si>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</si>
  <si>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</si>
  <si>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</si>
  <si>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</si>
  <si>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</si>
  <si>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</si>
  <si>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</si>
  <si>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</si>
  <si>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</si>
  <si>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</si>
  <si>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</si>
  <si>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</si>
  <si>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</si>
  <si>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</si>
  <si>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</si>
  <si>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</si>
  <si>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</si>
  <si>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</si>
  <si>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</si>
  <si>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</si>
  <si>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</si>
  <si>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</si>
  <si>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</si>
  <si>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</si>
  <si>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</si>
  <si>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</si>
  <si>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</si>
  <si>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</si>
  <si>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</si>
  <si>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Kleve (05154);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</si>
  <si>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</si>
  <si>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</si>
  <si>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</si>
  <si>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</si>
  <si>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</si>
  <si>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</si>
  <si>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</si>
  <si>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</si>
  <si>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</si>
  <si>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</si>
  <si>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</si>
  <si>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</si>
  <si>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</si>
  <si>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</si>
  <si>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</si>
  <si>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</si>
  <si>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</si>
  <si>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</si>
  <si>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</si>
  <si>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</si>
  <si>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</si>
  <si>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</si>
  <si>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</si>
  <si>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</si>
  <si>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</si>
  <si>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</si>
  <si>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</si>
  <si>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</si>
  <si>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</si>
  <si>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</si>
  <si>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</si>
  <si>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</si>
  <si>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</si>
  <si>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</si>
  <si>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</si>
  <si>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</si>
  <si>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</si>
  <si>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</si>
  <si>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</si>
  <si>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</si>
  <si>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</si>
  <si>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</si>
  <si>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</si>
  <si>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</si>
  <si>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</si>
  <si>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</si>
  <si>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</si>
  <si>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</si>
  <si>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</si>
  <si>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</si>
  <si>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</si>
  <si>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</si>
  <si>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</si>
  <si>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</si>
  <si>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</si>
  <si>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</si>
  <si>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</si>
  <si>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</si>
  <si>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</si>
  <si>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</si>
  <si>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</si>
  <si>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</si>
  <si>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</si>
  <si>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</si>
  <si>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</si>
  <si>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</si>
  <si>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</si>
  <si>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</si>
  <si>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</si>
  <si>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</si>
  <si>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</si>
  <si>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</si>
  <si>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</si>
  <si>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</si>
  <si>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</si>
  <si>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</si>
  <si>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</si>
  <si>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</si>
  <si>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</si>
  <si>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</si>
  <si>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</si>
  <si>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</si>
  <si>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</si>
  <si>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</si>
  <si>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</si>
  <si>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</si>
  <si>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</si>
  <si>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</si>
  <si>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</si>
  <si>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</si>
  <si>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Kleve (05154)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</si>
  <si>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</si>
  <si>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</si>
  <si>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</si>
  <si>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</si>
  <si>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</si>
  <si>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</si>
  <si>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</si>
  <si>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</si>
  <si>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</si>
  <si>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</si>
  <si>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</si>
  <si>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</si>
  <si>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</si>
  <si>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</si>
  <si>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</si>
  <si>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</si>
  <si>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</si>
  <si>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</si>
  <si>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</si>
  <si>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</si>
  <si>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</si>
  <si>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</si>
  <si>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</si>
  <si>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</si>
  <si>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</si>
  <si>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</si>
  <si>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</si>
  <si>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</si>
  <si>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</si>
  <si>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</si>
  <si>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</si>
  <si>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</si>
  <si>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</si>
  <si>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</si>
  <si>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</si>
  <si>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</si>
  <si>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</si>
  <si>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</si>
  <si>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</si>
  <si>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</si>
  <si>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</si>
  <si>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</si>
  <si>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</si>
  <si>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</si>
  <si>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</si>
  <si>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</si>
  <si>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</si>
  <si>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</si>
  <si>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</si>
  <si>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</si>
  <si>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</si>
  <si>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</si>
  <si>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</si>
  <si>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</si>
  <si>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</si>
  <si>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</si>
  <si>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</si>
  <si>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</si>
  <si>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</si>
  <si>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</si>
  <si>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</si>
  <si>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</si>
  <si>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</si>
  <si>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</si>
  <si>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</si>
  <si>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</si>
  <si>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</si>
  <si>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</si>
  <si>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</si>
  <si>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</si>
  <si>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</si>
  <si>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</si>
  <si>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</si>
  <si>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</si>
  <si>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</si>
  <si>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</si>
  <si>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</si>
  <si>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</si>
  <si>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</si>
  <si>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</si>
  <si>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</si>
  <si>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</si>
  <si>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</si>
  <si>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</si>
  <si>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</si>
  <si>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</si>
  <si>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</si>
  <si>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</si>
  <si>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</si>
  <si>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</si>
  <si>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</si>
  <si>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</si>
  <si>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</si>
  <si>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</si>
  <si>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</si>
  <si>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</si>
  <si>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</si>
  <si>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</si>
  <si>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</si>
  <si>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</si>
  <si>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</si>
  <si>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</si>
  <si>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</si>
  <si>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</si>
  <si>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</si>
  <si>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</si>
  <si>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</si>
  <si>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</si>
  <si>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</si>
  <si>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</si>
  <si>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</si>
  <si>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</si>
  <si>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</si>
  <si>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</si>
  <si>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</si>
  <si>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</si>
  <si>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</si>
  <si>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</si>
  <si>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</si>
  <si>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</si>
  <si>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</si>
  <si>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</si>
  <si>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</si>
  <si>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</si>
  <si>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</si>
  <si>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</si>
  <si>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</si>
  <si>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</si>
  <si>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</si>
  <si>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</si>
  <si>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</si>
  <si>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</si>
  <si>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</si>
  <si>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</si>
  <si>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</si>
  <si>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</si>
  <si>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</si>
  <si>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</si>
  <si>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</si>
  <si>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</si>
  <si>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</si>
  <si>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</si>
  <si>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</si>
  <si>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</si>
  <si>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</si>
  <si>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</si>
  <si>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</si>
  <si>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</si>
  <si>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</si>
  <si>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</si>
  <si>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</si>
  <si>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</si>
  <si>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</si>
  <si>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</si>
  <si>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</si>
  <si>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</si>
  <si>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</si>
  <si>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</si>
  <si>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</si>
  <si>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</si>
  <si>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</si>
  <si>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</si>
  <si>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</si>
  <si>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</si>
  <si>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</si>
  <si>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</si>
  <si>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</si>
  <si>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</si>
  <si>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</si>
  <si>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</si>
  <si>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</si>
  <si>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</si>
  <si>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</si>
  <si>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</si>
  <si>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</si>
  <si>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</si>
  <si>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</si>
  <si>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</si>
  <si>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</si>
  <si>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</si>
  <si>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</si>
  <si>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</si>
  <si>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</si>
  <si>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</si>
  <si>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</si>
  <si>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</si>
  <si>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</si>
  <si>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</si>
  <si>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</si>
  <si>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Kleve (05154);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</si>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</sst>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{769DBB76-43B8-4B32-959D-5CBB4A5E139D}</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C9A5-44CE-ABC4-39208A904B1F}"/>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{29D46CD8-1D19-4F25-9C07-E78E572C6531}</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9A5-44CE-ABC4-39208A904B1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{2E9BD1E0-44C5-4FC2-8D05-09A3CD8BC454}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9A5-44CE-ABC4-39208A904B1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{E89B6555-1DA7-4DFB-9D99-A3773ACC83C7}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9A5-44CE-ABC4-39208A904B1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1.3940809968847352</c:v>
                </c:pt>
                <c:pt idx="1">
                  <c:v>1.3225681822425275</c:v>
                </c:pt>
                <c:pt idx="2">
                  <c:v>1.1186464311118853</c:v>
                </c:pt>
                <c:pt idx="3">
                  <c:v>1.0875687030768</c:v>
                </c:pt>
              </c:numCache>
            </c:numRef>
          </c:val>
          <c:extLst>
            <c:ext xmlns:c16="http://schemas.microsoft.com/office/drawing/2014/chart" uri="{C3380CC4-5D6E-409C-BE32-E72D297353CC}">
              <c16:uniqueId val="{00000004-C9A5-44CE-ABC4-39208A904B1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{8685FF68-FB7A-475D-880A-8FD1247A8A8C}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9A5-44CE-ABC4-39208A904B1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{40CA49D2-C985-46BA-A7CD-A99300593D10}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9A5-44CE-ABC4-39208A904B1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{52CE2944-CC1E-424E-916D-71290A66F606}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9A5-44CE-ABC4-39208A904B1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{7195EBCB-CA33-4365-B341-FCB05D02A0D9}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9A5-44CE-ABC4-39208A904B1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9A5-44CE-ABC4-39208A904B1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9A5-44CE-ABC4-39208A904B1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{C282A7C8-8605-4BD4-8324-26B43CDEE2A2}</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5757-4C1B-8301-6733752A3BE0}"/>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{9CD3D15F-6129-46C1-A987-BC3327EFF690}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5757-4C1B-8301-6733752A3BE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{AD463810-DACD-41B1-8916-D5AB9AE8F57E}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757-4C1B-8301-6733752A3BE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{412BA44C-FE0F-456B-8B70-959190A278EA}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757-4C1B-8301-6733752A3B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-2.3959103227395908</c:v>
                </c:pt>
                <c:pt idx="1">
                  <c:v>-3.156552267354261</c:v>
                </c:pt>
                <c:pt idx="2">
                  <c:v>-2.7637010795899166</c:v>
                </c:pt>
                <c:pt idx="3">
                  <c:v>-2.8655893304673015</c:v>
                </c:pt>
              </c:numCache>
            </c:numRef>
          </c:val>
          <c:extLst>
            <c:ext xmlns:c16="http://schemas.microsoft.com/office/drawing/2014/chart" uri="{C3380CC4-5D6E-409C-BE32-E72D297353CC}">
              <c16:uniqueId val="{00000004-5757-4C1B-8301-6733752A3BE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{B743EBBA-FF5B-47BE-B760-71B63D0481CE}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757-4C1B-8301-6733752A3BE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{8164E9AA-2032-4C06-BE4C-83AD3F0DE876}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757-4C1B-8301-6733752A3BE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{A79FA609-0CFA-4980-81FB-33C1F2EA5361}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757-4C1B-8301-6733752A3BE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{EAEB3488-72DB-4A38-9916-CCA78D45689D}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757-4C1B-8301-6733752A3BE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757-4C1B-8301-6733752A3BE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757-4C1B-8301-6733752A3BE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{4F489C0D-06DF-4DE8-A11A-F73E44BEF701}</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BC22-4202-B0C5-7D04490A2D49}"/>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{C8290D81-E2C5-43A7-B722-25CADEF51F6F}</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BC22-4202-B0C5-7D04490A2D49}"/>
                </c:ext>
              </c:extLst>
            </c:dLbl>
            <c:dLbl>
              <c:idx val="2"/>
              <c:tx>
                <c:strRef>
                  <c:f>Daten_Diagramme!$D$16</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{82DEE0F5-F7D7-4765-9DDB-CFA4BA5D8461}</c15:txfldGUID>
                      <c15:f>Daten_Diagramme!$D$16</c15:f>
                      <c15:dlblFieldTableCache>
                        <c:ptCount val="1"/>
                        <c:pt idx="0">
                          <c:v>12.6</c:v>
                        </c:pt>
                      </c15:dlblFieldTableCache>
                    </c15:dlblFTEntry>
                  </c15:dlblFieldTable>
                  <c15:showDataLabelsRange val="0"/>
                </c:ext>
                <c:ext xmlns:c16="http://schemas.microsoft.com/office/drawing/2014/chart" uri="{C3380CC4-5D6E-409C-BE32-E72D297353CC}">
                  <c16:uniqueId val="{00000002-BC22-4202-B0C5-7D04490A2D49}"/>
                </c:ext>
              </c:extLst>
            </c:dLbl>
            <c:dLbl>
              <c:idx val="3"/>
              <c:tx>
                <c:strRef>
                  <c:f>Daten_Diagramme!$D$17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{F8E36161-EC70-42EC-9ABD-10FE9796E52C}</c15:txfldGUID>
                      <c15:f>Daten_Diagramme!$D$17</c15:f>
                      <c15:dlblFieldTableCache>
                        <c:ptCount val="1"/>
                        <c:pt idx="0">
                          <c:v>0.4</c:v>
                        </c:pt>
                      </c15:dlblFieldTableCache>
                    </c15:dlblFTEntry>
                  </c15:dlblFieldTable>
                  <c15:showDataLabelsRange val="0"/>
                </c:ext>
                <c:ext xmlns:c16="http://schemas.microsoft.com/office/drawing/2014/chart" uri="{C3380CC4-5D6E-409C-BE32-E72D297353CC}">
                  <c16:uniqueId val="{00000003-BC22-4202-B0C5-7D04490A2D49}"/>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{EB007247-0224-4DBE-855C-6240AFB3014D}</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BC22-4202-B0C5-7D04490A2D49}"/>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{28D26D0F-1AEC-4AFA-941D-31202A6EEB01}</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BC22-4202-B0C5-7D04490A2D49}"/>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{A26DD44D-8BBD-4AD5-8870-D84E0C3E1255}</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BC22-4202-B0C5-7D04490A2D49}"/>
                </c:ext>
              </c:extLst>
            </c:dLbl>
            <c:dLbl>
              <c:idx val="7"/>
              <c:tx>
                <c:strRef>
                  <c:f>Daten_Diagramme!$D$21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{27F2AC73-8E50-4307-9F65-20D0D6EAEDBD}</c15:txfldGUID>
                      <c15:f>Daten_Diagramme!$D$21</c15:f>
                      <c15:dlblFieldTableCache>
                        <c:ptCount val="1"/>
                        <c:pt idx="0">
                          <c:v>1.7</c:v>
                        </c:pt>
                      </c15:dlblFieldTableCache>
                    </c15:dlblFTEntry>
                  </c15:dlblFieldTable>
                  <c15:showDataLabelsRange val="0"/>
                </c:ext>
                <c:ext xmlns:c16="http://schemas.microsoft.com/office/drawing/2014/chart" uri="{C3380CC4-5D6E-409C-BE32-E72D297353CC}">
                  <c16:uniqueId val="{00000007-BC22-4202-B0C5-7D04490A2D49}"/>
                </c:ext>
              </c:extLst>
            </c:dLbl>
            <c:dLbl>
              <c:idx val="8"/>
              <c:tx>
                <c:strRef>
                  <c:f>Daten_Diagramme!$D$22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{016D5321-D3E2-4E27-B515-F97B4441AE4B}</c15:txfldGUID>
                      <c15:f>Daten_Diagramme!$D$22</c15:f>
                      <c15:dlblFieldTableCache>
                        <c:ptCount val="1"/>
                        <c:pt idx="0">
                          <c:v>3.8</c:v>
                        </c:pt>
                      </c15:dlblFieldTableCache>
                    </c15:dlblFTEntry>
                  </c15:dlblFieldTable>
                  <c15:showDataLabelsRange val="0"/>
                </c:ext>
                <c:ext xmlns:c16="http://schemas.microsoft.com/office/drawing/2014/chart" uri="{C3380CC4-5D6E-409C-BE32-E72D297353CC}">
                  <c16:uniqueId val="{00000008-BC22-4202-B0C5-7D04490A2D49}"/>
                </c:ext>
              </c:extLst>
            </c:dLbl>
            <c:dLbl>
              <c:idx val="9"/>
              <c:tx>
                <c:strRef>
                  <c:f>Daten_Diagramme!$D$23</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{3834E80A-CA5D-48FA-921C-E0F3C1FF9CB3}</c15:txfldGUID>
                      <c15:f>Daten_Diagramme!$D$23</c15:f>
                      <c15:dlblFieldTableCache>
                        <c:ptCount val="1"/>
                        <c:pt idx="0">
                          <c:v>-11.1</c:v>
                        </c:pt>
                      </c15:dlblFieldTableCache>
                    </c15:dlblFTEntry>
                  </c15:dlblFieldTable>
                  <c15:showDataLabelsRange val="0"/>
                </c:ext>
                <c:ext xmlns:c16="http://schemas.microsoft.com/office/drawing/2014/chart" uri="{C3380CC4-5D6E-409C-BE32-E72D297353CC}">
                  <c16:uniqueId val="{00000009-BC22-4202-B0C5-7D04490A2D49}"/>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{4522CB81-870F-4C2C-856C-62FF99887376}</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BC22-4202-B0C5-7D04490A2D49}"/>
                </c:ext>
              </c:extLst>
            </c:dLbl>
            <c:dLbl>
              <c:idx val="11"/>
              <c:tx>
                <c:strRef>
                  <c:f>Daten_Diagramme!$D$25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{8AC2A02B-B839-4546-A351-E62FE155C11C}</c15:txfldGUID>
                      <c15:f>Daten_Diagramme!$D$25</c15:f>
                      <c15:dlblFieldTableCache>
                        <c:ptCount val="1"/>
                        <c:pt idx="0">
                          <c:v>7.9</c:v>
                        </c:pt>
                      </c15:dlblFieldTableCache>
                    </c15:dlblFTEntry>
                  </c15:dlblFieldTable>
                  <c15:showDataLabelsRange val="0"/>
                </c:ext>
                <c:ext xmlns:c16="http://schemas.microsoft.com/office/drawing/2014/chart" uri="{C3380CC4-5D6E-409C-BE32-E72D297353CC}">
                  <c16:uniqueId val="{0000000B-BC22-4202-B0C5-7D04490A2D49}"/>
                </c:ext>
              </c:extLst>
            </c:dLbl>
            <c:dLbl>
              <c:idx val="12"/>
              <c:tx>
                <c:strRef>
                  <c:f>Daten_Diagramme!$D$26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{835C4802-DED6-4820-AD80-4147572A0D63}</c15:txfldGUID>
                      <c15:f>Daten_Diagramme!$D$26</c15:f>
                      <c15:dlblFieldTableCache>
                        <c:ptCount val="1"/>
                        <c:pt idx="0">
                          <c:v>-3.1</c:v>
                        </c:pt>
                      </c15:dlblFieldTableCache>
                    </c15:dlblFTEntry>
                  </c15:dlblFieldTable>
                  <c15:showDataLabelsRange val="0"/>
                </c:ext>
                <c:ext xmlns:c16="http://schemas.microsoft.com/office/drawing/2014/chart" uri="{C3380CC4-5D6E-409C-BE32-E72D297353CC}">
                  <c16:uniqueId val="{0000000C-BC22-4202-B0C5-7D04490A2D49}"/>
                </c:ext>
              </c:extLst>
            </c:dLbl>
            <c:dLbl>
              <c:idx val="13"/>
              <c:tx>
                <c:strRef>
                  <c:f>Daten_Diagramme!$D$27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{5F692990-DD78-43AC-98AC-17842732B167}</c15:txfldGUID>
                      <c15:f>Daten_Diagramme!$D$27</c15:f>
                      <c15:dlblFieldTableCache>
                        <c:ptCount val="1"/>
                        <c:pt idx="0">
                          <c:v>2.6</c:v>
                        </c:pt>
                      </c15:dlblFieldTableCache>
                    </c15:dlblFTEntry>
                  </c15:dlblFieldTable>
                  <c15:showDataLabelsRange val="0"/>
                </c:ext>
                <c:ext xmlns:c16="http://schemas.microsoft.com/office/drawing/2014/chart" uri="{C3380CC4-5D6E-409C-BE32-E72D297353CC}">
                  <c16:uniqueId val="{0000000D-BC22-4202-B0C5-7D04490A2D49}"/>
                </c:ext>
              </c:extLst>
            </c:dLbl>
            <c:dLbl>
              <c:idx val="14"/>
              <c:tx>
                <c:strRef>
                  <c:f>Daten_Diagramme!$D$28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{A8DDF372-B530-4145-AF71-47A8527E0489}</c15:txfldGUID>
                      <c15:f>Daten_Diagramme!$D$28</c15:f>
                      <c15:dlblFieldTableCache>
                        <c:ptCount val="1"/>
                        <c:pt idx="0">
                          <c:v>6.0</c:v>
                        </c:pt>
                      </c15:dlblFieldTableCache>
                    </c15:dlblFTEntry>
                  </c15:dlblFieldTable>
                  <c15:showDataLabelsRange val="0"/>
                </c:ext>
                <c:ext xmlns:c16="http://schemas.microsoft.com/office/drawing/2014/chart" uri="{C3380CC4-5D6E-409C-BE32-E72D297353CC}">
                  <c16:uniqueId val="{0000000E-BC22-4202-B0C5-7D04490A2D49}"/>
                </c:ext>
              </c:extLst>
            </c:dLbl>
            <c:dLbl>
              <c:idx val="15"/>
              <c:tx>
                <c:strRef>
                  <c:f>Daten_Diagramme!$D$29</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{241032CC-5E31-4F95-8CDB-13D3A0F2502E}</c15:txfldGUID>
                      <c15:f>Daten_Diagramme!$D$29</c15:f>
                      <c15:dlblFieldTableCache>
                        <c:ptCount val="1"/>
                        <c:pt idx="0">
                          <c:v>-14.3</c:v>
                        </c:pt>
                      </c15:dlblFieldTableCache>
                    </c15:dlblFTEntry>
                  </c15:dlblFieldTable>
                  <c15:showDataLabelsRange val="0"/>
                </c:ext>
                <c:ext xmlns:c16="http://schemas.microsoft.com/office/drawing/2014/chart" uri="{C3380CC4-5D6E-409C-BE32-E72D297353CC}">
                  <c16:uniqueId val="{0000000F-BC22-4202-B0C5-7D04490A2D49}"/>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{A0F44DB0-1E80-4EA6-A3D8-BA847FBC4A30}</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BC22-4202-B0C5-7D04490A2D49}"/>
                </c:ext>
              </c:extLst>
            </c:dLbl>
            <c:dLbl>
              <c:idx val="17"/>
              <c:tx>
                <c:strRef>
                  <c:f>Daten_Diagramme!$D$31</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{71DDFCCA-6DAF-4476-BAA2-95DD22103D97}</c15:txfldGUID>
                      <c15:f>Daten_Diagramme!$D$31</c15:f>
                      <c15:dlblFieldTableCache>
                        <c:ptCount val="1"/>
                        <c:pt idx="0">
                          <c:v>6.7</c:v>
                        </c:pt>
                      </c15:dlblFieldTableCache>
                    </c15:dlblFTEntry>
                  </c15:dlblFieldTable>
                  <c15:showDataLabelsRange val="0"/>
                </c:ext>
                <c:ext xmlns:c16="http://schemas.microsoft.com/office/drawing/2014/chart" uri="{C3380CC4-5D6E-409C-BE32-E72D297353CC}">
                  <c16:uniqueId val="{00000011-BC22-4202-B0C5-7D04490A2D49}"/>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{94437184-63FB-443B-917B-59CF1BFAFAE1}</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BC22-4202-B0C5-7D04490A2D49}"/>
                </c:ext>
              </c:extLst>
            </c:dLbl>
            <c:dLbl>
              <c:idx val="19"/>
              <c:tx>
                <c:strRef>
                  <c:f>Daten_Diagramme!$D$33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{92C8265F-2279-429B-A2A7-211AB1CDBBEE}</c15:txfldGUID>
                      <c15:f>Daten_Diagramme!$D$33</c15:f>
                      <c15:dlblFieldTableCache>
                        <c:ptCount val="1"/>
                        <c:pt idx="0">
                          <c:v>3.8</c:v>
                        </c:pt>
                      </c15:dlblFieldTableCache>
                    </c15:dlblFTEntry>
                  </c15:dlblFieldTable>
                  <c15:showDataLabelsRange val="0"/>
                </c:ext>
                <c:ext xmlns:c16="http://schemas.microsoft.com/office/drawing/2014/chart" uri="{C3380CC4-5D6E-409C-BE32-E72D297353CC}">
                  <c16:uniqueId val="{00000013-BC22-4202-B0C5-7D04490A2D49}"/>
                </c:ext>
              </c:extLst>
            </c:dLbl>
            <c:dLbl>
              <c:idx val="20"/>
              <c:tx>
                <c:strRef>
                  <c:f>Daten_Diagramme!$D$34</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{06F0FC6E-856C-4FC1-BAAF-ED20E2525C36}</c15:txfldGUID>
                      <c15:f>Daten_Diagramme!$D$34</c15:f>
                      <c15:dlblFieldTableCache>
                        <c:ptCount val="1"/>
                        <c:pt idx="0">
                          <c:v>6.6</c:v>
                        </c:pt>
                      </c15:dlblFieldTableCache>
                    </c15:dlblFTEntry>
                  </c15:dlblFieldTable>
                  <c15:showDataLabelsRange val="0"/>
                </c:ext>
                <c:ext xmlns:c16="http://schemas.microsoft.com/office/drawing/2014/chart" uri="{C3380CC4-5D6E-409C-BE32-E72D297353CC}">
                  <c16:uniqueId val="{00000014-BC22-4202-B0C5-7D04490A2D4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{ADB855B2-6861-4F01-8A72-4D093A748BAE}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C22-4202-B0C5-7D04490A2D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{671BD3D2-710F-4041-A551-93CBCB3D16F6}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C22-4202-B0C5-7D04490A2D49}"/>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{8D4924F1-80DA-4BFC-8B41-0314302DB035}</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BC22-4202-B0C5-7D04490A2D49}"/>
                </c:ext>
              </c:extLst>
            </c:dLbl>
            <c:dLbl>
              <c:idx val="24"/>
              <c:layout>
                <c:manualLayout>
                  <c:x val="4.7769028871392123E-3"/>
                  <c:y val="-4.6876052205785108E-5"/>
                </c:manualLayout>
              </c:layout>
              <c:tx>
                <c:strRef>
                  <c:f>Daten_Diagramme!$D$38</c:f>
                  <c:strCache>
                    <c:ptCount val="1"/>
                    <c:pt idx="0">
                      <c:v>1.4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{DB080113-534A-4E77-8C98-19E61A615A89}</c15:txfldGUID>
                      <c15:f>Daten_Diagramme!$D$38</c15:f>
                      <c15:dlblFieldTableCache>
                        <c:ptCount val="1"/>
                        <c:pt idx="0">
                          <c:v>1.4</c:v>
                        </c:pt>
                      </c15:dlblFieldTableCache>
                    </c15:dlblFTEntry>
                  </c15:dlblFieldTable>
                  <c15:showDataLabelsRange val="0"/>
                </c:ext>
                <c:ext xmlns:c16="http://schemas.microsoft.com/office/drawing/2014/chart" uri="{C3380CC4-5D6E-409C-BE32-E72D297353CC}">
                  <c16:uniqueId val="{00000018-BC22-4202-B0C5-7D04490A2D49}"/>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{FD19860D-162C-40B8-8C95-33AA3FFCA968}</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BC22-4202-B0C5-7D04490A2D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{C33FFAC2-A455-4122-A259-3B25A50334A0}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C22-4202-B0C5-7D04490A2D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{D9DDBF4E-619D-4D7A-AEE6-4EF823A4FC3E}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C22-4202-B0C5-7D04490A2D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{971A537A-BFF7-47EE-976F-FCB5674282C5}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C22-4202-B0C5-7D04490A2D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{3B6C3AF1-04AF-4A33-872C-1450A9D95F3A}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C22-4202-B0C5-7D04490A2D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{E86589DF-4465-4530-9B56-9792CBDC193D}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C22-4202-B0C5-7D04490A2D49}"/>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{D603413B-D152-45FB-A702-FB1A9223FF1C}</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BC22-4202-B0C5-7D04490A2D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1.3940809968847352</c:v>
                </c:pt>
                <c:pt idx="1">
                  <c:v>-3.1098970371926877</c:v>
                </c:pt>
                <c:pt idx="2">
                  <c:v>12.559618441971383</c:v>
                </c:pt>
                <c:pt idx="3">
                  <c:v>0.37751933264324422</c:v>
                </c:pt>
                <c:pt idx="4">
                  <c:v>1.6459577214781347</c:v>
                </c:pt>
                <c:pt idx="5">
                  <c:v>-7.9850944902848012E-2</c:v>
                </c:pt>
                <c:pt idx="6">
                  <c:v>-1.2536873156342183</c:v>
                </c:pt>
                <c:pt idx="7">
                  <c:v>1.6753926701570681</c:v>
                </c:pt>
                <c:pt idx="8">
                  <c:v>3.8087658461713376</c:v>
                </c:pt>
                <c:pt idx="9">
                  <c:v>-11.146259769259396</c:v>
                </c:pt>
                <c:pt idx="10">
                  <c:v>1.4990859232175502</c:v>
                </c:pt>
                <c:pt idx="11">
                  <c:v>7.8811369509043931</c:v>
                </c:pt>
                <c:pt idx="12">
                  <c:v>-3.0503304524656838</c:v>
                </c:pt>
                <c:pt idx="13">
                  <c:v>2.5582834743140088</c:v>
                </c:pt>
                <c:pt idx="14">
                  <c:v>6.0185185185185182</c:v>
                </c:pt>
                <c:pt idx="15">
                  <c:v>-14.262023217247098</c:v>
                </c:pt>
                <c:pt idx="16">
                  <c:v>1.6408386508659982</c:v>
                </c:pt>
                <c:pt idx="17">
                  <c:v>6.7241892293960133</c:v>
                </c:pt>
                <c:pt idx="18">
                  <c:v>3.3104150751209573</c:v>
                </c:pt>
                <c:pt idx="19">
                  <c:v>3.8134926875294859</c:v>
                </c:pt>
                <c:pt idx="20">
                  <c:v>6.6485343003928676</c:v>
                </c:pt>
                <c:pt idx="21">
                  <c:v>0</c:v>
                </c:pt>
                <c:pt idx="23">
                  <c:v>-3.1098970371926877</c:v>
                </c:pt>
                <c:pt idx="24">
                  <c:v>1.374353303582007</c:v>
                </c:pt>
                <c:pt idx="25">
                  <c:v>1.69465859030837</c:v>
                </c:pt>
              </c:numCache>
            </c:numRef>
          </c:val>
          <c:extLst>
            <c:ext xmlns:c16="http://schemas.microsoft.com/office/drawing/2014/chart" uri="{C3380CC4-5D6E-409C-BE32-E72D297353CC}">
              <c16:uniqueId val="{00000020-BC22-4202-B0C5-7D04490A2D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{4055CC94-BC51-4713-8877-70B7C1BE2CA6}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C22-4202-B0C5-7D04490A2D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{BC0DCE0C-AA2F-42A6-B65A-D6048F437EEA}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C22-4202-B0C5-7D04490A2D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{5B110DF9-E81E-4420-A898-C88C9CA15FA6}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C22-4202-B0C5-7D04490A2D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{45301D92-9808-489A-ABD7-DC1479EBA9DC}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C22-4202-B0C5-7D04490A2D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{23C12BF3-85C8-47D7-8268-FF4CDEA7E1B0}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C22-4202-B0C5-7D04490A2D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{D072E997-9554-4B40-B69A-6738935233FC}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C22-4202-B0C5-7D04490A2D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{AE858C63-1FCD-43CB-8900-0407F316061F}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C22-4202-B0C5-7D04490A2D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{0116DB2C-D301-4C6F-91B4-A04CA05075CB}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C22-4202-B0C5-7D04490A2D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{6A6FDF91-A6D5-418D-AD5F-013F9D06D371}</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C22-4202-B0C5-7D04490A2D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{1DA583BA-04C3-4694-9C97-29B2AFC7D4FD}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C22-4202-B0C5-7D04490A2D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{DA145D03-2DA4-4D78-9025-47301D6CE77B}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C22-4202-B0C5-7D04490A2D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{E06B3815-0161-406A-8330-1C0F97B6B89D}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C22-4202-B0C5-7D04490A2D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{AFE46DB1-C33B-4F7D-B84C-F7C6A95A1D00}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C22-4202-B0C5-7D04490A2D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{DD475B56-5940-43FF-B327-356ABD443F83}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C22-4202-B0C5-7D04490A2D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{4EEE98E1-06C4-4128-9E94-CCF4CAB4B3F6}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C22-4202-B0C5-7D04490A2D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{5EFFB388-A562-4694-AA0B-B9D38816FDDE}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C22-4202-B0C5-7D04490A2D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{711E4568-A1CB-42D5-BC5F-A3A887105ACC}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C22-4202-B0C5-7D04490A2D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{01431E4F-27C4-4FE2-A993-52A5FB770C90}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C22-4202-B0C5-7D04490A2D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{D9905564-FEE2-43AD-A34E-24267FED5516}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C22-4202-B0C5-7D04490A2D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{EBF9FFF0-3446-4312-B0BD-21255DADDC66}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C22-4202-B0C5-7D04490A2D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{35F61E7C-38B7-4298-829A-D5A699380418}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C22-4202-B0C5-7D04490A2D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{26DF42AD-EF92-4455-BD38-8068C6B9019E}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C22-4202-B0C5-7D04490A2D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{EAD43974-69BD-4DD4-B121-3FE16CA50ED5}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C22-4202-B0C5-7D04490A2D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{B7205E75-235C-4CC3-9DD7-19D2047AB42B}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C22-4202-B0C5-7D04490A2D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{BA45597B-9A99-41C0-A747-CC90A2ACA31A}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C22-4202-B0C5-7D04490A2D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{7C0C75EC-D3D6-47AF-BC71-52D2D26EDA7A}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C22-4202-B0C5-7D04490A2D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{877EF5A8-4B3F-4DA5-9378-18900D7E320B}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C22-4202-B0C5-7D04490A2D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{97A775AC-D980-44CC-AE3C-F23FA4CEADC2}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C22-4202-B0C5-7D04490A2D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{CEA1A1D5-BDD7-4AA5-9D29-16615EB5109E}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C22-4202-B0C5-7D04490A2D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{F1D6A89F-3FEA-4813-859D-422065C27C9E}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C22-4202-B0C5-7D04490A2D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{6F60E6D8-1B05-4894-B842-9C6D7A027A7D}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C22-4202-B0C5-7D04490A2D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{F10DADE9-F1D0-4502-86EE-68D5BF667397}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C22-4202-B0C5-7D04490A2D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C22-4202-B0C5-7D04490A2D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C22-4202-B0C5-7D04490A2D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{D7D93D7A-2213-4441-B38D-D5065912D1AD}</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D9AB-48F7-8FE2-03E8E04D9EF9}"/>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{648CF7C2-99AA-4F79-93DE-8E8364E24F50}</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D9AB-48F7-8FE2-03E8E04D9EF9}"/>
                </c:ext>
              </c:extLst>
            </c:dLbl>
            <c:dLbl>
              <c:idx val="2"/>
              <c:tx>
                <c:strRef>
                  <c:f>Daten_Diagramme!$E$16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{62CB4B4A-BCC9-4A8C-BC45-7EBC4839FFAD}</c15:txfldGUID>
                      <c15:f>Daten_Diagramme!$E$16</c15:f>
                      <c15:dlblFieldTableCache>
                        <c:ptCount val="1"/>
                        <c:pt idx="0">
                          <c:v>6.6</c:v>
                        </c:pt>
                      </c15:dlblFieldTableCache>
                    </c15:dlblFTEntry>
                  </c15:dlblFieldTable>
                  <c15:showDataLabelsRange val="0"/>
                </c:ext>
                <c:ext xmlns:c16="http://schemas.microsoft.com/office/drawing/2014/chart" uri="{C3380CC4-5D6E-409C-BE32-E72D297353CC}">
                  <c16:uniqueId val="{00000002-D9AB-48F7-8FE2-03E8E04D9EF9}"/>
                </c:ext>
              </c:extLst>
            </c:dLbl>
            <c:dLbl>
              <c:idx val="3"/>
              <c:tx>
                <c:strRef>
                  <c:f>Daten_Diagramme!$E$17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{0AAF3ADD-A356-4207-92BD-B32375633167}</c15:txfldGUID>
                      <c15:f>Daten_Diagramme!$E$17</c15:f>
                      <c15:dlblFieldTableCache>
                        <c:ptCount val="1"/>
                        <c:pt idx="0">
                          <c:v>-5.9</c:v>
                        </c:pt>
                      </c15:dlblFieldTableCache>
                    </c15:dlblFTEntry>
                  </c15:dlblFieldTable>
                  <c15:showDataLabelsRange val="0"/>
                </c:ext>
                <c:ext xmlns:c16="http://schemas.microsoft.com/office/drawing/2014/chart" uri="{C3380CC4-5D6E-409C-BE32-E72D297353CC}">
                  <c16:uniqueId val="{00000003-D9AB-48F7-8FE2-03E8E04D9EF9}"/>
                </c:ext>
              </c:extLst>
            </c:dLbl>
            <c:dLbl>
              <c:idx val="4"/>
              <c:tx>
                <c:strRef>
                  <c:f>Daten_Diagramme!$E$18</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{6B9627B1-B260-4B45-A45A-4CAAB76501FF}</c15:txfldGUID>
                      <c15:f>Daten_Diagramme!$E$18</c15:f>
                      <c15:dlblFieldTableCache>
                        <c:ptCount val="1"/>
                        <c:pt idx="0">
                          <c:v>-7.0</c:v>
                        </c:pt>
                      </c15:dlblFieldTableCache>
                    </c15:dlblFTEntry>
                  </c15:dlblFieldTable>
                  <c15:showDataLabelsRange val="0"/>
                </c:ext>
                <c:ext xmlns:c16="http://schemas.microsoft.com/office/drawing/2014/chart" uri="{C3380CC4-5D6E-409C-BE32-E72D297353CC}">
                  <c16:uniqueId val="{00000004-D9AB-48F7-8FE2-03E8E04D9EF9}"/>
                </c:ext>
              </c:extLst>
            </c:dLbl>
            <c:dLbl>
              <c:idx val="5"/>
              <c:tx>
                <c:strRef>
                  <c:f>Daten_Diagramme!$E$19</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{32192A4B-6AD3-4ADD-8FD0-5F029AD7989D}</c15:txfldGUID>
                      <c15:f>Daten_Diagramme!$E$19</c15:f>
                      <c15:dlblFieldTableCache>
                        <c:ptCount val="1"/>
                        <c:pt idx="0">
                          <c:v>-6.0</c:v>
                        </c:pt>
                      </c15:dlblFieldTableCache>
                    </c15:dlblFTEntry>
                  </c15:dlblFieldTable>
                  <c15:showDataLabelsRange val="0"/>
                </c:ext>
                <c:ext xmlns:c16="http://schemas.microsoft.com/office/drawing/2014/chart" uri="{C3380CC4-5D6E-409C-BE32-E72D297353CC}">
                  <c16:uniqueId val="{00000005-D9AB-48F7-8FE2-03E8E04D9EF9}"/>
                </c:ext>
              </c:extLst>
            </c:dLbl>
            <c:dLbl>
              <c:idx val="6"/>
              <c:tx>
                <c:strRef>
                  <c:f>Daten_Diagramme!$E$20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{58E69AD1-6B8A-4298-95F2-876F92B74D91}</c15:txfldGUID>
                      <c15:f>Daten_Diagramme!$E$20</c15:f>
                      <c15:dlblFieldTableCache>
                        <c:ptCount val="1"/>
                        <c:pt idx="0">
                          <c:v>-1.4</c:v>
                        </c:pt>
                      </c15:dlblFieldTableCache>
                    </c15:dlblFTEntry>
                  </c15:dlblFieldTable>
                  <c15:showDataLabelsRange val="0"/>
                </c:ext>
                <c:ext xmlns:c16="http://schemas.microsoft.com/office/drawing/2014/chart" uri="{C3380CC4-5D6E-409C-BE32-E72D297353CC}">
                  <c16:uniqueId val="{00000006-D9AB-48F7-8FE2-03E8E04D9EF9}"/>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{D19AE1A9-0F9E-445B-AD8C-C2ED0210B19F}</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D9AB-48F7-8FE2-03E8E04D9EF9}"/>
                </c:ext>
              </c:extLst>
            </c:dLbl>
            <c:dLbl>
              <c:idx val="8"/>
              <c:tx>
                <c:strRef>
                  <c:f>Daten_Diagramme!$E$22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{266EE398-881C-4CD6-A6AB-3F281CD82A6A}</c15:txfldGUID>
                      <c15:f>Daten_Diagramme!$E$22</c15:f>
                      <c15:dlblFieldTableCache>
                        <c:ptCount val="1"/>
                        <c:pt idx="0">
                          <c:v>-0.5</c:v>
                        </c:pt>
                      </c15:dlblFieldTableCache>
                    </c15:dlblFTEntry>
                  </c15:dlblFieldTable>
                  <c15:showDataLabelsRange val="0"/>
                </c:ext>
                <c:ext xmlns:c16="http://schemas.microsoft.com/office/drawing/2014/chart" uri="{C3380CC4-5D6E-409C-BE32-E72D297353CC}">
                  <c16:uniqueId val="{00000008-D9AB-48F7-8FE2-03E8E04D9EF9}"/>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{68731DB5-3153-481E-A5BA-422A2C51CD3F}</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D9AB-48F7-8FE2-03E8E04D9EF9}"/>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{2881D69C-0104-4EF9-BCA5-5BBA09B4E2AB}</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D9AB-48F7-8FE2-03E8E04D9EF9}"/>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{6EBA5826-6A65-4DC1-B138-BA8A0530226B}</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D9AB-48F7-8FE2-03E8E04D9EF9}"/>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{C4C930F9-0EB7-415E-B7E6-B46937E2ABC4}</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D9AB-48F7-8FE2-03E8E04D9EF9}"/>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{AE5CBC48-E556-403E-ABC6-4E92ECF69A29}</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D9AB-48F7-8FE2-03E8E04D9EF9}"/>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{E153F0A6-1B1F-4764-A83F-9B98E9A649A8}</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D9AB-48F7-8FE2-03E8E04D9EF9}"/>
                </c:ext>
              </c:extLst>
            </c:dLbl>
            <c:dLbl>
              <c:idx val="15"/>
              <c:tx>
                <c:strRef>
                  <c:f>Daten_Diagramme!$E$29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{249C4464-A5BF-4023-A7B3-E598FA25976A}</c15:txfldGUID>
                      <c15:f>Daten_Diagramme!$E$29</c15:f>
                      <c15:dlblFieldTableCache>
                        <c:ptCount val="1"/>
                        <c:pt idx="0">
                          <c:v>-2.5</c:v>
                        </c:pt>
                      </c15:dlblFieldTableCache>
                    </c15:dlblFTEntry>
                  </c15:dlblFieldTable>
                  <c15:showDataLabelsRange val="0"/>
                </c:ext>
                <c:ext xmlns:c16="http://schemas.microsoft.com/office/drawing/2014/chart" uri="{C3380CC4-5D6E-409C-BE32-E72D297353CC}">
                  <c16:uniqueId val="{0000000F-D9AB-48F7-8FE2-03E8E04D9EF9}"/>
                </c:ext>
              </c:extLst>
            </c:dLbl>
            <c:dLbl>
              <c:idx val="16"/>
              <c:tx>
                <c:strRef>
                  <c:f>Daten_Diagramme!$E$30</c:f>
                  <c:strCache>
                    <c:ptCount val="1"/>
                    <c:pt idx="0">
                      <c:v>16.0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{9F108133-B160-46E1-9C5A-7C57BB522437}</c15:txfldGUID>
                      <c15:f>Daten_Diagramme!$E$30</c15:f>
                      <c15:dlblFieldTableCache>
                        <c:ptCount val="1"/>
                        <c:pt idx="0">
                          <c:v>16.0</c:v>
                        </c:pt>
                      </c15:dlblFieldTableCache>
                    </c15:dlblFTEntry>
                  </c15:dlblFieldTable>
                  <c15:showDataLabelsRange val="0"/>
                </c:ext>
                <c:ext xmlns:c16="http://schemas.microsoft.com/office/drawing/2014/chart" uri="{C3380CC4-5D6E-409C-BE32-E72D297353CC}">
                  <c16:uniqueId val="{00000010-D9AB-48F7-8FE2-03E8E04D9EF9}"/>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{B12B6983-42FB-40A9-B3FD-38CB93D57ED8}</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D9AB-48F7-8FE2-03E8E04D9EF9}"/>
                </c:ext>
              </c:extLst>
            </c:dLbl>
            <c:dLbl>
              <c:idx val="18"/>
              <c:tx>
                <c:strRef>
                  <c:f>Daten_Diagramme!$E$32</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{C56FBD41-C4D6-4769-8134-A3687229C7B0}</c15:txfldGUID>
                      <c15:f>Daten_Diagramme!$E$32</c15:f>
                      <c15:dlblFieldTableCache>
                        <c:ptCount val="1"/>
                        <c:pt idx="0">
                          <c:v>-3.7</c:v>
                        </c:pt>
                      </c15:dlblFieldTableCache>
                    </c15:dlblFTEntry>
                  </c15:dlblFieldTable>
                  <c15:showDataLabelsRange val="0"/>
                </c:ext>
                <c:ext xmlns:c16="http://schemas.microsoft.com/office/drawing/2014/chart" uri="{C3380CC4-5D6E-409C-BE32-E72D297353CC}">
                  <c16:uniqueId val="{00000012-D9AB-48F7-8FE2-03E8E04D9EF9}"/>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{FA31953C-C7ED-413D-B5FA-3980F1E283E5}</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D9AB-48F7-8FE2-03E8E04D9EF9}"/>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{A5CB8000-FD4D-4C4C-8B0D-3A7A9E35A61A}</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D9AB-48F7-8FE2-03E8E04D9EF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{DA8B2568-397E-4A80-9CA1-1945FD2FC832}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9AB-48F7-8FE2-03E8E04D9EF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{8CD3C36A-358D-4ADA-A0AD-C816505F5BF2}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9AB-48F7-8FE2-03E8E04D9EF9}"/>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{C9AB2524-037A-45ED-A9B3-B9403C13E6D9}</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D9AB-48F7-8FE2-03E8E04D9EF9}"/>
                </c:ext>
              </c:extLst>
            </c:dLbl>
            <c:dLbl>
              <c:idx val="24"/>
              <c:tx>
                <c:strRef>
                  <c:f>Daten_Diagramme!$E$38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{6DC3049B-8B3A-440A-95D3-39D71DD9AEE9}</c15:txfldGUID>
                      <c15:f>Daten_Diagramme!$E$38</c15:f>
                      <c15:dlblFieldTableCache>
                        <c:ptCount val="1"/>
                        <c:pt idx="0">
                          <c:v>-2.7</c:v>
                        </c:pt>
                      </c15:dlblFieldTableCache>
                    </c15:dlblFTEntry>
                  </c15:dlblFieldTable>
                  <c15:showDataLabelsRange val="0"/>
                </c:ext>
                <c:ext xmlns:c16="http://schemas.microsoft.com/office/drawing/2014/chart" uri="{C3380CC4-5D6E-409C-BE32-E72D297353CC}">
                  <c16:uniqueId val="{00000018-D9AB-48F7-8FE2-03E8E04D9EF9}"/>
                </c:ext>
              </c:extLst>
            </c:dLbl>
            <c:dLbl>
              <c:idx val="25"/>
              <c:tx>
                <c:strRef>
                  <c:f>Daten_Diagramme!$E$39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{EE0AE17C-394A-4B9B-851F-5C656429F20E}</c15:txfldGUID>
                      <c15:f>Daten_Diagramme!$E$39</c15:f>
                      <c15:dlblFieldTableCache>
                        <c:ptCount val="1"/>
                        <c:pt idx="0">
                          <c:v>-2.5</c:v>
                        </c:pt>
                      </c15:dlblFieldTableCache>
                    </c15:dlblFTEntry>
                  </c15:dlblFieldTable>
                  <c15:showDataLabelsRange val="0"/>
                </c:ext>
                <c:ext xmlns:c16="http://schemas.microsoft.com/office/drawing/2014/chart" uri="{C3380CC4-5D6E-409C-BE32-E72D297353CC}">
                  <c16:uniqueId val="{00000019-D9AB-48F7-8FE2-03E8E04D9EF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{D0FF735A-8311-41AA-94CC-DBA123681208}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9AB-48F7-8FE2-03E8E04D9EF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{52161EEA-BB25-446F-8BF6-9E0872D631B8}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9AB-48F7-8FE2-03E8E04D9EF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{3C8B7A39-76DF-4A8F-9BA2-B9B6FAAE9A76}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9AB-48F7-8FE2-03E8E04D9EF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{E829F765-B468-4B44-AB24-D5E13F474AAC}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9AB-48F7-8FE2-03E8E04D9EF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{38EC1E8B-BFC5-4096-BB14-96C914B000C6}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9AB-48F7-8FE2-03E8E04D9EF9}"/>
                </c:ext>
              </c:extLst>
            </c:dLbl>
            <c:dLbl>
              <c:idx val="31"/>
              <c:tx>
                <c:strRef>
                  <c:f>Daten_Diagramme!$E$45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{670B9EFB-A78D-4F78-A8AA-02DA270B143B}</c15:txfldGUID>
                      <c15:f>Daten_Diagramme!$E$45</c15:f>
                      <c15:dlblFieldTableCache>
                        <c:ptCount val="1"/>
                        <c:pt idx="0">
                          <c:v>-2.5</c:v>
                        </c:pt>
                      </c15:dlblFieldTableCache>
                    </c15:dlblFTEntry>
                  </c15:dlblFieldTable>
                  <c15:showDataLabelsRange val="0"/>
                </c:ext>
                <c:ext xmlns:c16="http://schemas.microsoft.com/office/drawing/2014/chart" uri="{C3380CC4-5D6E-409C-BE32-E72D297353CC}">
                  <c16:uniqueId val="{0000001F-D9AB-48F7-8FE2-03E8E04D9E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-2.3959103227395908</c:v>
                </c:pt>
                <c:pt idx="1">
                  <c:v>-4.8971596474045052E-2</c:v>
                </c:pt>
                <c:pt idx="2">
                  <c:v>6.6265060240963853</c:v>
                </c:pt>
                <c:pt idx="3">
                  <c:v>-5.8775841102553708</c:v>
                </c:pt>
                <c:pt idx="4">
                  <c:v>-6.9508804448563488</c:v>
                </c:pt>
                <c:pt idx="5">
                  <c:v>-6.0109289617486334</c:v>
                </c:pt>
                <c:pt idx="6">
                  <c:v>-1.3793103448275863</c:v>
                </c:pt>
                <c:pt idx="7">
                  <c:v>1.8374558303886925</c:v>
                </c:pt>
                <c:pt idx="8">
                  <c:v>-0.53360013340003332</c:v>
                </c:pt>
                <c:pt idx="9">
                  <c:v>-2.3403217942467087</c:v>
                </c:pt>
                <c:pt idx="10">
                  <c:v>-8.4366642353513246</c:v>
                </c:pt>
                <c:pt idx="11">
                  <c:v>-5.6497175141242941</c:v>
                </c:pt>
                <c:pt idx="12">
                  <c:v>0.72992700729927007</c:v>
                </c:pt>
                <c:pt idx="13">
                  <c:v>-0.89369708372530576</c:v>
                </c:pt>
                <c:pt idx="14">
                  <c:v>-1.1472868217054264</c:v>
                </c:pt>
                <c:pt idx="15">
                  <c:v>-2.5495750708215299</c:v>
                </c:pt>
                <c:pt idx="16">
                  <c:v>15.983606557377049</c:v>
                </c:pt>
                <c:pt idx="17">
                  <c:v>3.5608308605341246</c:v>
                </c:pt>
                <c:pt idx="18">
                  <c:v>-3.7169406719085059</c:v>
                </c:pt>
                <c:pt idx="19">
                  <c:v>-1.8782014797951052</c:v>
                </c:pt>
                <c:pt idx="20">
                  <c:v>-3.7083437734903533</c:v>
                </c:pt>
                <c:pt idx="21">
                  <c:v>0</c:v>
                </c:pt>
                <c:pt idx="23">
                  <c:v>-4.8971596474045052E-2</c:v>
                </c:pt>
                <c:pt idx="24">
                  <c:v>-2.6679841897233203</c:v>
                </c:pt>
                <c:pt idx="25">
                  <c:v>-2.5397066070277852</c:v>
                </c:pt>
              </c:numCache>
            </c:numRef>
          </c:val>
          <c:extLst>
            <c:ext xmlns:c16="http://schemas.microsoft.com/office/drawing/2014/chart" uri="{C3380CC4-5D6E-409C-BE32-E72D297353CC}">
              <c16:uniqueId val="{00000020-D9AB-48F7-8FE2-03E8E04D9EF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{77106E23-679A-4016-AAC2-7311EF10D9A9}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9AB-48F7-8FE2-03E8E04D9EF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{F87AEA16-DF42-4115-B317-7F28954F68BF}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9AB-48F7-8FE2-03E8E04D9EF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{6636C52F-4ACA-4B77-8A7A-DBBC702EDFC4}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9AB-48F7-8FE2-03E8E04D9EF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{83583E8F-C70B-4F35-83C0-0B61C4721551}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9AB-48F7-8FE2-03E8E04D9EF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{48B3ADAE-11F2-4FDB-836A-A393E0B726E4}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9AB-48F7-8FE2-03E8E04D9EF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{268745B4-92CC-4B53-A09E-5D71398C42F5}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9AB-48F7-8FE2-03E8E04D9EF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{955A7796-C825-4545-9B95-17EAF1F9E0CD}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9AB-48F7-8FE2-03E8E04D9EF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{07044D46-AA75-48EC-AA90-705C2383479E}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9AB-48F7-8FE2-03E8E04D9EF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{C5372067-BBC9-4A55-813A-73CB2883A5DC}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9AB-48F7-8FE2-03E8E04D9EF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{521B44C6-9C54-4514-9088-89B2C1114390}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9AB-48F7-8FE2-03E8E04D9EF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{3798A07F-A089-4EA0-B08F-F559CCE17B54}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9AB-48F7-8FE2-03E8E04D9EF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{F4A78346-C71D-4EFD-A5CF-9CF54F63A53D}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9AB-48F7-8FE2-03E8E04D9EF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{B7C80D37-480A-4AF0-9D1C-A25B723FA97B}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9AB-48F7-8FE2-03E8E04D9EF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{99E09F6D-1026-4062-AFEB-5384300C75C7}</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9AB-48F7-8FE2-03E8E04D9EF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{F1A126BF-79F8-4808-9B5E-F9768F3E7F53}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9AB-48F7-8FE2-03E8E04D9EF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{04E794D5-6E93-4EF7-94A1-4470E68EE6F0}</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9AB-48F7-8FE2-03E8E04D9EF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{E4260820-8BA4-43F4-9B59-FA807B602564}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9AB-48F7-8FE2-03E8E04D9EF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{3142887E-FBBD-4F48-81D4-41F837259609}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9AB-48F7-8FE2-03E8E04D9EF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{4682FE2B-8972-4C0C-B7CE-4A926E0C9AC6}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9AB-48F7-8FE2-03E8E04D9EF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{8A9E966B-0806-471B-AB71-FF44186488F0}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9AB-48F7-8FE2-03E8E04D9EF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{30FEC21B-C59E-42EA-BD8B-AEEBDDEA3005}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9AB-48F7-8FE2-03E8E04D9EF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{75FB24AE-EB39-405B-AA52-841E83F294B5}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9AB-48F7-8FE2-03E8E04D9EF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{CBC1F3FF-3C99-4907-8C5F-8D60D84D0882}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9AB-48F7-8FE2-03E8E04D9EF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{46A1FF8A-F448-460D-817D-4B9A35AECA58}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9AB-48F7-8FE2-03E8E04D9EF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{4B56427C-5749-4F8A-A34D-9BBD4FC2D154}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9AB-48F7-8FE2-03E8E04D9EF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{28E24824-6375-4925-BFE9-B7A17573F95E}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9AB-48F7-8FE2-03E8E04D9EF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{91C22922-01E5-48AF-9D7F-7ECE2FC07C3B}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9AB-48F7-8FE2-03E8E04D9EF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{466B5D00-AA75-4CA3-BBA1-C6F033FC0705}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9AB-48F7-8FE2-03E8E04D9EF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{193042AF-BDF6-40F1-B71C-3B141A987F02}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9AB-48F7-8FE2-03E8E04D9EF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{6A776551-8B36-42C3-960F-4CD054C242A5}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9AB-48F7-8FE2-03E8E04D9EF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{34A71F4E-D34E-4178-B3B0-6511B04A00EC}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9AB-48F7-8FE2-03E8E04D9EF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{0F655E82-3874-48A6-B4B4-32A3E5B4D951}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9AB-48F7-8FE2-03E8E04D9E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9AB-48F7-8FE2-03E8E04D9EF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9AB-48F7-8FE2-03E8E04D9EF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{04D980C7-2103-46AE-8903-CAB4CAE60BED}</c15:txfldGUID>
                      <c15:f>Diagramm!$I$46</c15:f>
                      <c15:dlblFieldTableCache>
                        <c:ptCount val="1"/>
                      </c15:dlblFieldTableCache>
                    </c15:dlblFTEntry>
                  </c15:dlblFieldTable>
                  <c15:showDataLabelsRange val="0"/>
                </c:ext>
                <c:ext xmlns:c16="http://schemas.microsoft.com/office/drawing/2014/chart" uri="{C3380CC4-5D6E-409C-BE32-E72D297353CC}">
                  <c16:uniqueId val="{00000000-6F3A-4504-B662-BF9A4B4ED38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{276965AE-E840-4490-B022-B85B1B18462F}</c15:txfldGUID>
                      <c15:f>Diagramm!$I$47</c15:f>
                      <c15:dlblFieldTableCache>
                        <c:ptCount val="1"/>
                      </c15:dlblFieldTableCache>
                    </c15:dlblFTEntry>
                  </c15:dlblFieldTable>
                  <c15:showDataLabelsRange val="0"/>
                </c:ext>
                <c:ext xmlns:c16="http://schemas.microsoft.com/office/drawing/2014/chart" uri="{C3380CC4-5D6E-409C-BE32-E72D297353CC}">
                  <c16:uniqueId val="{00000001-6F3A-4504-B662-BF9A4B4ED38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{E8B91435-B812-4A94-8D1B-4BA4353EE20D}</c15:txfldGUID>
                      <c15:f>Diagramm!$I$48</c15:f>
                      <c15:dlblFieldTableCache>
                        <c:ptCount val="1"/>
                      </c15:dlblFieldTableCache>
                    </c15:dlblFTEntry>
                  </c15:dlblFieldTable>
                  <c15:showDataLabelsRange val="0"/>
                </c:ext>
                <c:ext xmlns:c16="http://schemas.microsoft.com/office/drawing/2014/chart" uri="{C3380CC4-5D6E-409C-BE32-E72D297353CC}">
                  <c16:uniqueId val="{00000002-6F3A-4504-B662-BF9A4B4ED38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{F9A2536A-16CC-4211-A875-31E31C4E6604}</c15:txfldGUID>
                      <c15:f>Diagramm!$I$49</c15:f>
                      <c15:dlblFieldTableCache>
                        <c:ptCount val="1"/>
                      </c15:dlblFieldTableCache>
                    </c15:dlblFTEntry>
                  </c15:dlblFieldTable>
                  <c15:showDataLabelsRange val="0"/>
                </c:ext>
                <c:ext xmlns:c16="http://schemas.microsoft.com/office/drawing/2014/chart" uri="{C3380CC4-5D6E-409C-BE32-E72D297353CC}">
                  <c16:uniqueId val="{00000003-6F3A-4504-B662-BF9A4B4ED38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{0A0C1C49-A285-4C5C-8E2A-55BAE70AFB9A}</c15:txfldGUID>
                      <c15:f>Diagramm!$I$50</c15:f>
                      <c15:dlblFieldTableCache>
                        <c:ptCount val="1"/>
                      </c15:dlblFieldTableCache>
                    </c15:dlblFTEntry>
                  </c15:dlblFieldTable>
                  <c15:showDataLabelsRange val="0"/>
                </c:ext>
                <c:ext xmlns:c16="http://schemas.microsoft.com/office/drawing/2014/chart" uri="{C3380CC4-5D6E-409C-BE32-E72D297353CC}">
                  <c16:uniqueId val="{00000004-6F3A-4504-B662-BF9A4B4ED38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{10ECB4E3-8692-4668-A6EE-A994403C077F}</c15:txfldGUID>
                      <c15:f>Diagramm!$I$51</c15:f>
                      <c15:dlblFieldTableCache>
                        <c:ptCount val="1"/>
                      </c15:dlblFieldTableCache>
                    </c15:dlblFTEntry>
                  </c15:dlblFieldTable>
                  <c15:showDataLabelsRange val="0"/>
                </c:ext>
                <c:ext xmlns:c16="http://schemas.microsoft.com/office/drawing/2014/chart" uri="{C3380CC4-5D6E-409C-BE32-E72D297353CC}">
                  <c16:uniqueId val="{00000005-6F3A-4504-B662-BF9A4B4ED38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{3EEE0884-3E4D-4D8A-9DDB-AEBECC2B84C5}</c15:txfldGUID>
                      <c15:f>Diagramm!$I$52</c15:f>
                      <c15:dlblFieldTableCache>
                        <c:ptCount val="1"/>
                      </c15:dlblFieldTableCache>
                    </c15:dlblFTEntry>
                  </c15:dlblFieldTable>
                  <c15:showDataLabelsRange val="0"/>
                </c:ext>
                <c:ext xmlns:c16="http://schemas.microsoft.com/office/drawing/2014/chart" uri="{C3380CC4-5D6E-409C-BE32-E72D297353CC}">
                  <c16:uniqueId val="{00000006-6F3A-4504-B662-BF9A4B4ED38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{ADAD3A91-F176-435C-BC4C-8358236E994F}</c15:txfldGUID>
                      <c15:f>Diagramm!$I$53</c15:f>
                      <c15:dlblFieldTableCache>
                        <c:ptCount val="1"/>
                      </c15:dlblFieldTableCache>
                    </c15:dlblFTEntry>
                  </c15:dlblFieldTable>
                  <c15:showDataLabelsRange val="0"/>
                </c:ext>
                <c:ext xmlns:c16="http://schemas.microsoft.com/office/drawing/2014/chart" uri="{C3380CC4-5D6E-409C-BE32-E72D297353CC}">
                  <c16:uniqueId val="{00000007-6F3A-4504-B662-BF9A4B4ED38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{FA2D5EC5-42F4-4382-83CD-6FD5832D97D7}</c15:txfldGUID>
                      <c15:f>Diagramm!$I$54</c15:f>
                      <c15:dlblFieldTableCache>
                        <c:ptCount val="1"/>
                      </c15:dlblFieldTableCache>
                    </c15:dlblFTEntry>
                  </c15:dlblFieldTable>
                  <c15:showDataLabelsRange val="0"/>
                </c:ext>
                <c:ext xmlns:c16="http://schemas.microsoft.com/office/drawing/2014/chart" uri="{C3380CC4-5D6E-409C-BE32-E72D297353CC}">
                  <c16:uniqueId val="{00000008-6F3A-4504-B662-BF9A4B4ED38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{E974BEAD-C3D9-4D1B-9851-91CD870001C1}</c15:txfldGUID>
                      <c15:f>Diagramm!$I$55</c15:f>
                      <c15:dlblFieldTableCache>
                        <c:ptCount val="1"/>
                      </c15:dlblFieldTableCache>
                    </c15:dlblFTEntry>
                  </c15:dlblFieldTable>
                  <c15:showDataLabelsRange val="0"/>
                </c:ext>
                <c:ext xmlns:c16="http://schemas.microsoft.com/office/drawing/2014/chart" uri="{C3380CC4-5D6E-409C-BE32-E72D297353CC}">
                  <c16:uniqueId val="{00000009-6F3A-4504-B662-BF9A4B4ED38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{520F7C53-F111-42B3-80B8-09CA050A8429}</c15:txfldGUID>
                      <c15:f>Diagramm!$I$56</c15:f>
                      <c15:dlblFieldTableCache>
                        <c:ptCount val="1"/>
                      </c15:dlblFieldTableCache>
                    </c15:dlblFTEntry>
                  </c15:dlblFieldTable>
                  <c15:showDataLabelsRange val="0"/>
                </c:ext>
                <c:ext xmlns:c16="http://schemas.microsoft.com/office/drawing/2014/chart" uri="{C3380CC4-5D6E-409C-BE32-E72D297353CC}">
                  <c16:uniqueId val="{0000000A-6F3A-4504-B662-BF9A4B4ED38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{EDC8E3BD-2395-4617-A5BE-4DC8D85E43D5}</c15:txfldGUID>
                      <c15:f>Diagramm!$I$57</c15:f>
                      <c15:dlblFieldTableCache>
                        <c:ptCount val="1"/>
                      </c15:dlblFieldTableCache>
                    </c15:dlblFTEntry>
                  </c15:dlblFieldTable>
                  <c15:showDataLabelsRange val="0"/>
                </c:ext>
                <c:ext xmlns:c16="http://schemas.microsoft.com/office/drawing/2014/chart" uri="{C3380CC4-5D6E-409C-BE32-E72D297353CC}">
                  <c16:uniqueId val="{0000000B-6F3A-4504-B662-BF9A4B4ED38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{CD517DA2-6C0E-4602-BA61-B1D6FDD81F10}</c15:txfldGUID>
                      <c15:f>Diagramm!$I$58</c15:f>
                      <c15:dlblFieldTableCache>
                        <c:ptCount val="1"/>
                      </c15:dlblFieldTableCache>
                    </c15:dlblFTEntry>
                  </c15:dlblFieldTable>
                  <c15:showDataLabelsRange val="0"/>
                </c:ext>
                <c:ext xmlns:c16="http://schemas.microsoft.com/office/drawing/2014/chart" uri="{C3380CC4-5D6E-409C-BE32-E72D297353CC}">
                  <c16:uniqueId val="{0000000C-6F3A-4504-B662-BF9A4B4ED38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{09B10CEF-D562-4DC9-9C84-432AD55AF82D}</c15:txfldGUID>
                      <c15:f>Diagramm!$I$59</c15:f>
                      <c15:dlblFieldTableCache>
                        <c:ptCount val="1"/>
                      </c15:dlblFieldTableCache>
                    </c15:dlblFTEntry>
                  </c15:dlblFieldTable>
                  <c15:showDataLabelsRange val="0"/>
                </c:ext>
                <c:ext xmlns:c16="http://schemas.microsoft.com/office/drawing/2014/chart" uri="{C3380CC4-5D6E-409C-BE32-E72D297353CC}">
                  <c16:uniqueId val="{0000000D-6F3A-4504-B662-BF9A4B4ED38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{67050734-80D5-47AB-8E5F-625E307EE23C}</c15:txfldGUID>
                      <c15:f>Diagramm!$I$60</c15:f>
                      <c15:dlblFieldTableCache>
                        <c:ptCount val="1"/>
                      </c15:dlblFieldTableCache>
                    </c15:dlblFTEntry>
                  </c15:dlblFieldTable>
                  <c15:showDataLabelsRange val="0"/>
                </c:ext>
                <c:ext xmlns:c16="http://schemas.microsoft.com/office/drawing/2014/chart" uri="{C3380CC4-5D6E-409C-BE32-E72D297353CC}">
                  <c16:uniqueId val="{0000000E-6F3A-4504-B662-BF9A4B4ED38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{B862DA80-585E-4038-A2B8-3473D2762B93}</c15:txfldGUID>
                      <c15:f>Diagramm!$I$61</c15:f>
                      <c15:dlblFieldTableCache>
                        <c:ptCount val="1"/>
                      </c15:dlblFieldTableCache>
                    </c15:dlblFTEntry>
                  </c15:dlblFieldTable>
                  <c15:showDataLabelsRange val="0"/>
                </c:ext>
                <c:ext xmlns:c16="http://schemas.microsoft.com/office/drawing/2014/chart" uri="{C3380CC4-5D6E-409C-BE32-E72D297353CC}">
                  <c16:uniqueId val="{0000000F-6F3A-4504-B662-BF9A4B4ED38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{635B4217-1180-443C-AE99-EF2294908F21}</c15:txfldGUID>
                      <c15:f>Diagramm!$I$62</c15:f>
                      <c15:dlblFieldTableCache>
                        <c:ptCount val="1"/>
                      </c15:dlblFieldTableCache>
                    </c15:dlblFTEntry>
                  </c15:dlblFieldTable>
                  <c15:showDataLabelsRange val="0"/>
                </c:ext>
                <c:ext xmlns:c16="http://schemas.microsoft.com/office/drawing/2014/chart" uri="{C3380CC4-5D6E-409C-BE32-E72D297353CC}">
                  <c16:uniqueId val="{00000010-6F3A-4504-B662-BF9A4B4ED38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{36B2EF5C-ECA7-4C78-9B82-69BB850E857B}</c15:txfldGUID>
                      <c15:f>Diagramm!$I$63</c15:f>
                      <c15:dlblFieldTableCache>
                        <c:ptCount val="1"/>
                      </c15:dlblFieldTableCache>
                    </c15:dlblFTEntry>
                  </c15:dlblFieldTable>
                  <c15:showDataLabelsRange val="0"/>
                </c:ext>
                <c:ext xmlns:c16="http://schemas.microsoft.com/office/drawing/2014/chart" uri="{C3380CC4-5D6E-409C-BE32-E72D297353CC}">
                  <c16:uniqueId val="{00000011-6F3A-4504-B662-BF9A4B4ED38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{3B7AC600-C803-4D5E-BA68-D1CD47367A0F}</c15:txfldGUID>
                      <c15:f>Diagramm!$I$64</c15:f>
                      <c15:dlblFieldTableCache>
                        <c:ptCount val="1"/>
                      </c15:dlblFieldTableCache>
                    </c15:dlblFTEntry>
                  </c15:dlblFieldTable>
                  <c15:showDataLabelsRange val="0"/>
                </c:ext>
                <c:ext xmlns:c16="http://schemas.microsoft.com/office/drawing/2014/chart" uri="{C3380CC4-5D6E-409C-BE32-E72D297353CC}">
                  <c16:uniqueId val="{00000012-6F3A-4504-B662-BF9A4B4ED38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{CF9A7793-4477-48E5-AA13-F0768F47D089}</c15:txfldGUID>
                      <c15:f>Diagramm!$I$65</c15:f>
                      <c15:dlblFieldTableCache>
                        <c:ptCount val="1"/>
                      </c15:dlblFieldTableCache>
                    </c15:dlblFTEntry>
                  </c15:dlblFieldTable>
                  <c15:showDataLabelsRange val="0"/>
                </c:ext>
                <c:ext xmlns:c16="http://schemas.microsoft.com/office/drawing/2014/chart" uri="{C3380CC4-5D6E-409C-BE32-E72D297353CC}">
                  <c16:uniqueId val="{00000013-6F3A-4504-B662-BF9A4B4ED38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{BE3FB842-75ED-4300-ABE2-67C9E0E6974E}</c15:txfldGUID>
                      <c15:f>Diagramm!$I$66</c15:f>
                      <c15:dlblFieldTableCache>
                        <c:ptCount val="1"/>
                      </c15:dlblFieldTableCache>
                    </c15:dlblFTEntry>
                  </c15:dlblFieldTable>
                  <c15:showDataLabelsRange val="0"/>
                </c:ext>
                <c:ext xmlns:c16="http://schemas.microsoft.com/office/drawing/2014/chart" uri="{C3380CC4-5D6E-409C-BE32-E72D297353CC}">
                  <c16:uniqueId val="{00000014-6F3A-4504-B662-BF9A4B4ED38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{D0C95681-E695-414D-B31B-1EF614EB7253}</c15:txfldGUID>
                      <c15:f>Diagramm!$I$67</c15:f>
                      <c15:dlblFieldTableCache>
                        <c:ptCount val="1"/>
                      </c15:dlblFieldTableCache>
                    </c15:dlblFTEntry>
                  </c15:dlblFieldTable>
                  <c15:showDataLabelsRange val="0"/>
                </c:ext>
                <c:ext xmlns:c16="http://schemas.microsoft.com/office/drawing/2014/chart" uri="{C3380CC4-5D6E-409C-BE32-E72D297353CC}">
                  <c16:uniqueId val="{00000015-6F3A-4504-B662-BF9A4B4ED3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F3A-4504-B662-BF9A4B4ED38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{3AE6BB4E-CB5D-451E-9713-274754EE1AB1}</c15:txfldGUID>
                      <c15:f>Diagramm!$K$46</c15:f>
                      <c15:dlblFieldTableCache>
                        <c:ptCount val="1"/>
                      </c15:dlblFieldTableCache>
                    </c15:dlblFTEntry>
                  </c15:dlblFieldTable>
                  <c15:showDataLabelsRange val="0"/>
                </c:ext>
                <c:ext xmlns:c16="http://schemas.microsoft.com/office/drawing/2014/chart" uri="{C3380CC4-5D6E-409C-BE32-E72D297353CC}">
                  <c16:uniqueId val="{00000017-6F3A-4504-B662-BF9A4B4ED38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{5DCD54DC-F7CD-412D-9BD9-279D3DA650AC}</c15:txfldGUID>
                      <c15:f>Diagramm!$K$47</c15:f>
                      <c15:dlblFieldTableCache>
                        <c:ptCount val="1"/>
                      </c15:dlblFieldTableCache>
                    </c15:dlblFTEntry>
                  </c15:dlblFieldTable>
                  <c15:showDataLabelsRange val="0"/>
                </c:ext>
                <c:ext xmlns:c16="http://schemas.microsoft.com/office/drawing/2014/chart" uri="{C3380CC4-5D6E-409C-BE32-E72D297353CC}">
                  <c16:uniqueId val="{00000018-6F3A-4504-B662-BF9A4B4ED38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{B23DA203-1303-4339-856F-92571F1C3667}</c15:txfldGUID>
                      <c15:f>Diagramm!$K$48</c15:f>
                      <c15:dlblFieldTableCache>
                        <c:ptCount val="1"/>
                      </c15:dlblFieldTableCache>
                    </c15:dlblFTEntry>
                  </c15:dlblFieldTable>
                  <c15:showDataLabelsRange val="0"/>
                </c:ext>
                <c:ext xmlns:c16="http://schemas.microsoft.com/office/drawing/2014/chart" uri="{C3380CC4-5D6E-409C-BE32-E72D297353CC}">
                  <c16:uniqueId val="{00000019-6F3A-4504-B662-BF9A4B4ED38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{EDEDD2A0-76F6-45C8-B231-639D8222F9D4}</c15:txfldGUID>
                      <c15:f>Diagramm!$K$49</c15:f>
                      <c15:dlblFieldTableCache>
                        <c:ptCount val="1"/>
                      </c15:dlblFieldTableCache>
                    </c15:dlblFTEntry>
                  </c15:dlblFieldTable>
                  <c15:showDataLabelsRange val="0"/>
                </c:ext>
                <c:ext xmlns:c16="http://schemas.microsoft.com/office/drawing/2014/chart" uri="{C3380CC4-5D6E-409C-BE32-E72D297353CC}">
                  <c16:uniqueId val="{0000001A-6F3A-4504-B662-BF9A4B4ED38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{4596C88A-B9F5-46D6-AA75-C91EBF573192}</c15:txfldGUID>
                      <c15:f>Diagramm!$K$50</c15:f>
                      <c15:dlblFieldTableCache>
                        <c:ptCount val="1"/>
                      </c15:dlblFieldTableCache>
                    </c15:dlblFTEntry>
                  </c15:dlblFieldTable>
                  <c15:showDataLabelsRange val="0"/>
                </c:ext>
                <c:ext xmlns:c16="http://schemas.microsoft.com/office/drawing/2014/chart" uri="{C3380CC4-5D6E-409C-BE32-E72D297353CC}">
                  <c16:uniqueId val="{0000001B-6F3A-4504-B662-BF9A4B4ED38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{F0E8F61F-857F-414D-B1A6-2E710B8293C4}</c15:txfldGUID>
                      <c15:f>Diagramm!$K$51</c15:f>
                      <c15:dlblFieldTableCache>
                        <c:ptCount val="1"/>
                      </c15:dlblFieldTableCache>
                    </c15:dlblFTEntry>
                  </c15:dlblFieldTable>
                  <c15:showDataLabelsRange val="0"/>
                </c:ext>
                <c:ext xmlns:c16="http://schemas.microsoft.com/office/drawing/2014/chart" uri="{C3380CC4-5D6E-409C-BE32-E72D297353CC}">
                  <c16:uniqueId val="{0000001C-6F3A-4504-B662-BF9A4B4ED38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{084C9FF3-CBE5-4582-8BD5-AAB3A4FDBEA3}</c15:txfldGUID>
                      <c15:f>Diagramm!$K$52</c15:f>
                      <c15:dlblFieldTableCache>
                        <c:ptCount val="1"/>
                      </c15:dlblFieldTableCache>
                    </c15:dlblFTEntry>
                  </c15:dlblFieldTable>
                  <c15:showDataLabelsRange val="0"/>
                </c:ext>
                <c:ext xmlns:c16="http://schemas.microsoft.com/office/drawing/2014/chart" uri="{C3380CC4-5D6E-409C-BE32-E72D297353CC}">
                  <c16:uniqueId val="{0000001D-6F3A-4504-B662-BF9A4B4ED38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{B90ACD8A-CC64-47F2-B3DC-5043E2CE2E8C}</c15:txfldGUID>
                      <c15:f>Diagramm!$K$53</c15:f>
                      <c15:dlblFieldTableCache>
                        <c:ptCount val="1"/>
                      </c15:dlblFieldTableCache>
                    </c15:dlblFTEntry>
                  </c15:dlblFieldTable>
                  <c15:showDataLabelsRange val="0"/>
                </c:ext>
                <c:ext xmlns:c16="http://schemas.microsoft.com/office/drawing/2014/chart" uri="{C3380CC4-5D6E-409C-BE32-E72D297353CC}">
                  <c16:uniqueId val="{0000001E-6F3A-4504-B662-BF9A4B4ED38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{2D95B2E5-F6A1-48BD-9B9C-C94BBEA49FC6}</c15:txfldGUID>
                      <c15:f>Diagramm!$K$54</c15:f>
                      <c15:dlblFieldTableCache>
                        <c:ptCount val="1"/>
                      </c15:dlblFieldTableCache>
                    </c15:dlblFTEntry>
                  </c15:dlblFieldTable>
                  <c15:showDataLabelsRange val="0"/>
                </c:ext>
                <c:ext xmlns:c16="http://schemas.microsoft.com/office/drawing/2014/chart" uri="{C3380CC4-5D6E-409C-BE32-E72D297353CC}">
                  <c16:uniqueId val="{0000001F-6F3A-4504-B662-BF9A4B4ED38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{D95B0CF1-853E-42DA-9ED1-B5AEB6F6B7BD}</c15:txfldGUID>
                      <c15:f>Diagramm!$K$55</c15:f>
                      <c15:dlblFieldTableCache>
                        <c:ptCount val="1"/>
                      </c15:dlblFieldTableCache>
                    </c15:dlblFTEntry>
                  </c15:dlblFieldTable>
                  <c15:showDataLabelsRange val="0"/>
                </c:ext>
                <c:ext xmlns:c16="http://schemas.microsoft.com/office/drawing/2014/chart" uri="{C3380CC4-5D6E-409C-BE32-E72D297353CC}">
                  <c16:uniqueId val="{00000020-6F3A-4504-B662-BF9A4B4ED38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{F1EC2593-76BB-431D-ADD8-CCADA350AE52}</c15:txfldGUID>
                      <c15:f>Diagramm!$K$56</c15:f>
                      <c15:dlblFieldTableCache>
                        <c:ptCount val="1"/>
                      </c15:dlblFieldTableCache>
                    </c15:dlblFTEntry>
                  </c15:dlblFieldTable>
                  <c15:showDataLabelsRange val="0"/>
                </c:ext>
                <c:ext xmlns:c16="http://schemas.microsoft.com/office/drawing/2014/chart" uri="{C3380CC4-5D6E-409C-BE32-E72D297353CC}">
                  <c16:uniqueId val="{00000021-6F3A-4504-B662-BF9A4B4ED38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{EDF253D8-1407-48AD-8B72-667B433D1571}</c15:txfldGUID>
                      <c15:f>Diagramm!$K$57</c15:f>
                      <c15:dlblFieldTableCache>
                        <c:ptCount val="1"/>
                      </c15:dlblFieldTableCache>
                    </c15:dlblFTEntry>
                  </c15:dlblFieldTable>
                  <c15:showDataLabelsRange val="0"/>
                </c:ext>
                <c:ext xmlns:c16="http://schemas.microsoft.com/office/drawing/2014/chart" uri="{C3380CC4-5D6E-409C-BE32-E72D297353CC}">
                  <c16:uniqueId val="{00000022-6F3A-4504-B662-BF9A4B4ED38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{EA2085D3-6379-4B46-8838-9E0A73622590}</c15:txfldGUID>
                      <c15:f>Diagramm!$K$58</c15:f>
                      <c15:dlblFieldTableCache>
                        <c:ptCount val="1"/>
                      </c15:dlblFieldTableCache>
                    </c15:dlblFTEntry>
                  </c15:dlblFieldTable>
                  <c15:showDataLabelsRange val="0"/>
                </c:ext>
                <c:ext xmlns:c16="http://schemas.microsoft.com/office/drawing/2014/chart" uri="{C3380CC4-5D6E-409C-BE32-E72D297353CC}">
                  <c16:uniqueId val="{00000023-6F3A-4504-B662-BF9A4B4ED38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{095629D2-271A-4983-A419-B85EA5DE0C45}</c15:txfldGUID>
                      <c15:f>Diagramm!$K$59</c15:f>
                      <c15:dlblFieldTableCache>
                        <c:ptCount val="1"/>
                      </c15:dlblFieldTableCache>
                    </c15:dlblFTEntry>
                  </c15:dlblFieldTable>
                  <c15:showDataLabelsRange val="0"/>
                </c:ext>
                <c:ext xmlns:c16="http://schemas.microsoft.com/office/drawing/2014/chart" uri="{C3380CC4-5D6E-409C-BE32-E72D297353CC}">
                  <c16:uniqueId val="{00000024-6F3A-4504-B662-BF9A4B4ED38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{53118505-B287-440A-AF7D-64E64691BBAF}</c15:txfldGUID>
                      <c15:f>Diagramm!$K$60</c15:f>
                      <c15:dlblFieldTableCache>
                        <c:ptCount val="1"/>
                      </c15:dlblFieldTableCache>
                    </c15:dlblFTEntry>
                  </c15:dlblFieldTable>
                  <c15:showDataLabelsRange val="0"/>
                </c:ext>
                <c:ext xmlns:c16="http://schemas.microsoft.com/office/drawing/2014/chart" uri="{C3380CC4-5D6E-409C-BE32-E72D297353CC}">
                  <c16:uniqueId val="{00000025-6F3A-4504-B662-BF9A4B4ED38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{16B15D2F-A76E-4E11-BA30-59E95DCECB26}</c15:txfldGUID>
                      <c15:f>Diagramm!$K$61</c15:f>
                      <c15:dlblFieldTableCache>
                        <c:ptCount val="1"/>
                      </c15:dlblFieldTableCache>
                    </c15:dlblFTEntry>
                  </c15:dlblFieldTable>
                  <c15:showDataLabelsRange val="0"/>
                </c:ext>
                <c:ext xmlns:c16="http://schemas.microsoft.com/office/drawing/2014/chart" uri="{C3380CC4-5D6E-409C-BE32-E72D297353CC}">
                  <c16:uniqueId val="{00000026-6F3A-4504-B662-BF9A4B4ED38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{6CFA92DB-4983-42F8-A739-EAA6FB7EEB0D}</c15:txfldGUID>
                      <c15:f>Diagramm!$K$62</c15:f>
                      <c15:dlblFieldTableCache>
                        <c:ptCount val="1"/>
                      </c15:dlblFieldTableCache>
                    </c15:dlblFTEntry>
                  </c15:dlblFieldTable>
                  <c15:showDataLabelsRange val="0"/>
                </c:ext>
                <c:ext xmlns:c16="http://schemas.microsoft.com/office/drawing/2014/chart" uri="{C3380CC4-5D6E-409C-BE32-E72D297353CC}">
                  <c16:uniqueId val="{00000027-6F3A-4504-B662-BF9A4B4ED38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{70D4A026-8A6F-4E49-8A54-92FBB440AE4F}</c15:txfldGUID>
                      <c15:f>Diagramm!$K$63</c15:f>
                      <c15:dlblFieldTableCache>
                        <c:ptCount val="1"/>
                      </c15:dlblFieldTableCache>
                    </c15:dlblFTEntry>
                  </c15:dlblFieldTable>
                  <c15:showDataLabelsRange val="0"/>
                </c:ext>
                <c:ext xmlns:c16="http://schemas.microsoft.com/office/drawing/2014/chart" uri="{C3380CC4-5D6E-409C-BE32-E72D297353CC}">
                  <c16:uniqueId val="{00000028-6F3A-4504-B662-BF9A4B4ED38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{950508CD-ADEA-4939-9DF7-E3A8D13F8E7E}</c15:txfldGUID>
                      <c15:f>Diagramm!$K$64</c15:f>
                      <c15:dlblFieldTableCache>
                        <c:ptCount val="1"/>
                      </c15:dlblFieldTableCache>
                    </c15:dlblFTEntry>
                  </c15:dlblFieldTable>
                  <c15:showDataLabelsRange val="0"/>
                </c:ext>
                <c:ext xmlns:c16="http://schemas.microsoft.com/office/drawing/2014/chart" uri="{C3380CC4-5D6E-409C-BE32-E72D297353CC}">
                  <c16:uniqueId val="{00000029-6F3A-4504-B662-BF9A4B4ED38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{BB6EE816-96C8-4A77-B287-68CB898601B5}</c15:txfldGUID>
                      <c15:f>Diagramm!$K$65</c15:f>
                      <c15:dlblFieldTableCache>
                        <c:ptCount val="1"/>
                      </c15:dlblFieldTableCache>
                    </c15:dlblFTEntry>
                  </c15:dlblFieldTable>
                  <c15:showDataLabelsRange val="0"/>
                </c:ext>
                <c:ext xmlns:c16="http://schemas.microsoft.com/office/drawing/2014/chart" uri="{C3380CC4-5D6E-409C-BE32-E72D297353CC}">
                  <c16:uniqueId val="{0000002A-6F3A-4504-B662-BF9A4B4ED38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{2620B41A-9569-4E2D-AE83-EEABF7213E3A}</c15:txfldGUID>
                      <c15:f>Diagramm!$K$66</c15:f>
                      <c15:dlblFieldTableCache>
                        <c:ptCount val="1"/>
                      </c15:dlblFieldTableCache>
                    </c15:dlblFTEntry>
                  </c15:dlblFieldTable>
                  <c15:showDataLabelsRange val="0"/>
                </c:ext>
                <c:ext xmlns:c16="http://schemas.microsoft.com/office/drawing/2014/chart" uri="{C3380CC4-5D6E-409C-BE32-E72D297353CC}">
                  <c16:uniqueId val="{0000002B-6F3A-4504-B662-BF9A4B4ED38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{C64618C5-D99B-4902-B0AB-13978C87BC58}</c15:txfldGUID>
                      <c15:f>Diagramm!$K$67</c15:f>
                      <c15:dlblFieldTableCache>
                        <c:ptCount val="1"/>
                      </c15:dlblFieldTableCache>
                    </c15:dlblFTEntry>
                  </c15:dlblFieldTable>
                  <c15:showDataLabelsRange val="0"/>
                </c:ext>
                <c:ext xmlns:c16="http://schemas.microsoft.com/office/drawing/2014/chart" uri="{C3380CC4-5D6E-409C-BE32-E72D297353CC}">
                  <c16:uniqueId val="{0000002C-6F3A-4504-B662-BF9A4B4ED38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F3A-4504-B662-BF9A4B4ED38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{DAEC9EAC-548A-4A87-A283-C9ED3563439C}</c15:txfldGUID>
                      <c15:f>Diagramm!$J$46</c15:f>
                      <c15:dlblFieldTableCache>
                        <c:ptCount val="1"/>
                      </c15:dlblFieldTableCache>
                    </c15:dlblFTEntry>
                  </c15:dlblFieldTable>
                  <c15:showDataLabelsRange val="0"/>
                </c:ext>
                <c:ext xmlns:c16="http://schemas.microsoft.com/office/drawing/2014/chart" uri="{C3380CC4-5D6E-409C-BE32-E72D297353CC}">
                  <c16:uniqueId val="{0000002E-6F3A-4504-B662-BF9A4B4ED38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{7E0F3000-70E0-4AE5-B831-CA4B12F3E026}</c15:txfldGUID>
                      <c15:f>Diagramm!$J$47</c15:f>
                      <c15:dlblFieldTableCache>
                        <c:ptCount val="1"/>
                      </c15:dlblFieldTableCache>
                    </c15:dlblFTEntry>
                  </c15:dlblFieldTable>
                  <c15:showDataLabelsRange val="0"/>
                </c:ext>
                <c:ext xmlns:c16="http://schemas.microsoft.com/office/drawing/2014/chart" uri="{C3380CC4-5D6E-409C-BE32-E72D297353CC}">
                  <c16:uniqueId val="{0000002F-6F3A-4504-B662-BF9A4B4ED38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{45EDD4F2-09D1-4839-8FF9-C4E541F8A0F5}</c15:txfldGUID>
                      <c15:f>Diagramm!$J$48</c15:f>
                      <c15:dlblFieldTableCache>
                        <c:ptCount val="1"/>
                      </c15:dlblFieldTableCache>
                    </c15:dlblFTEntry>
                  </c15:dlblFieldTable>
                  <c15:showDataLabelsRange val="0"/>
                </c:ext>
                <c:ext xmlns:c16="http://schemas.microsoft.com/office/drawing/2014/chart" uri="{C3380CC4-5D6E-409C-BE32-E72D297353CC}">
                  <c16:uniqueId val="{00000030-6F3A-4504-B662-BF9A4B4ED38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{8D0975B5-CD1C-4C5A-8144-18B6268A6D28}</c15:txfldGUID>
                      <c15:f>Diagramm!$J$49</c15:f>
                      <c15:dlblFieldTableCache>
                        <c:ptCount val="1"/>
                      </c15:dlblFieldTableCache>
                    </c15:dlblFTEntry>
                  </c15:dlblFieldTable>
                  <c15:showDataLabelsRange val="0"/>
                </c:ext>
                <c:ext xmlns:c16="http://schemas.microsoft.com/office/drawing/2014/chart" uri="{C3380CC4-5D6E-409C-BE32-E72D297353CC}">
                  <c16:uniqueId val="{00000031-6F3A-4504-B662-BF9A4B4ED38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{F2906300-92B4-4F79-9EC2-49F95C5D1B06}</c15:txfldGUID>
                      <c15:f>Diagramm!$J$50</c15:f>
                      <c15:dlblFieldTableCache>
                        <c:ptCount val="1"/>
                      </c15:dlblFieldTableCache>
                    </c15:dlblFTEntry>
                  </c15:dlblFieldTable>
                  <c15:showDataLabelsRange val="0"/>
                </c:ext>
                <c:ext xmlns:c16="http://schemas.microsoft.com/office/drawing/2014/chart" uri="{C3380CC4-5D6E-409C-BE32-E72D297353CC}">
                  <c16:uniqueId val="{00000032-6F3A-4504-B662-BF9A4B4ED38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{978A4C7B-4D98-4479-B3DC-5FF62CFF290D}</c15:txfldGUID>
                      <c15:f>Diagramm!$J$51</c15:f>
                      <c15:dlblFieldTableCache>
                        <c:ptCount val="1"/>
                      </c15:dlblFieldTableCache>
                    </c15:dlblFTEntry>
                  </c15:dlblFieldTable>
                  <c15:showDataLabelsRange val="0"/>
                </c:ext>
                <c:ext xmlns:c16="http://schemas.microsoft.com/office/drawing/2014/chart" uri="{C3380CC4-5D6E-409C-BE32-E72D297353CC}">
                  <c16:uniqueId val="{00000033-6F3A-4504-B662-BF9A4B4ED38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{0A73C53B-C92D-4A4D-857B-D1D565125CB3}</c15:txfldGUID>
                      <c15:f>Diagramm!$J$52</c15:f>
                      <c15:dlblFieldTableCache>
                        <c:ptCount val="1"/>
                      </c15:dlblFieldTableCache>
                    </c15:dlblFTEntry>
                  </c15:dlblFieldTable>
                  <c15:showDataLabelsRange val="0"/>
                </c:ext>
                <c:ext xmlns:c16="http://schemas.microsoft.com/office/drawing/2014/chart" uri="{C3380CC4-5D6E-409C-BE32-E72D297353CC}">
                  <c16:uniqueId val="{00000034-6F3A-4504-B662-BF9A4B4ED38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{D90F9DC5-1BEA-4078-90CB-62F0AC7BD36D}</c15:txfldGUID>
                      <c15:f>Diagramm!$J$53</c15:f>
                      <c15:dlblFieldTableCache>
                        <c:ptCount val="1"/>
                      </c15:dlblFieldTableCache>
                    </c15:dlblFTEntry>
                  </c15:dlblFieldTable>
                  <c15:showDataLabelsRange val="0"/>
                </c:ext>
                <c:ext xmlns:c16="http://schemas.microsoft.com/office/drawing/2014/chart" uri="{C3380CC4-5D6E-409C-BE32-E72D297353CC}">
                  <c16:uniqueId val="{00000035-6F3A-4504-B662-BF9A4B4ED38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{2A1A3839-A0E5-4607-BD70-20AA60D84288}</c15:txfldGUID>
                      <c15:f>Diagramm!$J$54</c15:f>
                      <c15:dlblFieldTableCache>
                        <c:ptCount val="1"/>
                      </c15:dlblFieldTableCache>
                    </c15:dlblFTEntry>
                  </c15:dlblFieldTable>
                  <c15:showDataLabelsRange val="0"/>
                </c:ext>
                <c:ext xmlns:c16="http://schemas.microsoft.com/office/drawing/2014/chart" uri="{C3380CC4-5D6E-409C-BE32-E72D297353CC}">
                  <c16:uniqueId val="{00000036-6F3A-4504-B662-BF9A4B4ED38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{71BE333C-3BED-4E47-843A-B2A2E6918433}</c15:txfldGUID>
                      <c15:f>Diagramm!$J$55</c15:f>
                      <c15:dlblFieldTableCache>
                        <c:ptCount val="1"/>
                      </c15:dlblFieldTableCache>
                    </c15:dlblFTEntry>
                  </c15:dlblFieldTable>
                  <c15:showDataLabelsRange val="0"/>
                </c:ext>
                <c:ext xmlns:c16="http://schemas.microsoft.com/office/drawing/2014/chart" uri="{C3380CC4-5D6E-409C-BE32-E72D297353CC}">
                  <c16:uniqueId val="{00000037-6F3A-4504-B662-BF9A4B4ED38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{A58D1E93-5FC5-4170-8566-3B11387C0757}</c15:txfldGUID>
                      <c15:f>Diagramm!$J$56</c15:f>
                      <c15:dlblFieldTableCache>
                        <c:ptCount val="1"/>
                      </c15:dlblFieldTableCache>
                    </c15:dlblFTEntry>
                  </c15:dlblFieldTable>
                  <c15:showDataLabelsRange val="0"/>
                </c:ext>
                <c:ext xmlns:c16="http://schemas.microsoft.com/office/drawing/2014/chart" uri="{C3380CC4-5D6E-409C-BE32-E72D297353CC}">
                  <c16:uniqueId val="{00000038-6F3A-4504-B662-BF9A4B4ED38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{AEE82A5C-C187-4A80-849A-FE73FB767273}</c15:txfldGUID>
                      <c15:f>Diagramm!$J$57</c15:f>
                      <c15:dlblFieldTableCache>
                        <c:ptCount val="1"/>
                      </c15:dlblFieldTableCache>
                    </c15:dlblFTEntry>
                  </c15:dlblFieldTable>
                  <c15:showDataLabelsRange val="0"/>
                </c:ext>
                <c:ext xmlns:c16="http://schemas.microsoft.com/office/drawing/2014/chart" uri="{C3380CC4-5D6E-409C-BE32-E72D297353CC}">
                  <c16:uniqueId val="{00000039-6F3A-4504-B662-BF9A4B4ED38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{2FDE836F-EB07-4DDD-9777-8E9424FD2F65}</c15:txfldGUID>
                      <c15:f>Diagramm!$J$58</c15:f>
                      <c15:dlblFieldTableCache>
                        <c:ptCount val="1"/>
                      </c15:dlblFieldTableCache>
                    </c15:dlblFTEntry>
                  </c15:dlblFieldTable>
                  <c15:showDataLabelsRange val="0"/>
                </c:ext>
                <c:ext xmlns:c16="http://schemas.microsoft.com/office/drawing/2014/chart" uri="{C3380CC4-5D6E-409C-BE32-E72D297353CC}">
                  <c16:uniqueId val="{0000003A-6F3A-4504-B662-BF9A4B4ED38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{905AD4BA-3951-40EC-A5D8-B60EC2520401}</c15:txfldGUID>
                      <c15:f>Diagramm!$J$59</c15:f>
                      <c15:dlblFieldTableCache>
                        <c:ptCount val="1"/>
                      </c15:dlblFieldTableCache>
                    </c15:dlblFTEntry>
                  </c15:dlblFieldTable>
                  <c15:showDataLabelsRange val="0"/>
                </c:ext>
                <c:ext xmlns:c16="http://schemas.microsoft.com/office/drawing/2014/chart" uri="{C3380CC4-5D6E-409C-BE32-E72D297353CC}">
                  <c16:uniqueId val="{0000003B-6F3A-4504-B662-BF9A4B4ED38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{54F3ABB1-D905-4A87-BF0C-69E34E050FCC}</c15:txfldGUID>
                      <c15:f>Diagramm!$J$60</c15:f>
                      <c15:dlblFieldTableCache>
                        <c:ptCount val="1"/>
                      </c15:dlblFieldTableCache>
                    </c15:dlblFTEntry>
                  </c15:dlblFieldTable>
                  <c15:showDataLabelsRange val="0"/>
                </c:ext>
                <c:ext xmlns:c16="http://schemas.microsoft.com/office/drawing/2014/chart" uri="{C3380CC4-5D6E-409C-BE32-E72D297353CC}">
                  <c16:uniqueId val="{0000003C-6F3A-4504-B662-BF9A4B4ED38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{F8E3EFD5-EB90-4B23-8C9C-C74726B2C52D}</c15:txfldGUID>
                      <c15:f>Diagramm!$J$61</c15:f>
                      <c15:dlblFieldTableCache>
                        <c:ptCount val="1"/>
                      </c15:dlblFieldTableCache>
                    </c15:dlblFTEntry>
                  </c15:dlblFieldTable>
                  <c15:showDataLabelsRange val="0"/>
                </c:ext>
                <c:ext xmlns:c16="http://schemas.microsoft.com/office/drawing/2014/chart" uri="{C3380CC4-5D6E-409C-BE32-E72D297353CC}">
                  <c16:uniqueId val="{0000003D-6F3A-4504-B662-BF9A4B4ED38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{F5BEF706-DB62-4FEA-90EF-B6B7F0ABB0AA}</c15:txfldGUID>
                      <c15:f>Diagramm!$J$62</c15:f>
                      <c15:dlblFieldTableCache>
                        <c:ptCount val="1"/>
                      </c15:dlblFieldTableCache>
                    </c15:dlblFTEntry>
                  </c15:dlblFieldTable>
                  <c15:showDataLabelsRange val="0"/>
                </c:ext>
                <c:ext xmlns:c16="http://schemas.microsoft.com/office/drawing/2014/chart" uri="{C3380CC4-5D6E-409C-BE32-E72D297353CC}">
                  <c16:uniqueId val="{0000003E-6F3A-4504-B662-BF9A4B4ED38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{6ED9F4A0-F12D-4F7E-A03B-4792F8C7D331}</c15:txfldGUID>
                      <c15:f>Diagramm!$J$63</c15:f>
                      <c15:dlblFieldTableCache>
                        <c:ptCount val="1"/>
                      </c15:dlblFieldTableCache>
                    </c15:dlblFTEntry>
                  </c15:dlblFieldTable>
                  <c15:showDataLabelsRange val="0"/>
                </c:ext>
                <c:ext xmlns:c16="http://schemas.microsoft.com/office/drawing/2014/chart" uri="{C3380CC4-5D6E-409C-BE32-E72D297353CC}">
                  <c16:uniqueId val="{0000003F-6F3A-4504-B662-BF9A4B4ED38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{5BC63882-A3DA-4259-B0F1-E90D3A2E3FBA}</c15:txfldGUID>
                      <c15:f>Diagramm!$J$64</c15:f>
                      <c15:dlblFieldTableCache>
                        <c:ptCount val="1"/>
                      </c15:dlblFieldTableCache>
                    </c15:dlblFTEntry>
                  </c15:dlblFieldTable>
                  <c15:showDataLabelsRange val="0"/>
                </c:ext>
                <c:ext xmlns:c16="http://schemas.microsoft.com/office/drawing/2014/chart" uri="{C3380CC4-5D6E-409C-BE32-E72D297353CC}">
                  <c16:uniqueId val="{00000040-6F3A-4504-B662-BF9A4B4ED38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{AAD20F02-95C6-41CF-B993-7F922B6DCDE0}</c15:txfldGUID>
                      <c15:f>Diagramm!$J$65</c15:f>
                      <c15:dlblFieldTableCache>
                        <c:ptCount val="1"/>
                      </c15:dlblFieldTableCache>
                    </c15:dlblFTEntry>
                  </c15:dlblFieldTable>
                  <c15:showDataLabelsRange val="0"/>
                </c:ext>
                <c:ext xmlns:c16="http://schemas.microsoft.com/office/drawing/2014/chart" uri="{C3380CC4-5D6E-409C-BE32-E72D297353CC}">
                  <c16:uniqueId val="{00000041-6F3A-4504-B662-BF9A4B4ED38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{F697957D-67FC-4A37-98E1-C382021AE086}</c15:txfldGUID>
                      <c15:f>Diagramm!$J$66</c15:f>
                      <c15:dlblFieldTableCache>
                        <c:ptCount val="1"/>
                      </c15:dlblFieldTableCache>
                    </c15:dlblFTEntry>
                  </c15:dlblFieldTable>
                  <c15:showDataLabelsRange val="0"/>
                </c:ext>
                <c:ext xmlns:c16="http://schemas.microsoft.com/office/drawing/2014/chart" uri="{C3380CC4-5D6E-409C-BE32-E72D297353CC}">
                  <c16:uniqueId val="{00000042-6F3A-4504-B662-BF9A4B4ED38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{E945A456-041F-4D28-85C7-8A2C7242F026}</c15:txfldGUID>
                      <c15:f>Diagramm!$J$67</c15:f>
                      <c15:dlblFieldTableCache>
                        <c:ptCount val="1"/>
                      </c15:dlblFieldTableCache>
                    </c15:dlblFTEntry>
                  </c15:dlblFieldTable>
                  <c15:showDataLabelsRange val="0"/>
                </c:ext>
                <c:ext xmlns:c16="http://schemas.microsoft.com/office/drawing/2014/chart" uri="{C3380CC4-5D6E-409C-BE32-E72D297353CC}">
                  <c16:uniqueId val="{00000043-6F3A-4504-B662-BF9A4B4ED38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F3A-4504-B662-BF9A4B4ED38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BC-4897-A465-4663679154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BC-4897-A465-4663679154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BC-4897-A465-4663679154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BC-4897-A465-4663679154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CBC-4897-A465-4663679154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CBC-4897-A465-4663679154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CBC-4897-A465-4663679154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CBC-4897-A465-4663679154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BC-4897-A465-4663679154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CBC-4897-A465-4663679154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BC-4897-A465-4663679154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BC-4897-A465-4663679154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CBC-4897-A465-4663679154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CBC-4897-A465-4663679154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CBC-4897-A465-4663679154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CBC-4897-A465-4663679154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CBC-4897-A465-4663679154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CBC-4897-A465-4663679154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CBC-4897-A465-4663679154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CBC-4897-A465-4663679154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CBC-4897-A465-4663679154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CBC-4897-A465-4663679154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CBC-4897-A465-46636791543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CBC-4897-A465-4663679154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CBC-4897-A465-4663679154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CBC-4897-A465-4663679154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CBC-4897-A465-4663679154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CBC-4897-A465-4663679154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CBC-4897-A465-4663679154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CBC-4897-A465-4663679154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CBC-4897-A465-4663679154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CBC-4897-A465-4663679154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CBC-4897-A465-4663679154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CBC-4897-A465-4663679154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CBC-4897-A465-4663679154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CBC-4897-A465-4663679154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CBC-4897-A465-4663679154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CBC-4897-A465-4663679154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CBC-4897-A465-4663679154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CBC-4897-A465-4663679154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CBC-4897-A465-4663679154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CBC-4897-A465-4663679154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CBC-4897-A465-4663679154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CBC-4897-A465-4663679154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CBC-4897-A465-46636791543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CBC-4897-A465-46636791543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CBC-4897-A465-46636791543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CBC-4897-A465-46636791543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CBC-4897-A465-46636791543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CBC-4897-A465-46636791543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CBC-4897-A465-46636791543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CBC-4897-A465-46636791543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CBC-4897-A465-46636791543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CBC-4897-A465-46636791543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CBC-4897-A465-46636791543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CBC-4897-A465-46636791543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CBC-4897-A465-46636791543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CBC-4897-A465-46636791543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CBC-4897-A465-46636791543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CBC-4897-A465-46636791543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CBC-4897-A465-46636791543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CBC-4897-A465-46636791543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CBC-4897-A465-46636791543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CBC-4897-A465-46636791543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CBC-4897-A465-46636791543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CBC-4897-A465-46636791543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CBC-4897-A465-46636791543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CBC-4897-A465-46636791543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CBC-4897-A465-46636791543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100.24344124007835</c:v>
                </c:pt>
                <c:pt idx="2">
                  <c:v>103.29155202282688</c:v>
                </c:pt>
                <c:pt idx="3">
                  <c:v>101.07906745020779</c:v>
                </c:pt>
                <c:pt idx="4">
                  <c:v>103.69124857049039</c:v>
                </c:pt>
                <c:pt idx="5">
                  <c:v>106.42571645323098</c:v>
                </c:pt>
                <c:pt idx="6">
                  <c:v>109.42060984861352</c:v>
                </c:pt>
                <c:pt idx="7">
                  <c:v>107.01337228393174</c:v>
                </c:pt>
                <c:pt idx="8">
                  <c:v>108.44910945797525</c:v>
                </c:pt>
                <c:pt idx="9">
                  <c:v>108.95976991972101</c:v>
                </c:pt>
                <c:pt idx="10">
                  <c:v>110.48156074142011</c:v>
                </c:pt>
                <c:pt idx="11">
                  <c:v>108.184154805983</c:v>
                </c:pt>
                <c:pt idx="12">
                  <c:v>109.8825820623436</c:v>
                </c:pt>
                <c:pt idx="13">
                  <c:v>111.11564025046141</c:v>
                </c:pt>
                <c:pt idx="14">
                  <c:v>114.25433382021582</c:v>
                </c:pt>
                <c:pt idx="15">
                  <c:v>111.32171609089983</c:v>
                </c:pt>
                <c:pt idx="16">
                  <c:v>112.87294631837585</c:v>
                </c:pt>
                <c:pt idx="17">
                  <c:v>114.43210253971489</c:v>
                </c:pt>
                <c:pt idx="18">
                  <c:v>116.89708663111291</c:v>
                </c:pt>
                <c:pt idx="19">
                  <c:v>114.88728104441954</c:v>
                </c:pt>
                <c:pt idx="20">
                  <c:v>116.30829851557458</c:v>
                </c:pt>
                <c:pt idx="21">
                  <c:v>116.28904967333582</c:v>
                </c:pt>
                <c:pt idx="22">
                  <c:v>118.50493110046763</c:v>
                </c:pt>
                <c:pt idx="23">
                  <c:v>116.27659454012252</c:v>
                </c:pt>
                <c:pt idx="24">
                  <c:v>117.92973040298018</c:v>
                </c:pt>
              </c:numCache>
            </c:numRef>
          </c:val>
          <c:smooth val="0"/>
          <c:extLst>
            <c:ext xmlns:c16="http://schemas.microsoft.com/office/drawing/2014/chart" uri="{C3380CC4-5D6E-409C-BE32-E72D297353CC}">
              <c16:uniqueId val="{00000000-0B42-4EC6-B26B-62CDC2D467F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102.91479820627802</c:v>
                </c:pt>
                <c:pt idx="2">
                  <c:v>106.35276532137519</c:v>
                </c:pt>
                <c:pt idx="3">
                  <c:v>104.1319666880205</c:v>
                </c:pt>
                <c:pt idx="4">
                  <c:v>100.65129190689728</c:v>
                </c:pt>
                <c:pt idx="5">
                  <c:v>103.6408285287209</c:v>
                </c:pt>
                <c:pt idx="6">
                  <c:v>106.54494981849243</c:v>
                </c:pt>
                <c:pt idx="7">
                  <c:v>104.34550501815076</c:v>
                </c:pt>
                <c:pt idx="8">
                  <c:v>103.85436685885117</c:v>
                </c:pt>
                <c:pt idx="9">
                  <c:v>105.95771941063421</c:v>
                </c:pt>
                <c:pt idx="10">
                  <c:v>108.97928678197736</c:v>
                </c:pt>
                <c:pt idx="11">
                  <c:v>106.66239590006406</c:v>
                </c:pt>
                <c:pt idx="12">
                  <c:v>107.07879564381805</c:v>
                </c:pt>
                <c:pt idx="13">
                  <c:v>110.0042707666026</c:v>
                </c:pt>
                <c:pt idx="14">
                  <c:v>113.33546871663465</c:v>
                </c:pt>
                <c:pt idx="15">
                  <c:v>112.04356181934658</c:v>
                </c:pt>
                <c:pt idx="16">
                  <c:v>112.75891522528295</c:v>
                </c:pt>
                <c:pt idx="17">
                  <c:v>115.06512919068972</c:v>
                </c:pt>
                <c:pt idx="18">
                  <c:v>119.20777279521675</c:v>
                </c:pt>
                <c:pt idx="19">
                  <c:v>118.62054238735853</c:v>
                </c:pt>
                <c:pt idx="20">
                  <c:v>118.05466581251333</c:v>
                </c:pt>
                <c:pt idx="21">
                  <c:v>120.30749519538757</c:v>
                </c:pt>
                <c:pt idx="22">
                  <c:v>124.22592355327782</c:v>
                </c:pt>
                <c:pt idx="23">
                  <c:v>122.40017083066409</c:v>
                </c:pt>
                <c:pt idx="24">
                  <c:v>119.29318812726883</c:v>
                </c:pt>
              </c:numCache>
            </c:numRef>
          </c:val>
          <c:smooth val="0"/>
          <c:extLst>
            <c:ext xmlns:c16="http://schemas.microsoft.com/office/drawing/2014/chart" uri="{C3380CC4-5D6E-409C-BE32-E72D297353CC}">
              <c16:uniqueId val="{00000001-0B42-4EC6-B26B-62CDC2D467F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101.55273240572696</c:v>
                </c:pt>
                <c:pt idx="2">
                  <c:v>99.378907037709212</c:v>
                </c:pt>
                <c:pt idx="3">
                  <c:v>98.709417221213954</c:v>
                </c:pt>
                <c:pt idx="4">
                  <c:v>95.212744504940517</c:v>
                </c:pt>
                <c:pt idx="5">
                  <c:v>96.729179270014114</c:v>
                </c:pt>
                <c:pt idx="6">
                  <c:v>94.970760233918128</c:v>
                </c:pt>
                <c:pt idx="7">
                  <c:v>93.643879814478723</c:v>
                </c:pt>
                <c:pt idx="8">
                  <c:v>93.014720709820537</c:v>
                </c:pt>
                <c:pt idx="9">
                  <c:v>93.619681387376488</c:v>
                </c:pt>
                <c:pt idx="10">
                  <c:v>92.365396249243801</c:v>
                </c:pt>
                <c:pt idx="11">
                  <c:v>92.054849768098407</c:v>
                </c:pt>
                <c:pt idx="12">
                  <c:v>91.042548900988109</c:v>
                </c:pt>
                <c:pt idx="13">
                  <c:v>92.143577334139948</c:v>
                </c:pt>
                <c:pt idx="14">
                  <c:v>90.010082677959275</c:v>
                </c:pt>
                <c:pt idx="15">
                  <c:v>89.364791288566252</c:v>
                </c:pt>
                <c:pt idx="16">
                  <c:v>88.691268400887282</c:v>
                </c:pt>
                <c:pt idx="17">
                  <c:v>89.87295825771325</c:v>
                </c:pt>
                <c:pt idx="18">
                  <c:v>87.969348659003828</c:v>
                </c:pt>
                <c:pt idx="19">
                  <c:v>87.626537608388787</c:v>
                </c:pt>
                <c:pt idx="20">
                  <c:v>86.368219399072402</c:v>
                </c:pt>
                <c:pt idx="21">
                  <c:v>88.22746521476104</c:v>
                </c:pt>
                <c:pt idx="22">
                  <c:v>85.900383141762447</c:v>
                </c:pt>
                <c:pt idx="23">
                  <c:v>85.251058681185725</c:v>
                </c:pt>
                <c:pt idx="24">
                  <c:v>82.762653760838873</c:v>
                </c:pt>
              </c:numCache>
            </c:numRef>
          </c:val>
          <c:smooth val="0"/>
          <c:extLst>
            <c:ext xmlns:c16="http://schemas.microsoft.com/office/drawing/2014/chart" uri="{C3380CC4-5D6E-409C-BE32-E72D297353CC}">
              <c16:uniqueId val="{00000002-0B42-4EC6-B26B-62CDC2D467F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B42-4EC6-B26B-62CDC2D467F4}"/>
                </c:ext>
              </c:extLst>
            </c:dLbl>
            <c:dLbl>
              <c:idx val="1"/>
              <c:delete val="1"/>
              <c:extLst>
                <c:ext xmlns:c15="http://schemas.microsoft.com/office/drawing/2012/chart" uri="{CE6537A1-D6FC-4f65-9D91-7224C49458BB}"/>
                <c:ext xmlns:c16="http://schemas.microsoft.com/office/drawing/2014/chart" uri="{C3380CC4-5D6E-409C-BE32-E72D297353CC}">
                  <c16:uniqueId val="{00000004-0B42-4EC6-B26B-62CDC2D467F4}"/>
                </c:ext>
              </c:extLst>
            </c:dLbl>
            <c:dLbl>
              <c:idx val="2"/>
              <c:delete val="1"/>
              <c:extLst>
                <c:ext xmlns:c15="http://schemas.microsoft.com/office/drawing/2012/chart" uri="{CE6537A1-D6FC-4f65-9D91-7224C49458BB}"/>
                <c:ext xmlns:c16="http://schemas.microsoft.com/office/drawing/2014/chart" uri="{C3380CC4-5D6E-409C-BE32-E72D297353CC}">
                  <c16:uniqueId val="{00000005-0B42-4EC6-B26B-62CDC2D467F4}"/>
                </c:ext>
              </c:extLst>
            </c:dLbl>
            <c:dLbl>
              <c:idx val="3"/>
              <c:delete val="1"/>
              <c:extLst>
                <c:ext xmlns:c15="http://schemas.microsoft.com/office/drawing/2012/chart" uri="{CE6537A1-D6FC-4f65-9D91-7224C49458BB}"/>
                <c:ext xmlns:c16="http://schemas.microsoft.com/office/drawing/2014/chart" uri="{C3380CC4-5D6E-409C-BE32-E72D297353CC}">
                  <c16:uniqueId val="{00000006-0B42-4EC6-B26B-62CDC2D467F4}"/>
                </c:ext>
              </c:extLst>
            </c:dLbl>
            <c:dLbl>
              <c:idx val="4"/>
              <c:delete val="1"/>
              <c:extLst>
                <c:ext xmlns:c15="http://schemas.microsoft.com/office/drawing/2012/chart" uri="{CE6537A1-D6FC-4f65-9D91-7224C49458BB}"/>
                <c:ext xmlns:c16="http://schemas.microsoft.com/office/drawing/2014/chart" uri="{C3380CC4-5D6E-409C-BE32-E72D297353CC}">
                  <c16:uniqueId val="{00000007-0B42-4EC6-B26B-62CDC2D467F4}"/>
                </c:ext>
              </c:extLst>
            </c:dLbl>
            <c:dLbl>
              <c:idx val="5"/>
              <c:delete val="1"/>
              <c:extLst>
                <c:ext xmlns:c15="http://schemas.microsoft.com/office/drawing/2012/chart" uri="{CE6537A1-D6FC-4f65-9D91-7224C49458BB}"/>
                <c:ext xmlns:c16="http://schemas.microsoft.com/office/drawing/2014/chart" uri="{C3380CC4-5D6E-409C-BE32-E72D297353CC}">
                  <c16:uniqueId val="{00000008-0B42-4EC6-B26B-62CDC2D467F4}"/>
                </c:ext>
              </c:extLst>
            </c:dLbl>
            <c:dLbl>
              <c:idx val="6"/>
              <c:delete val="1"/>
              <c:extLst>
                <c:ext xmlns:c15="http://schemas.microsoft.com/office/drawing/2012/chart" uri="{CE6537A1-D6FC-4f65-9D91-7224C49458BB}"/>
                <c:ext xmlns:c16="http://schemas.microsoft.com/office/drawing/2014/chart" uri="{C3380CC4-5D6E-409C-BE32-E72D297353CC}">
                  <c16:uniqueId val="{00000009-0B42-4EC6-B26B-62CDC2D467F4}"/>
                </c:ext>
              </c:extLst>
            </c:dLbl>
            <c:dLbl>
              <c:idx val="7"/>
              <c:delete val="1"/>
              <c:extLst>
                <c:ext xmlns:c15="http://schemas.microsoft.com/office/drawing/2012/chart" uri="{CE6537A1-D6FC-4f65-9D91-7224C49458BB}"/>
                <c:ext xmlns:c16="http://schemas.microsoft.com/office/drawing/2014/chart" uri="{C3380CC4-5D6E-409C-BE32-E72D297353CC}">
                  <c16:uniqueId val="{0000000A-0B42-4EC6-B26B-62CDC2D467F4}"/>
                </c:ext>
              </c:extLst>
            </c:dLbl>
            <c:dLbl>
              <c:idx val="8"/>
              <c:delete val="1"/>
              <c:extLst>
                <c:ext xmlns:c15="http://schemas.microsoft.com/office/drawing/2012/chart" uri="{CE6537A1-D6FC-4f65-9D91-7224C49458BB}"/>
                <c:ext xmlns:c16="http://schemas.microsoft.com/office/drawing/2014/chart" uri="{C3380CC4-5D6E-409C-BE32-E72D297353CC}">
                  <c16:uniqueId val="{0000000B-0B42-4EC6-B26B-62CDC2D467F4}"/>
                </c:ext>
              </c:extLst>
            </c:dLbl>
            <c:dLbl>
              <c:idx val="9"/>
              <c:delete val="1"/>
              <c:extLst>
                <c:ext xmlns:c15="http://schemas.microsoft.com/office/drawing/2012/chart" uri="{CE6537A1-D6FC-4f65-9D91-7224C49458BB}"/>
                <c:ext xmlns:c16="http://schemas.microsoft.com/office/drawing/2014/chart" uri="{C3380CC4-5D6E-409C-BE32-E72D297353CC}">
                  <c16:uniqueId val="{0000000C-0B42-4EC6-B26B-62CDC2D467F4}"/>
                </c:ext>
              </c:extLst>
            </c:dLbl>
            <c:dLbl>
              <c:idx val="10"/>
              <c:delete val="1"/>
              <c:extLst>
                <c:ext xmlns:c15="http://schemas.microsoft.com/office/drawing/2012/chart" uri="{CE6537A1-D6FC-4f65-9D91-7224C49458BB}"/>
                <c:ext xmlns:c16="http://schemas.microsoft.com/office/drawing/2014/chart" uri="{C3380CC4-5D6E-409C-BE32-E72D297353CC}">
                  <c16:uniqueId val="{0000000D-0B42-4EC6-B26B-62CDC2D467F4}"/>
                </c:ext>
              </c:extLst>
            </c:dLbl>
            <c:dLbl>
              <c:idx val="11"/>
              <c:delete val="1"/>
              <c:extLst>
                <c:ext xmlns:c15="http://schemas.microsoft.com/office/drawing/2012/chart" uri="{CE6537A1-D6FC-4f65-9D91-7224C49458BB}"/>
                <c:ext xmlns:c16="http://schemas.microsoft.com/office/drawing/2014/chart" uri="{C3380CC4-5D6E-409C-BE32-E72D297353CC}">
                  <c16:uniqueId val="{0000000E-0B42-4EC6-B26B-62CDC2D467F4}"/>
                </c:ext>
              </c:extLst>
            </c:dLbl>
            <c:dLbl>
              <c:idx val="12"/>
              <c:delete val="1"/>
              <c:extLst>
                <c:ext xmlns:c15="http://schemas.microsoft.com/office/drawing/2012/chart" uri="{CE6537A1-D6FC-4f65-9D91-7224C49458BB}"/>
                <c:ext xmlns:c16="http://schemas.microsoft.com/office/drawing/2014/chart" uri="{C3380CC4-5D6E-409C-BE32-E72D297353CC}">
                  <c16:uniqueId val="{0000000F-0B42-4EC6-B26B-62CDC2D467F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42-4EC6-B26B-62CDC2D467F4}"/>
                </c:ext>
              </c:extLst>
            </c:dLbl>
            <c:dLbl>
              <c:idx val="14"/>
              <c:delete val="1"/>
              <c:extLst>
                <c:ext xmlns:c15="http://schemas.microsoft.com/office/drawing/2012/chart" uri="{CE6537A1-D6FC-4f65-9D91-7224C49458BB}"/>
                <c:ext xmlns:c16="http://schemas.microsoft.com/office/drawing/2014/chart" uri="{C3380CC4-5D6E-409C-BE32-E72D297353CC}">
                  <c16:uniqueId val="{00000011-0B42-4EC6-B26B-62CDC2D467F4}"/>
                </c:ext>
              </c:extLst>
            </c:dLbl>
            <c:dLbl>
              <c:idx val="15"/>
              <c:delete val="1"/>
              <c:extLst>
                <c:ext xmlns:c15="http://schemas.microsoft.com/office/drawing/2012/chart" uri="{CE6537A1-D6FC-4f65-9D91-7224C49458BB}"/>
                <c:ext xmlns:c16="http://schemas.microsoft.com/office/drawing/2014/chart" uri="{C3380CC4-5D6E-409C-BE32-E72D297353CC}">
                  <c16:uniqueId val="{00000012-0B42-4EC6-B26B-62CDC2D467F4}"/>
                </c:ext>
              </c:extLst>
            </c:dLbl>
            <c:dLbl>
              <c:idx val="16"/>
              <c:delete val="1"/>
              <c:extLst>
                <c:ext xmlns:c15="http://schemas.microsoft.com/office/drawing/2012/chart" uri="{CE6537A1-D6FC-4f65-9D91-7224C49458BB}"/>
                <c:ext xmlns:c16="http://schemas.microsoft.com/office/drawing/2014/chart" uri="{C3380CC4-5D6E-409C-BE32-E72D297353CC}">
                  <c16:uniqueId val="{00000013-0B42-4EC6-B26B-62CDC2D467F4}"/>
                </c:ext>
              </c:extLst>
            </c:dLbl>
            <c:dLbl>
              <c:idx val="17"/>
              <c:delete val="1"/>
              <c:extLst>
                <c:ext xmlns:c15="http://schemas.microsoft.com/office/drawing/2012/chart" uri="{CE6537A1-D6FC-4f65-9D91-7224C49458BB}"/>
                <c:ext xmlns:c16="http://schemas.microsoft.com/office/drawing/2014/chart" uri="{C3380CC4-5D6E-409C-BE32-E72D297353CC}">
                  <c16:uniqueId val="{00000014-0B42-4EC6-B26B-62CDC2D467F4}"/>
                </c:ext>
              </c:extLst>
            </c:dLbl>
            <c:dLbl>
              <c:idx val="18"/>
              <c:delete val="1"/>
              <c:extLst>
                <c:ext xmlns:c15="http://schemas.microsoft.com/office/drawing/2012/chart" uri="{CE6537A1-D6FC-4f65-9D91-7224C49458BB}"/>
                <c:ext xmlns:c16="http://schemas.microsoft.com/office/drawing/2014/chart" uri="{C3380CC4-5D6E-409C-BE32-E72D297353CC}">
                  <c16:uniqueId val="{00000015-0B42-4EC6-B26B-62CDC2D467F4}"/>
                </c:ext>
              </c:extLst>
            </c:dLbl>
            <c:dLbl>
              <c:idx val="19"/>
              <c:delete val="1"/>
              <c:extLst>
                <c:ext xmlns:c15="http://schemas.microsoft.com/office/drawing/2012/chart" uri="{CE6537A1-D6FC-4f65-9D91-7224C49458BB}"/>
                <c:ext xmlns:c16="http://schemas.microsoft.com/office/drawing/2014/chart" uri="{C3380CC4-5D6E-409C-BE32-E72D297353CC}">
                  <c16:uniqueId val="{00000016-0B42-4EC6-B26B-62CDC2D467F4}"/>
                </c:ext>
              </c:extLst>
            </c:dLbl>
            <c:dLbl>
              <c:idx val="20"/>
              <c:delete val="1"/>
              <c:extLst>
                <c:ext xmlns:c15="http://schemas.microsoft.com/office/drawing/2012/chart" uri="{CE6537A1-D6FC-4f65-9D91-7224C49458BB}"/>
                <c:ext xmlns:c16="http://schemas.microsoft.com/office/drawing/2014/chart" uri="{C3380CC4-5D6E-409C-BE32-E72D297353CC}">
                  <c16:uniqueId val="{00000017-0B42-4EC6-B26B-62CDC2D467F4}"/>
                </c:ext>
              </c:extLst>
            </c:dLbl>
            <c:dLbl>
              <c:idx val="21"/>
              <c:delete val="1"/>
              <c:extLst>
                <c:ext xmlns:c15="http://schemas.microsoft.com/office/drawing/2012/chart" uri="{CE6537A1-D6FC-4f65-9D91-7224C49458BB}"/>
                <c:ext xmlns:c16="http://schemas.microsoft.com/office/drawing/2014/chart" uri="{C3380CC4-5D6E-409C-BE32-E72D297353CC}">
                  <c16:uniqueId val="{00000018-0B42-4EC6-B26B-62CDC2D467F4}"/>
                </c:ext>
              </c:extLst>
            </c:dLbl>
            <c:dLbl>
              <c:idx val="22"/>
              <c:delete val="1"/>
              <c:extLst>
                <c:ext xmlns:c15="http://schemas.microsoft.com/office/drawing/2012/chart" uri="{CE6537A1-D6FC-4f65-9D91-7224C49458BB}"/>
                <c:ext xmlns:c16="http://schemas.microsoft.com/office/drawing/2014/chart" uri="{C3380CC4-5D6E-409C-BE32-E72D297353CC}">
                  <c16:uniqueId val="{00000019-0B42-4EC6-B26B-62CDC2D467F4}"/>
                </c:ext>
              </c:extLst>
            </c:dLbl>
            <c:dLbl>
              <c:idx val="23"/>
              <c:delete val="1"/>
              <c:extLst>
                <c:ext xmlns:c15="http://schemas.microsoft.com/office/drawing/2012/chart" uri="{CE6537A1-D6FC-4f65-9D91-7224C49458BB}"/>
                <c:ext xmlns:c16="http://schemas.microsoft.com/office/drawing/2014/chart" uri="{C3380CC4-5D6E-409C-BE32-E72D297353CC}">
                  <c16:uniqueId val="{0000001A-0B42-4EC6-B26B-62CDC2D467F4}"/>
                </c:ext>
              </c:extLst>
            </c:dLbl>
            <c:dLbl>
              <c:idx val="24"/>
              <c:delete val="1"/>
              <c:extLst>
                <c:ext xmlns:c15="http://schemas.microsoft.com/office/drawing/2012/chart" uri="{CE6537A1-D6FC-4f65-9D91-7224C49458BB}"/>
                <c:ext xmlns:c16="http://schemas.microsoft.com/office/drawing/2014/chart" uri="{C3380CC4-5D6E-409C-BE32-E72D297353CC}">
                  <c16:uniqueId val="{0000001B-0B42-4EC6-B26B-62CDC2D467F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B42-4EC6-B26B-62CDC2D467F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Kleve (05154)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104152</v>
      </c>
      <c r="F11" s="238">
        <v>102692</v>
      </c>
      <c r="G11" s="238">
        <v>104660</v>
      </c>
      <c r="H11" s="238">
        <v>102703</v>
      </c>
      <c r="I11" s="265">
        <v>102720</v>
      </c>
      <c r="J11" s="263">
        <v>1432</v>
      </c>
      <c r="K11" s="266">
        <v>1.3940809968847352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21.731699823335127</v>
      </c>
      <c r="E13" s="115">
        <v>22634</v>
      </c>
      <c r="F13" s="114">
        <v>21559</v>
      </c>
      <c r="G13" s="114">
        <v>23175</v>
      </c>
      <c r="H13" s="114">
        <v>22884</v>
      </c>
      <c r="I13" s="140">
        <v>22116</v>
      </c>
      <c r="J13" s="115">
        <v>518</v>
      </c>
      <c r="K13" s="116">
        <v>2.3421956954241274</v>
      </c>
    </row>
    <row r="14" spans="1:255" ht="14.1" customHeight="1" x14ac:dyDescent="0.2">
      <c r="A14" s="306" t="s">
        <v>230</v>
      </c>
      <c r="B14" s="307"/>
      <c r="C14" s="308"/>
      <c r="D14" s="113">
        <v>60.182233658499115</v>
      </c>
      <c r="E14" s="115">
        <v>62681</v>
      </c>
      <c r="F14" s="114">
        <v>62421</v>
      </c>
      <c r="G14" s="114">
        <v>62823</v>
      </c>
      <c r="H14" s="114">
        <v>61294</v>
      </c>
      <c r="I14" s="140">
        <v>61757</v>
      </c>
      <c r="J14" s="115">
        <v>924</v>
      </c>
      <c r="K14" s="116">
        <v>1.4961866670984665</v>
      </c>
    </row>
    <row r="15" spans="1:255" ht="14.1" customHeight="1" x14ac:dyDescent="0.2">
      <c r="A15" s="306" t="s">
        <v>231</v>
      </c>
      <c r="B15" s="307"/>
      <c r="C15" s="308"/>
      <c r="D15" s="113">
        <v>9.131845763883554</v>
      </c>
      <c r="E15" s="115">
        <v>9511</v>
      </c>
      <c r="F15" s="114">
        <v>9513</v>
      </c>
      <c r="G15" s="114">
        <v>9519</v>
      </c>
      <c r="H15" s="114">
        <v>9455</v>
      </c>
      <c r="I15" s="140">
        <v>9834</v>
      </c>
      <c r="J15" s="115">
        <v>-323</v>
      </c>
      <c r="K15" s="116">
        <v>-3.2845230831808014</v>
      </c>
    </row>
    <row r="16" spans="1:255" ht="14.1" customHeight="1" x14ac:dyDescent="0.2">
      <c r="A16" s="306" t="s">
        <v>232</v>
      </c>
      <c r="B16" s="307"/>
      <c r="C16" s="308"/>
      <c r="D16" s="113">
        <v>8.0872186803901993</v>
      </c>
      <c r="E16" s="115">
        <v>8423</v>
      </c>
      <c r="F16" s="114">
        <v>8298</v>
      </c>
      <c r="G16" s="114">
        <v>8236</v>
      </c>
      <c r="H16" s="114">
        <v>8187</v>
      </c>
      <c r="I16" s="140">
        <v>8113</v>
      </c>
      <c r="J16" s="115">
        <v>310</v>
      </c>
      <c r="K16" s="116">
        <v>3.8210279797855295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2.3609724249174282</v>
      </c>
      <c r="E18" s="115">
        <v>2459</v>
      </c>
      <c r="F18" s="114">
        <v>2164</v>
      </c>
      <c r="G18" s="114">
        <v>2700</v>
      </c>
      <c r="H18" s="114">
        <v>2723</v>
      </c>
      <c r="I18" s="140">
        <v>2534</v>
      </c>
      <c r="J18" s="115">
        <v>-75</v>
      </c>
      <c r="K18" s="116">
        <v>-2.9597474348855566</v>
      </c>
    </row>
    <row r="19" spans="1:255" ht="14.1" customHeight="1" x14ac:dyDescent="0.2">
      <c r="A19" s="306" t="s">
        <v>235</v>
      </c>
      <c r="B19" s="307" t="s">
        <v>236</v>
      </c>
      <c r="C19" s="308"/>
      <c r="D19" s="113">
        <v>2.0431676780090635</v>
      </c>
      <c r="E19" s="115">
        <v>2128</v>
      </c>
      <c r="F19" s="114">
        <v>1831</v>
      </c>
      <c r="G19" s="114">
        <v>2383</v>
      </c>
      <c r="H19" s="114">
        <v>2400</v>
      </c>
      <c r="I19" s="140">
        <v>2231</v>
      </c>
      <c r="J19" s="115">
        <v>-103</v>
      </c>
      <c r="K19" s="116">
        <v>-4.6167637830569248</v>
      </c>
    </row>
    <row r="20" spans="1:255" ht="14.1" customHeight="1" x14ac:dyDescent="0.2">
      <c r="A20" s="306">
        <v>12</v>
      </c>
      <c r="B20" s="307" t="s">
        <v>237</v>
      </c>
      <c r="C20" s="308"/>
      <c r="D20" s="113">
        <v>3.5054535678623551</v>
      </c>
      <c r="E20" s="115">
        <v>3651</v>
      </c>
      <c r="F20" s="114">
        <v>3091</v>
      </c>
      <c r="G20" s="114">
        <v>3838</v>
      </c>
      <c r="H20" s="114">
        <v>3878</v>
      </c>
      <c r="I20" s="140">
        <v>3735</v>
      </c>
      <c r="J20" s="115">
        <v>-84</v>
      </c>
      <c r="K20" s="116">
        <v>-2.248995983935743</v>
      </c>
    </row>
    <row r="21" spans="1:255" ht="14.1" customHeight="1" x14ac:dyDescent="0.2">
      <c r="A21" s="306">
        <v>21</v>
      </c>
      <c r="B21" s="307" t="s">
        <v>238</v>
      </c>
      <c r="C21" s="308"/>
      <c r="D21" s="113">
        <v>0.43398110453951916</v>
      </c>
      <c r="E21" s="115">
        <v>452</v>
      </c>
      <c r="F21" s="114">
        <v>454</v>
      </c>
      <c r="G21" s="114">
        <v>466</v>
      </c>
      <c r="H21" s="114">
        <v>426</v>
      </c>
      <c r="I21" s="140">
        <v>427</v>
      </c>
      <c r="J21" s="115">
        <v>25</v>
      </c>
      <c r="K21" s="116">
        <v>5.8548009367681502</v>
      </c>
    </row>
    <row r="22" spans="1:255" ht="14.1" customHeight="1" x14ac:dyDescent="0.2">
      <c r="A22" s="306">
        <v>22</v>
      </c>
      <c r="B22" s="307" t="s">
        <v>239</v>
      </c>
      <c r="C22" s="308"/>
      <c r="D22" s="113">
        <v>1.3461095322221368</v>
      </c>
      <c r="E22" s="115">
        <v>1402</v>
      </c>
      <c r="F22" s="114">
        <v>1406</v>
      </c>
      <c r="G22" s="114">
        <v>1418</v>
      </c>
      <c r="H22" s="114">
        <v>1393</v>
      </c>
      <c r="I22" s="140">
        <v>1433</v>
      </c>
      <c r="J22" s="115">
        <v>-31</v>
      </c>
      <c r="K22" s="116">
        <v>-2.1632937892533146</v>
      </c>
    </row>
    <row r="23" spans="1:255" ht="14.1" customHeight="1" x14ac:dyDescent="0.2">
      <c r="A23" s="306">
        <v>23</v>
      </c>
      <c r="B23" s="307" t="s">
        <v>240</v>
      </c>
      <c r="C23" s="308"/>
      <c r="D23" s="113">
        <v>0.5703203010983946</v>
      </c>
      <c r="E23" s="115">
        <v>594</v>
      </c>
      <c r="F23" s="114">
        <v>596</v>
      </c>
      <c r="G23" s="114">
        <v>598</v>
      </c>
      <c r="H23" s="114">
        <v>582</v>
      </c>
      <c r="I23" s="140">
        <v>591</v>
      </c>
      <c r="J23" s="115">
        <v>3</v>
      </c>
      <c r="K23" s="116">
        <v>0.50761421319796951</v>
      </c>
    </row>
    <row r="24" spans="1:255" ht="14.1" customHeight="1" x14ac:dyDescent="0.2">
      <c r="A24" s="306">
        <v>24</v>
      </c>
      <c r="B24" s="307" t="s">
        <v>241</v>
      </c>
      <c r="C24" s="308"/>
      <c r="D24" s="113">
        <v>2.5318764882095399</v>
      </c>
      <c r="E24" s="115">
        <v>2637</v>
      </c>
      <c r="F24" s="114">
        <v>2658</v>
      </c>
      <c r="G24" s="114">
        <v>2714</v>
      </c>
      <c r="H24" s="114">
        <v>2647</v>
      </c>
      <c r="I24" s="140">
        <v>2647</v>
      </c>
      <c r="J24" s="115">
        <v>-10</v>
      </c>
      <c r="K24" s="116">
        <v>-0.37778617302606726</v>
      </c>
    </row>
    <row r="25" spans="1:255" ht="14.1" customHeight="1" x14ac:dyDescent="0.2">
      <c r="A25" s="306">
        <v>25</v>
      </c>
      <c r="B25" s="307" t="s">
        <v>242</v>
      </c>
      <c r="C25" s="308"/>
      <c r="D25" s="113">
        <v>5.8837084261464012</v>
      </c>
      <c r="E25" s="115">
        <v>6128</v>
      </c>
      <c r="F25" s="114">
        <v>6157</v>
      </c>
      <c r="G25" s="114">
        <v>6179</v>
      </c>
      <c r="H25" s="114">
        <v>5990</v>
      </c>
      <c r="I25" s="140">
        <v>6006</v>
      </c>
      <c r="J25" s="115">
        <v>122</v>
      </c>
      <c r="K25" s="116">
        <v>2.0313020313020314</v>
      </c>
    </row>
    <row r="26" spans="1:255" ht="14.1" customHeight="1" x14ac:dyDescent="0.2">
      <c r="A26" s="306">
        <v>26</v>
      </c>
      <c r="B26" s="307" t="s">
        <v>243</v>
      </c>
      <c r="C26" s="308"/>
      <c r="D26" s="113">
        <v>2.7584683923496427</v>
      </c>
      <c r="E26" s="115">
        <v>2873</v>
      </c>
      <c r="F26" s="114">
        <v>2859</v>
      </c>
      <c r="G26" s="114">
        <v>2891</v>
      </c>
      <c r="H26" s="114">
        <v>2793</v>
      </c>
      <c r="I26" s="140">
        <v>2805</v>
      </c>
      <c r="J26" s="115">
        <v>68</v>
      </c>
      <c r="K26" s="116">
        <v>2.4242424242424243</v>
      </c>
    </row>
    <row r="27" spans="1:255" ht="14.1" customHeight="1" x14ac:dyDescent="0.2">
      <c r="A27" s="306">
        <v>27</v>
      </c>
      <c r="B27" s="307" t="s">
        <v>244</v>
      </c>
      <c r="C27" s="308"/>
      <c r="D27" s="113">
        <v>1.7781703663875874</v>
      </c>
      <c r="E27" s="115">
        <v>1852</v>
      </c>
      <c r="F27" s="114">
        <v>1856</v>
      </c>
      <c r="G27" s="114">
        <v>1872</v>
      </c>
      <c r="H27" s="114">
        <v>1831</v>
      </c>
      <c r="I27" s="140">
        <v>1821</v>
      </c>
      <c r="J27" s="115">
        <v>31</v>
      </c>
      <c r="K27" s="116">
        <v>1.7023613399231192</v>
      </c>
    </row>
    <row r="28" spans="1:255" ht="14.1" customHeight="1" x14ac:dyDescent="0.2">
      <c r="A28" s="306">
        <v>28</v>
      </c>
      <c r="B28" s="307" t="s">
        <v>245</v>
      </c>
      <c r="C28" s="308"/>
      <c r="D28" s="113">
        <v>0.73930409401643749</v>
      </c>
      <c r="E28" s="115">
        <v>770</v>
      </c>
      <c r="F28" s="114">
        <v>763</v>
      </c>
      <c r="G28" s="114">
        <v>758</v>
      </c>
      <c r="H28" s="114">
        <v>750</v>
      </c>
      <c r="I28" s="140">
        <v>746</v>
      </c>
      <c r="J28" s="115">
        <v>24</v>
      </c>
      <c r="K28" s="116">
        <v>3.2171581769436997</v>
      </c>
    </row>
    <row r="29" spans="1:255" ht="14.1" customHeight="1" x14ac:dyDescent="0.2">
      <c r="A29" s="306">
        <v>29</v>
      </c>
      <c r="B29" s="307" t="s">
        <v>246</v>
      </c>
      <c r="C29" s="308"/>
      <c r="D29" s="113">
        <v>3.1329211152930334</v>
      </c>
      <c r="E29" s="115">
        <v>3263</v>
      </c>
      <c r="F29" s="114">
        <v>3324</v>
      </c>
      <c r="G29" s="114">
        <v>3347</v>
      </c>
      <c r="H29" s="114">
        <v>3219</v>
      </c>
      <c r="I29" s="140">
        <v>3173</v>
      </c>
      <c r="J29" s="115">
        <v>90</v>
      </c>
      <c r="K29" s="116">
        <v>2.8364323983611723</v>
      </c>
    </row>
    <row r="30" spans="1:255" ht="14.1" customHeight="1" x14ac:dyDescent="0.2">
      <c r="A30" s="306" t="s">
        <v>247</v>
      </c>
      <c r="B30" s="307" t="s">
        <v>248</v>
      </c>
      <c r="C30" s="308"/>
      <c r="D30" s="113">
        <v>1.9193102388816345</v>
      </c>
      <c r="E30" s="115">
        <v>1999</v>
      </c>
      <c r="F30" s="114">
        <v>2041</v>
      </c>
      <c r="G30" s="114">
        <v>2072</v>
      </c>
      <c r="H30" s="114">
        <v>1979</v>
      </c>
      <c r="I30" s="140">
        <v>1932</v>
      </c>
      <c r="J30" s="115">
        <v>67</v>
      </c>
      <c r="K30" s="116">
        <v>3.4679089026915113</v>
      </c>
    </row>
    <row r="31" spans="1:255" ht="14.1" customHeight="1" x14ac:dyDescent="0.2">
      <c r="A31" s="306" t="s">
        <v>249</v>
      </c>
      <c r="B31" s="307" t="s">
        <v>250</v>
      </c>
      <c r="C31" s="308"/>
      <c r="D31" s="113">
        <v>1.1780858744911284</v>
      </c>
      <c r="E31" s="115">
        <v>1227</v>
      </c>
      <c r="F31" s="114">
        <v>1247</v>
      </c>
      <c r="G31" s="114">
        <v>1238</v>
      </c>
      <c r="H31" s="114">
        <v>1205</v>
      </c>
      <c r="I31" s="140">
        <v>1204</v>
      </c>
      <c r="J31" s="115">
        <v>23</v>
      </c>
      <c r="K31" s="116">
        <v>1.9102990033222591</v>
      </c>
    </row>
    <row r="32" spans="1:255" ht="14.1" customHeight="1" x14ac:dyDescent="0.2">
      <c r="A32" s="306">
        <v>31</v>
      </c>
      <c r="B32" s="307" t="s">
        <v>251</v>
      </c>
      <c r="C32" s="308"/>
      <c r="D32" s="113">
        <v>0.55207773254474235</v>
      </c>
      <c r="E32" s="115">
        <v>575</v>
      </c>
      <c r="F32" s="114">
        <v>570</v>
      </c>
      <c r="G32" s="114">
        <v>568</v>
      </c>
      <c r="H32" s="114">
        <v>565</v>
      </c>
      <c r="I32" s="140">
        <v>550</v>
      </c>
      <c r="J32" s="115">
        <v>25</v>
      </c>
      <c r="K32" s="116">
        <v>4.5454545454545459</v>
      </c>
    </row>
    <row r="33" spans="1:11" ht="14.1" customHeight="1" x14ac:dyDescent="0.2">
      <c r="A33" s="306">
        <v>32</v>
      </c>
      <c r="B33" s="307" t="s">
        <v>252</v>
      </c>
      <c r="C33" s="308"/>
      <c r="D33" s="113">
        <v>3.0705123281358015</v>
      </c>
      <c r="E33" s="115">
        <v>3198</v>
      </c>
      <c r="F33" s="114">
        <v>3173</v>
      </c>
      <c r="G33" s="114">
        <v>3374</v>
      </c>
      <c r="H33" s="114">
        <v>3315</v>
      </c>
      <c r="I33" s="140">
        <v>3291</v>
      </c>
      <c r="J33" s="115">
        <v>-93</v>
      </c>
      <c r="K33" s="116">
        <v>-2.8258887876025525</v>
      </c>
    </row>
    <row r="34" spans="1:11" ht="14.1" customHeight="1" x14ac:dyDescent="0.2">
      <c r="A34" s="306">
        <v>33</v>
      </c>
      <c r="B34" s="307" t="s">
        <v>253</v>
      </c>
      <c r="C34" s="308"/>
      <c r="D34" s="113">
        <v>1.0887933020969351</v>
      </c>
      <c r="E34" s="115">
        <v>1134</v>
      </c>
      <c r="F34" s="114">
        <v>1142</v>
      </c>
      <c r="G34" s="114">
        <v>1172</v>
      </c>
      <c r="H34" s="114">
        <v>1185</v>
      </c>
      <c r="I34" s="140">
        <v>1179</v>
      </c>
      <c r="J34" s="115">
        <v>-45</v>
      </c>
      <c r="K34" s="116">
        <v>-3.8167938931297711</v>
      </c>
    </row>
    <row r="35" spans="1:11" ht="14.1" customHeight="1" x14ac:dyDescent="0.2">
      <c r="A35" s="306">
        <v>34</v>
      </c>
      <c r="B35" s="307" t="s">
        <v>254</v>
      </c>
      <c r="C35" s="308"/>
      <c r="D35" s="113">
        <v>1.8674629387817805</v>
      </c>
      <c r="E35" s="115">
        <v>1945</v>
      </c>
      <c r="F35" s="114">
        <v>1959</v>
      </c>
      <c r="G35" s="114">
        <v>1977</v>
      </c>
      <c r="H35" s="114">
        <v>1920</v>
      </c>
      <c r="I35" s="140">
        <v>1897</v>
      </c>
      <c r="J35" s="115">
        <v>48</v>
      </c>
      <c r="K35" s="116">
        <v>2.530311017395888</v>
      </c>
    </row>
    <row r="36" spans="1:11" ht="14.1" customHeight="1" x14ac:dyDescent="0.2">
      <c r="A36" s="306">
        <v>41</v>
      </c>
      <c r="B36" s="307" t="s">
        <v>255</v>
      </c>
      <c r="C36" s="308"/>
      <c r="D36" s="113">
        <v>0.81131423304401262</v>
      </c>
      <c r="E36" s="115">
        <v>845</v>
      </c>
      <c r="F36" s="114">
        <v>855</v>
      </c>
      <c r="G36" s="114">
        <v>860</v>
      </c>
      <c r="H36" s="114">
        <v>839</v>
      </c>
      <c r="I36" s="140">
        <v>840</v>
      </c>
      <c r="J36" s="115">
        <v>5</v>
      </c>
      <c r="K36" s="116">
        <v>0.59523809523809523</v>
      </c>
    </row>
    <row r="37" spans="1:11" ht="14.1" customHeight="1" x14ac:dyDescent="0.2">
      <c r="A37" s="306">
        <v>42</v>
      </c>
      <c r="B37" s="307" t="s">
        <v>256</v>
      </c>
      <c r="C37" s="308"/>
      <c r="D37" s="113">
        <v>0.10273446501267379</v>
      </c>
      <c r="E37" s="115">
        <v>107</v>
      </c>
      <c r="F37" s="114">
        <v>106</v>
      </c>
      <c r="G37" s="114">
        <v>109</v>
      </c>
      <c r="H37" s="114">
        <v>105</v>
      </c>
      <c r="I37" s="140">
        <v>110</v>
      </c>
      <c r="J37" s="115">
        <v>-3</v>
      </c>
      <c r="K37" s="116">
        <v>-2.7272727272727271</v>
      </c>
    </row>
    <row r="38" spans="1:11" ht="14.1" customHeight="1" x14ac:dyDescent="0.2">
      <c r="A38" s="306">
        <v>43</v>
      </c>
      <c r="B38" s="307" t="s">
        <v>257</v>
      </c>
      <c r="C38" s="308"/>
      <c r="D38" s="113">
        <v>0.99662032414163915</v>
      </c>
      <c r="E38" s="115">
        <v>1038</v>
      </c>
      <c r="F38" s="114">
        <v>1017</v>
      </c>
      <c r="G38" s="114">
        <v>1022</v>
      </c>
      <c r="H38" s="114">
        <v>973</v>
      </c>
      <c r="I38" s="140">
        <v>960</v>
      </c>
      <c r="J38" s="115">
        <v>78</v>
      </c>
      <c r="K38" s="116">
        <v>8.125</v>
      </c>
    </row>
    <row r="39" spans="1:11" ht="14.1" customHeight="1" x14ac:dyDescent="0.2">
      <c r="A39" s="306">
        <v>51</v>
      </c>
      <c r="B39" s="307" t="s">
        <v>258</v>
      </c>
      <c r="C39" s="308"/>
      <c r="D39" s="113">
        <v>7.4199247254013363</v>
      </c>
      <c r="E39" s="115">
        <v>7728</v>
      </c>
      <c r="F39" s="114">
        <v>7560</v>
      </c>
      <c r="G39" s="114">
        <v>7915</v>
      </c>
      <c r="H39" s="114">
        <v>8031</v>
      </c>
      <c r="I39" s="140">
        <v>8239</v>
      </c>
      <c r="J39" s="115">
        <v>-511</v>
      </c>
      <c r="K39" s="116">
        <v>-6.2022090059473234</v>
      </c>
    </row>
    <row r="40" spans="1:11" ht="14.1" customHeight="1" x14ac:dyDescent="0.2">
      <c r="A40" s="306" t="s">
        <v>259</v>
      </c>
      <c r="B40" s="307" t="s">
        <v>260</v>
      </c>
      <c r="C40" s="308"/>
      <c r="D40" s="113">
        <v>6.5586834626315387</v>
      </c>
      <c r="E40" s="115">
        <v>6831</v>
      </c>
      <c r="F40" s="114">
        <v>6697</v>
      </c>
      <c r="G40" s="114">
        <v>7040</v>
      </c>
      <c r="H40" s="114">
        <v>7136</v>
      </c>
      <c r="I40" s="140">
        <v>6890</v>
      </c>
      <c r="J40" s="115">
        <v>-59</v>
      </c>
      <c r="K40" s="116">
        <v>-0.85631349782293176</v>
      </c>
    </row>
    <row r="41" spans="1:11" ht="14.1" customHeight="1" x14ac:dyDescent="0.2">
      <c r="A41" s="306"/>
      <c r="B41" s="307" t="s">
        <v>261</v>
      </c>
      <c r="C41" s="308"/>
      <c r="D41" s="113">
        <v>6.0181273523312084</v>
      </c>
      <c r="E41" s="115">
        <v>6268</v>
      </c>
      <c r="F41" s="114">
        <v>6087</v>
      </c>
      <c r="G41" s="114">
        <v>6441</v>
      </c>
      <c r="H41" s="114">
        <v>6479</v>
      </c>
      <c r="I41" s="140">
        <v>6286</v>
      </c>
      <c r="J41" s="115">
        <v>-18</v>
      </c>
      <c r="K41" s="116">
        <v>-0.28635062042634424</v>
      </c>
    </row>
    <row r="42" spans="1:11" ht="14.1" customHeight="1" x14ac:dyDescent="0.2">
      <c r="A42" s="306">
        <v>52</v>
      </c>
      <c r="B42" s="307" t="s">
        <v>262</v>
      </c>
      <c r="C42" s="308"/>
      <c r="D42" s="113">
        <v>4.1276211690606042</v>
      </c>
      <c r="E42" s="115">
        <v>4299</v>
      </c>
      <c r="F42" s="114">
        <v>4192</v>
      </c>
      <c r="G42" s="114">
        <v>4204</v>
      </c>
      <c r="H42" s="114">
        <v>4069</v>
      </c>
      <c r="I42" s="140">
        <v>4499</v>
      </c>
      <c r="J42" s="115">
        <v>-200</v>
      </c>
      <c r="K42" s="116">
        <v>-4.445432318292954</v>
      </c>
    </row>
    <row r="43" spans="1:11" ht="14.1" customHeight="1" x14ac:dyDescent="0.2">
      <c r="A43" s="306" t="s">
        <v>263</v>
      </c>
      <c r="B43" s="307" t="s">
        <v>264</v>
      </c>
      <c r="C43" s="308"/>
      <c r="D43" s="113">
        <v>3.5889853291343421</v>
      </c>
      <c r="E43" s="115">
        <v>3738</v>
      </c>
      <c r="F43" s="114">
        <v>3650</v>
      </c>
      <c r="G43" s="114">
        <v>3668</v>
      </c>
      <c r="H43" s="114">
        <v>3580</v>
      </c>
      <c r="I43" s="140">
        <v>3569</v>
      </c>
      <c r="J43" s="115">
        <v>169</v>
      </c>
      <c r="K43" s="116">
        <v>4.735219949565705</v>
      </c>
    </row>
    <row r="44" spans="1:11" ht="14.1" customHeight="1" x14ac:dyDescent="0.2">
      <c r="A44" s="306">
        <v>53</v>
      </c>
      <c r="B44" s="307" t="s">
        <v>265</v>
      </c>
      <c r="C44" s="308"/>
      <c r="D44" s="113">
        <v>0.89868653506413698</v>
      </c>
      <c r="E44" s="115">
        <v>936</v>
      </c>
      <c r="F44" s="114">
        <v>924</v>
      </c>
      <c r="G44" s="114">
        <v>939</v>
      </c>
      <c r="H44" s="114">
        <v>936</v>
      </c>
      <c r="I44" s="140">
        <v>897</v>
      </c>
      <c r="J44" s="115">
        <v>39</v>
      </c>
      <c r="K44" s="116">
        <v>4.3478260869565215</v>
      </c>
    </row>
    <row r="45" spans="1:11" ht="14.1" customHeight="1" x14ac:dyDescent="0.2">
      <c r="A45" s="306" t="s">
        <v>266</v>
      </c>
      <c r="B45" s="307" t="s">
        <v>267</v>
      </c>
      <c r="C45" s="308"/>
      <c r="D45" s="113">
        <v>0.80747369229587529</v>
      </c>
      <c r="E45" s="115">
        <v>841</v>
      </c>
      <c r="F45" s="114">
        <v>827</v>
      </c>
      <c r="G45" s="114">
        <v>845</v>
      </c>
      <c r="H45" s="114">
        <v>819</v>
      </c>
      <c r="I45" s="140">
        <v>790</v>
      </c>
      <c r="J45" s="115">
        <v>51</v>
      </c>
      <c r="K45" s="116">
        <v>6.4556962025316453</v>
      </c>
    </row>
    <row r="46" spans="1:11" ht="14.1" customHeight="1" x14ac:dyDescent="0.2">
      <c r="A46" s="306">
        <v>54</v>
      </c>
      <c r="B46" s="307" t="s">
        <v>268</v>
      </c>
      <c r="C46" s="308"/>
      <c r="D46" s="113">
        <v>2.6739764958906216</v>
      </c>
      <c r="E46" s="115">
        <v>2785</v>
      </c>
      <c r="F46" s="114">
        <v>2759</v>
      </c>
      <c r="G46" s="114">
        <v>2752</v>
      </c>
      <c r="H46" s="114">
        <v>2679</v>
      </c>
      <c r="I46" s="140">
        <v>2630</v>
      </c>
      <c r="J46" s="115">
        <v>155</v>
      </c>
      <c r="K46" s="116">
        <v>5.8935361216730042</v>
      </c>
    </row>
    <row r="47" spans="1:11" ht="14.1" customHeight="1" x14ac:dyDescent="0.2">
      <c r="A47" s="306">
        <v>61</v>
      </c>
      <c r="B47" s="307" t="s">
        <v>269</v>
      </c>
      <c r="C47" s="308"/>
      <c r="D47" s="113">
        <v>3.1021967893079347</v>
      </c>
      <c r="E47" s="115">
        <v>3231</v>
      </c>
      <c r="F47" s="114">
        <v>3206</v>
      </c>
      <c r="G47" s="114">
        <v>3205</v>
      </c>
      <c r="H47" s="114">
        <v>3118</v>
      </c>
      <c r="I47" s="140">
        <v>3111</v>
      </c>
      <c r="J47" s="115">
        <v>120</v>
      </c>
      <c r="K47" s="116">
        <v>3.8572806171648986</v>
      </c>
    </row>
    <row r="48" spans="1:11" ht="14.1" customHeight="1" x14ac:dyDescent="0.2">
      <c r="A48" s="306">
        <v>62</v>
      </c>
      <c r="B48" s="307" t="s">
        <v>270</v>
      </c>
      <c r="C48" s="308"/>
      <c r="D48" s="113">
        <v>7.5149781089177354</v>
      </c>
      <c r="E48" s="115">
        <v>7827</v>
      </c>
      <c r="F48" s="114">
        <v>7829</v>
      </c>
      <c r="G48" s="114">
        <v>7848</v>
      </c>
      <c r="H48" s="114">
        <v>7649</v>
      </c>
      <c r="I48" s="140">
        <v>7638</v>
      </c>
      <c r="J48" s="115">
        <v>189</v>
      </c>
      <c r="K48" s="116">
        <v>2.4744697564807541</v>
      </c>
    </row>
    <row r="49" spans="1:11" ht="14.1" customHeight="1" x14ac:dyDescent="0.2">
      <c r="A49" s="306">
        <v>63</v>
      </c>
      <c r="B49" s="307" t="s">
        <v>271</v>
      </c>
      <c r="C49" s="308"/>
      <c r="D49" s="113">
        <v>1.5602196789307934</v>
      </c>
      <c r="E49" s="115">
        <v>1625</v>
      </c>
      <c r="F49" s="114">
        <v>1604</v>
      </c>
      <c r="G49" s="114">
        <v>1690</v>
      </c>
      <c r="H49" s="114">
        <v>1642</v>
      </c>
      <c r="I49" s="140">
        <v>1562</v>
      </c>
      <c r="J49" s="115">
        <v>63</v>
      </c>
      <c r="K49" s="116">
        <v>4.0332906530089625</v>
      </c>
    </row>
    <row r="50" spans="1:11" ht="14.1" customHeight="1" x14ac:dyDescent="0.2">
      <c r="A50" s="306" t="s">
        <v>272</v>
      </c>
      <c r="B50" s="307" t="s">
        <v>273</v>
      </c>
      <c r="C50" s="308"/>
      <c r="D50" s="113">
        <v>0.21411014670865658</v>
      </c>
      <c r="E50" s="115">
        <v>223</v>
      </c>
      <c r="F50" s="114">
        <v>230</v>
      </c>
      <c r="G50" s="114">
        <v>239</v>
      </c>
      <c r="H50" s="114">
        <v>228</v>
      </c>
      <c r="I50" s="140">
        <v>232</v>
      </c>
      <c r="J50" s="115">
        <v>-9</v>
      </c>
      <c r="K50" s="116">
        <v>-3.8793103448275863</v>
      </c>
    </row>
    <row r="51" spans="1:11" ht="14.1" customHeight="1" x14ac:dyDescent="0.2">
      <c r="A51" s="306" t="s">
        <v>274</v>
      </c>
      <c r="B51" s="307" t="s">
        <v>275</v>
      </c>
      <c r="C51" s="308"/>
      <c r="D51" s="113">
        <v>1.1435210077578923</v>
      </c>
      <c r="E51" s="115">
        <v>1191</v>
      </c>
      <c r="F51" s="114">
        <v>1162</v>
      </c>
      <c r="G51" s="114">
        <v>1238</v>
      </c>
      <c r="H51" s="114">
        <v>1212</v>
      </c>
      <c r="I51" s="140">
        <v>1129</v>
      </c>
      <c r="J51" s="115">
        <v>62</v>
      </c>
      <c r="K51" s="116">
        <v>5.491585473870682</v>
      </c>
    </row>
    <row r="52" spans="1:11" ht="14.1" customHeight="1" x14ac:dyDescent="0.2">
      <c r="A52" s="306">
        <v>71</v>
      </c>
      <c r="B52" s="307" t="s">
        <v>276</v>
      </c>
      <c r="C52" s="308"/>
      <c r="D52" s="113">
        <v>10.019970811890314</v>
      </c>
      <c r="E52" s="115">
        <v>10436</v>
      </c>
      <c r="F52" s="114">
        <v>10402</v>
      </c>
      <c r="G52" s="114">
        <v>10341</v>
      </c>
      <c r="H52" s="114">
        <v>10192</v>
      </c>
      <c r="I52" s="140">
        <v>10181</v>
      </c>
      <c r="J52" s="115">
        <v>255</v>
      </c>
      <c r="K52" s="116">
        <v>2.5046655534819764</v>
      </c>
    </row>
    <row r="53" spans="1:11" ht="14.1" customHeight="1" x14ac:dyDescent="0.2">
      <c r="A53" s="306" t="s">
        <v>277</v>
      </c>
      <c r="B53" s="307" t="s">
        <v>278</v>
      </c>
      <c r="C53" s="308"/>
      <c r="D53" s="113">
        <v>3.1213994930486213</v>
      </c>
      <c r="E53" s="115">
        <v>3251</v>
      </c>
      <c r="F53" s="114">
        <v>3221</v>
      </c>
      <c r="G53" s="114">
        <v>3215</v>
      </c>
      <c r="H53" s="114">
        <v>3165</v>
      </c>
      <c r="I53" s="140">
        <v>3193</v>
      </c>
      <c r="J53" s="115">
        <v>58</v>
      </c>
      <c r="K53" s="116">
        <v>1.8164735358596931</v>
      </c>
    </row>
    <row r="54" spans="1:11" ht="14.1" customHeight="1" x14ac:dyDescent="0.2">
      <c r="A54" s="306" t="s">
        <v>279</v>
      </c>
      <c r="B54" s="307" t="s">
        <v>280</v>
      </c>
      <c r="C54" s="308"/>
      <c r="D54" s="113">
        <v>5.954758429986942</v>
      </c>
      <c r="E54" s="115">
        <v>6202</v>
      </c>
      <c r="F54" s="114">
        <v>6211</v>
      </c>
      <c r="G54" s="114">
        <v>6151</v>
      </c>
      <c r="H54" s="114">
        <v>6073</v>
      </c>
      <c r="I54" s="140">
        <v>6042</v>
      </c>
      <c r="J54" s="115">
        <v>160</v>
      </c>
      <c r="K54" s="116">
        <v>2.6481297583581593</v>
      </c>
    </row>
    <row r="55" spans="1:11" ht="14.1" customHeight="1" x14ac:dyDescent="0.2">
      <c r="A55" s="306">
        <v>72</v>
      </c>
      <c r="B55" s="307" t="s">
        <v>281</v>
      </c>
      <c r="C55" s="308"/>
      <c r="D55" s="113">
        <v>3.2375758506797756</v>
      </c>
      <c r="E55" s="115">
        <v>3372</v>
      </c>
      <c r="F55" s="114">
        <v>3379</v>
      </c>
      <c r="G55" s="114">
        <v>3409</v>
      </c>
      <c r="H55" s="114">
        <v>3360</v>
      </c>
      <c r="I55" s="140">
        <v>3389</v>
      </c>
      <c r="J55" s="115">
        <v>-17</v>
      </c>
      <c r="K55" s="116">
        <v>-0.50162289760991441</v>
      </c>
    </row>
    <row r="56" spans="1:11" ht="14.1" customHeight="1" x14ac:dyDescent="0.2">
      <c r="A56" s="306" t="s">
        <v>282</v>
      </c>
      <c r="B56" s="307" t="s">
        <v>283</v>
      </c>
      <c r="C56" s="308"/>
      <c r="D56" s="113">
        <v>1.5218142714494201</v>
      </c>
      <c r="E56" s="115">
        <v>1585</v>
      </c>
      <c r="F56" s="114">
        <v>1606</v>
      </c>
      <c r="G56" s="114">
        <v>1627</v>
      </c>
      <c r="H56" s="114">
        <v>1612</v>
      </c>
      <c r="I56" s="140">
        <v>1634</v>
      </c>
      <c r="J56" s="115">
        <v>-49</v>
      </c>
      <c r="K56" s="116">
        <v>-2.9987760097919218</v>
      </c>
    </row>
    <row r="57" spans="1:11" ht="14.1" customHeight="1" x14ac:dyDescent="0.2">
      <c r="A57" s="306" t="s">
        <v>284</v>
      </c>
      <c r="B57" s="307" t="s">
        <v>285</v>
      </c>
      <c r="C57" s="308"/>
      <c r="D57" s="113">
        <v>1.0379061371841156</v>
      </c>
      <c r="E57" s="115">
        <v>1081</v>
      </c>
      <c r="F57" s="114">
        <v>1064</v>
      </c>
      <c r="G57" s="114">
        <v>1061</v>
      </c>
      <c r="H57" s="114">
        <v>1061</v>
      </c>
      <c r="I57" s="140">
        <v>1070</v>
      </c>
      <c r="J57" s="115">
        <v>11</v>
      </c>
      <c r="K57" s="116">
        <v>1.02803738317757</v>
      </c>
    </row>
    <row r="58" spans="1:11" ht="14.1" customHeight="1" x14ac:dyDescent="0.2">
      <c r="A58" s="306">
        <v>73</v>
      </c>
      <c r="B58" s="307" t="s">
        <v>286</v>
      </c>
      <c r="C58" s="308"/>
      <c r="D58" s="113">
        <v>2.4089791842691453</v>
      </c>
      <c r="E58" s="115">
        <v>2509</v>
      </c>
      <c r="F58" s="114">
        <v>2505</v>
      </c>
      <c r="G58" s="114">
        <v>2506</v>
      </c>
      <c r="H58" s="114">
        <v>2438</v>
      </c>
      <c r="I58" s="140">
        <v>2419</v>
      </c>
      <c r="J58" s="115">
        <v>90</v>
      </c>
      <c r="K58" s="116">
        <v>3.7205456800330716</v>
      </c>
    </row>
    <row r="59" spans="1:11" ht="14.1" customHeight="1" x14ac:dyDescent="0.2">
      <c r="A59" s="306" t="s">
        <v>287</v>
      </c>
      <c r="B59" s="307" t="s">
        <v>288</v>
      </c>
      <c r="C59" s="308"/>
      <c r="D59" s="113">
        <v>2.0047622705276904</v>
      </c>
      <c r="E59" s="115">
        <v>2088</v>
      </c>
      <c r="F59" s="114">
        <v>2072</v>
      </c>
      <c r="G59" s="114">
        <v>2075</v>
      </c>
      <c r="H59" s="114">
        <v>2017</v>
      </c>
      <c r="I59" s="140">
        <v>2012</v>
      </c>
      <c r="J59" s="115">
        <v>76</v>
      </c>
      <c r="K59" s="116">
        <v>3.7773359840954273</v>
      </c>
    </row>
    <row r="60" spans="1:11" ht="14.1" customHeight="1" x14ac:dyDescent="0.2">
      <c r="A60" s="306">
        <v>81</v>
      </c>
      <c r="B60" s="307" t="s">
        <v>289</v>
      </c>
      <c r="C60" s="308"/>
      <c r="D60" s="113">
        <v>8.2235578769490747</v>
      </c>
      <c r="E60" s="115">
        <v>8565</v>
      </c>
      <c r="F60" s="114">
        <v>8537</v>
      </c>
      <c r="G60" s="114">
        <v>8484</v>
      </c>
      <c r="H60" s="114">
        <v>8311</v>
      </c>
      <c r="I60" s="140">
        <v>8303</v>
      </c>
      <c r="J60" s="115">
        <v>262</v>
      </c>
      <c r="K60" s="116">
        <v>3.1554859689268939</v>
      </c>
    </row>
    <row r="61" spans="1:11" ht="14.1" customHeight="1" x14ac:dyDescent="0.2">
      <c r="A61" s="306" t="s">
        <v>290</v>
      </c>
      <c r="B61" s="307" t="s">
        <v>291</v>
      </c>
      <c r="C61" s="308"/>
      <c r="D61" s="113">
        <v>2.2169521468622784</v>
      </c>
      <c r="E61" s="115">
        <v>2309</v>
      </c>
      <c r="F61" s="114">
        <v>2310</v>
      </c>
      <c r="G61" s="114">
        <v>2331</v>
      </c>
      <c r="H61" s="114">
        <v>2220</v>
      </c>
      <c r="I61" s="140">
        <v>2249</v>
      </c>
      <c r="J61" s="115">
        <v>60</v>
      </c>
      <c r="K61" s="116">
        <v>2.6678523788350379</v>
      </c>
    </row>
    <row r="62" spans="1:11" ht="14.1" customHeight="1" x14ac:dyDescent="0.2">
      <c r="A62" s="306" t="s">
        <v>292</v>
      </c>
      <c r="B62" s="307" t="s">
        <v>293</v>
      </c>
      <c r="C62" s="308"/>
      <c r="D62" s="113">
        <v>3.7666103387356942</v>
      </c>
      <c r="E62" s="115">
        <v>3923</v>
      </c>
      <c r="F62" s="114">
        <v>3889</v>
      </c>
      <c r="G62" s="114">
        <v>3839</v>
      </c>
      <c r="H62" s="114">
        <v>3818</v>
      </c>
      <c r="I62" s="140">
        <v>3811</v>
      </c>
      <c r="J62" s="115">
        <v>112</v>
      </c>
      <c r="K62" s="116">
        <v>2.938861191288376</v>
      </c>
    </row>
    <row r="63" spans="1:11" ht="14.1" customHeight="1" x14ac:dyDescent="0.2">
      <c r="A63" s="306"/>
      <c r="B63" s="307" t="s">
        <v>294</v>
      </c>
      <c r="C63" s="308"/>
      <c r="D63" s="113">
        <v>3.4171211306551963</v>
      </c>
      <c r="E63" s="115">
        <v>3559</v>
      </c>
      <c r="F63" s="114">
        <v>3530</v>
      </c>
      <c r="G63" s="114">
        <v>3485</v>
      </c>
      <c r="H63" s="114">
        <v>3459</v>
      </c>
      <c r="I63" s="140">
        <v>3462</v>
      </c>
      <c r="J63" s="115">
        <v>97</v>
      </c>
      <c r="K63" s="116">
        <v>2.8018486424032352</v>
      </c>
    </row>
    <row r="64" spans="1:11" ht="14.1" customHeight="1" x14ac:dyDescent="0.2">
      <c r="A64" s="306" t="s">
        <v>295</v>
      </c>
      <c r="B64" s="307" t="s">
        <v>296</v>
      </c>
      <c r="C64" s="308"/>
      <c r="D64" s="113">
        <v>0.67881557723327446</v>
      </c>
      <c r="E64" s="115">
        <v>707</v>
      </c>
      <c r="F64" s="114">
        <v>707</v>
      </c>
      <c r="G64" s="114">
        <v>705</v>
      </c>
      <c r="H64" s="114">
        <v>684</v>
      </c>
      <c r="I64" s="140">
        <v>666</v>
      </c>
      <c r="J64" s="115">
        <v>41</v>
      </c>
      <c r="K64" s="116">
        <v>6.1561561561561557</v>
      </c>
    </row>
    <row r="65" spans="1:11" ht="14.1" customHeight="1" x14ac:dyDescent="0.2">
      <c r="A65" s="306" t="s">
        <v>297</v>
      </c>
      <c r="B65" s="307" t="s">
        <v>298</v>
      </c>
      <c r="C65" s="308"/>
      <c r="D65" s="113">
        <v>0.72586220139795687</v>
      </c>
      <c r="E65" s="115">
        <v>756</v>
      </c>
      <c r="F65" s="114">
        <v>766</v>
      </c>
      <c r="G65" s="114">
        <v>764</v>
      </c>
      <c r="H65" s="114">
        <v>752</v>
      </c>
      <c r="I65" s="140">
        <v>746</v>
      </c>
      <c r="J65" s="115">
        <v>10</v>
      </c>
      <c r="K65" s="116">
        <v>1.3404825737265416</v>
      </c>
    </row>
    <row r="66" spans="1:11" ht="14.1" customHeight="1" x14ac:dyDescent="0.2">
      <c r="A66" s="306">
        <v>82</v>
      </c>
      <c r="B66" s="307" t="s">
        <v>299</v>
      </c>
      <c r="C66" s="308"/>
      <c r="D66" s="113">
        <v>3.642752899608265</v>
      </c>
      <c r="E66" s="115">
        <v>3794</v>
      </c>
      <c r="F66" s="114">
        <v>3804</v>
      </c>
      <c r="G66" s="114">
        <v>3752</v>
      </c>
      <c r="H66" s="114">
        <v>3631</v>
      </c>
      <c r="I66" s="140">
        <v>3637</v>
      </c>
      <c r="J66" s="115">
        <v>157</v>
      </c>
      <c r="K66" s="116">
        <v>4.3167445697003028</v>
      </c>
    </row>
    <row r="67" spans="1:11" ht="14.1" customHeight="1" x14ac:dyDescent="0.2">
      <c r="A67" s="306" t="s">
        <v>300</v>
      </c>
      <c r="B67" s="307" t="s">
        <v>301</v>
      </c>
      <c r="C67" s="308"/>
      <c r="D67" s="113">
        <v>2.4560258084338273</v>
      </c>
      <c r="E67" s="115">
        <v>2558</v>
      </c>
      <c r="F67" s="114">
        <v>2577</v>
      </c>
      <c r="G67" s="114">
        <v>2530</v>
      </c>
      <c r="H67" s="114">
        <v>2451</v>
      </c>
      <c r="I67" s="140">
        <v>2459</v>
      </c>
      <c r="J67" s="115">
        <v>99</v>
      </c>
      <c r="K67" s="116">
        <v>4.0260268401789343</v>
      </c>
    </row>
    <row r="68" spans="1:11" ht="14.1" customHeight="1" x14ac:dyDescent="0.2">
      <c r="A68" s="306" t="s">
        <v>302</v>
      </c>
      <c r="B68" s="307" t="s">
        <v>303</v>
      </c>
      <c r="C68" s="308"/>
      <c r="D68" s="113">
        <v>0.59720408633535604</v>
      </c>
      <c r="E68" s="115">
        <v>622</v>
      </c>
      <c r="F68" s="114">
        <v>623</v>
      </c>
      <c r="G68" s="114">
        <v>622</v>
      </c>
      <c r="H68" s="114">
        <v>609</v>
      </c>
      <c r="I68" s="140">
        <v>609</v>
      </c>
      <c r="J68" s="115">
        <v>13</v>
      </c>
      <c r="K68" s="116">
        <v>2.1346469622331692</v>
      </c>
    </row>
    <row r="69" spans="1:11" ht="14.1" customHeight="1" x14ac:dyDescent="0.2">
      <c r="A69" s="306">
        <v>83</v>
      </c>
      <c r="B69" s="307" t="s">
        <v>304</v>
      </c>
      <c r="C69" s="308"/>
      <c r="D69" s="113">
        <v>7.803018665028036</v>
      </c>
      <c r="E69" s="115">
        <v>8127</v>
      </c>
      <c r="F69" s="114">
        <v>7891</v>
      </c>
      <c r="G69" s="114">
        <v>7857</v>
      </c>
      <c r="H69" s="114">
        <v>7624</v>
      </c>
      <c r="I69" s="140">
        <v>7602</v>
      </c>
      <c r="J69" s="115">
        <v>525</v>
      </c>
      <c r="K69" s="116">
        <v>6.9060773480662982</v>
      </c>
    </row>
    <row r="70" spans="1:11" ht="14.1" customHeight="1" x14ac:dyDescent="0.2">
      <c r="A70" s="306" t="s">
        <v>305</v>
      </c>
      <c r="B70" s="307" t="s">
        <v>306</v>
      </c>
      <c r="C70" s="308"/>
      <c r="D70" s="113">
        <v>6.56348413856671</v>
      </c>
      <c r="E70" s="115">
        <v>6836</v>
      </c>
      <c r="F70" s="114">
        <v>6618</v>
      </c>
      <c r="G70" s="114">
        <v>6575</v>
      </c>
      <c r="H70" s="114">
        <v>6463</v>
      </c>
      <c r="I70" s="140">
        <v>6437</v>
      </c>
      <c r="J70" s="115">
        <v>399</v>
      </c>
      <c r="K70" s="116">
        <v>6.1985396924032932</v>
      </c>
    </row>
    <row r="71" spans="1:11" ht="14.1" customHeight="1" x14ac:dyDescent="0.2">
      <c r="A71" s="306"/>
      <c r="B71" s="307" t="s">
        <v>307</v>
      </c>
      <c r="C71" s="308"/>
      <c r="D71" s="113">
        <v>2.893847453721484</v>
      </c>
      <c r="E71" s="115">
        <v>3014</v>
      </c>
      <c r="F71" s="114">
        <v>2977</v>
      </c>
      <c r="G71" s="114">
        <v>2947</v>
      </c>
      <c r="H71" s="114">
        <v>2791</v>
      </c>
      <c r="I71" s="140">
        <v>2809</v>
      </c>
      <c r="J71" s="115">
        <v>205</v>
      </c>
      <c r="K71" s="116">
        <v>7.2979708081167676</v>
      </c>
    </row>
    <row r="72" spans="1:11" ht="14.1" customHeight="1" x14ac:dyDescent="0.2">
      <c r="A72" s="306">
        <v>84</v>
      </c>
      <c r="B72" s="307" t="s">
        <v>308</v>
      </c>
      <c r="C72" s="308"/>
      <c r="D72" s="113">
        <v>1.4488439972348106</v>
      </c>
      <c r="E72" s="115">
        <v>1509</v>
      </c>
      <c r="F72" s="114">
        <v>1450</v>
      </c>
      <c r="G72" s="114">
        <v>1428</v>
      </c>
      <c r="H72" s="114">
        <v>1456</v>
      </c>
      <c r="I72" s="140">
        <v>1430</v>
      </c>
      <c r="J72" s="115">
        <v>79</v>
      </c>
      <c r="K72" s="116">
        <v>5.5244755244755241</v>
      </c>
    </row>
    <row r="73" spans="1:11" ht="14.1" customHeight="1" x14ac:dyDescent="0.2">
      <c r="A73" s="306" t="s">
        <v>309</v>
      </c>
      <c r="B73" s="307" t="s">
        <v>310</v>
      </c>
      <c r="C73" s="308"/>
      <c r="D73" s="113">
        <v>0.6605730086796221</v>
      </c>
      <c r="E73" s="115">
        <v>688</v>
      </c>
      <c r="F73" s="114">
        <v>667</v>
      </c>
      <c r="G73" s="114">
        <v>649</v>
      </c>
      <c r="H73" s="114">
        <v>674</v>
      </c>
      <c r="I73" s="140">
        <v>655</v>
      </c>
      <c r="J73" s="115">
        <v>33</v>
      </c>
      <c r="K73" s="116">
        <v>5.0381679389312977</v>
      </c>
    </row>
    <row r="74" spans="1:11" ht="14.1" customHeight="1" x14ac:dyDescent="0.2">
      <c r="A74" s="306" t="s">
        <v>311</v>
      </c>
      <c r="B74" s="307" t="s">
        <v>312</v>
      </c>
      <c r="C74" s="308"/>
      <c r="D74" s="113">
        <v>0.25731623012520161</v>
      </c>
      <c r="E74" s="115">
        <v>268</v>
      </c>
      <c r="F74" s="114">
        <v>269</v>
      </c>
      <c r="G74" s="114">
        <v>268</v>
      </c>
      <c r="H74" s="114">
        <v>270</v>
      </c>
      <c r="I74" s="140">
        <v>272</v>
      </c>
      <c r="J74" s="115">
        <v>-4</v>
      </c>
      <c r="K74" s="116">
        <v>-1.4705882352941178</v>
      </c>
    </row>
    <row r="75" spans="1:11" ht="14.1" customHeight="1" x14ac:dyDescent="0.2">
      <c r="A75" s="306" t="s">
        <v>313</v>
      </c>
      <c r="B75" s="307" t="s">
        <v>314</v>
      </c>
      <c r="C75" s="308"/>
      <c r="D75" s="113">
        <v>0.23811352638451494</v>
      </c>
      <c r="E75" s="115">
        <v>248</v>
      </c>
      <c r="F75" s="114">
        <v>213</v>
      </c>
      <c r="G75" s="114">
        <v>214</v>
      </c>
      <c r="H75" s="114">
        <v>227</v>
      </c>
      <c r="I75" s="140">
        <v>215</v>
      </c>
      <c r="J75" s="115">
        <v>33</v>
      </c>
      <c r="K75" s="116">
        <v>15.348837209302326</v>
      </c>
    </row>
    <row r="76" spans="1:11" ht="14.1" customHeight="1" x14ac:dyDescent="0.2">
      <c r="A76" s="306">
        <v>91</v>
      </c>
      <c r="B76" s="307" t="s">
        <v>315</v>
      </c>
      <c r="C76" s="308"/>
      <c r="D76" s="113">
        <v>0.18434595591059222</v>
      </c>
      <c r="E76" s="115">
        <v>192</v>
      </c>
      <c r="F76" s="114">
        <v>189</v>
      </c>
      <c r="G76" s="114">
        <v>174</v>
      </c>
      <c r="H76" s="114">
        <v>160</v>
      </c>
      <c r="I76" s="140">
        <v>158</v>
      </c>
      <c r="J76" s="115">
        <v>34</v>
      </c>
      <c r="K76" s="116">
        <v>21.518987341772153</v>
      </c>
    </row>
    <row r="77" spans="1:11" ht="14.1" customHeight="1" x14ac:dyDescent="0.2">
      <c r="A77" s="306">
        <v>92</v>
      </c>
      <c r="B77" s="307" t="s">
        <v>316</v>
      </c>
      <c r="C77" s="308"/>
      <c r="D77" s="113">
        <v>1.0580689761118365</v>
      </c>
      <c r="E77" s="115">
        <v>1102</v>
      </c>
      <c r="F77" s="114">
        <v>1098</v>
      </c>
      <c r="G77" s="114">
        <v>1077</v>
      </c>
      <c r="H77" s="114">
        <v>1094</v>
      </c>
      <c r="I77" s="140">
        <v>1091</v>
      </c>
      <c r="J77" s="115">
        <v>11</v>
      </c>
      <c r="K77" s="116">
        <v>1.0082493125572869</v>
      </c>
    </row>
    <row r="78" spans="1:11" ht="14.1" customHeight="1" x14ac:dyDescent="0.2">
      <c r="A78" s="306">
        <v>93</v>
      </c>
      <c r="B78" s="307" t="s">
        <v>317</v>
      </c>
      <c r="C78" s="308"/>
      <c r="D78" s="113">
        <v>0.16994392810507719</v>
      </c>
      <c r="E78" s="115">
        <v>177</v>
      </c>
      <c r="F78" s="114">
        <v>184</v>
      </c>
      <c r="G78" s="114">
        <v>184</v>
      </c>
      <c r="H78" s="114">
        <v>178</v>
      </c>
      <c r="I78" s="140">
        <v>180</v>
      </c>
      <c r="J78" s="115">
        <v>-3</v>
      </c>
      <c r="K78" s="116">
        <v>-1.6666666666666667</v>
      </c>
    </row>
    <row r="79" spans="1:11" ht="14.1" customHeight="1" x14ac:dyDescent="0.2">
      <c r="A79" s="306">
        <v>94</v>
      </c>
      <c r="B79" s="307" t="s">
        <v>318</v>
      </c>
      <c r="C79" s="308"/>
      <c r="D79" s="113">
        <v>9.6973653890467776E-2</v>
      </c>
      <c r="E79" s="115">
        <v>101</v>
      </c>
      <c r="F79" s="114">
        <v>119</v>
      </c>
      <c r="G79" s="114">
        <v>115</v>
      </c>
      <c r="H79" s="114">
        <v>107</v>
      </c>
      <c r="I79" s="140">
        <v>97</v>
      </c>
      <c r="J79" s="115">
        <v>4</v>
      </c>
      <c r="K79" s="116">
        <v>4.1237113402061851</v>
      </c>
    </row>
    <row r="80" spans="1:11" ht="14.1" customHeight="1" x14ac:dyDescent="0.2">
      <c r="A80" s="306" t="s">
        <v>319</v>
      </c>
      <c r="B80" s="307" t="s">
        <v>320</v>
      </c>
      <c r="C80" s="308"/>
      <c r="D80" s="113">
        <v>1.0561487057377679E-2</v>
      </c>
      <c r="E80" s="115">
        <v>11</v>
      </c>
      <c r="F80" s="114">
        <v>9</v>
      </c>
      <c r="G80" s="114">
        <v>10</v>
      </c>
      <c r="H80" s="114">
        <v>11</v>
      </c>
      <c r="I80" s="140">
        <v>12</v>
      </c>
      <c r="J80" s="115">
        <v>-1</v>
      </c>
      <c r="K80" s="116">
        <v>-8.3333333333333339</v>
      </c>
    </row>
    <row r="81" spans="1:11" ht="14.1" customHeight="1" x14ac:dyDescent="0.2">
      <c r="A81" s="310" t="s">
        <v>321</v>
      </c>
      <c r="B81" s="311" t="s">
        <v>224</v>
      </c>
      <c r="C81" s="312"/>
      <c r="D81" s="125">
        <v>0.86700207389200401</v>
      </c>
      <c r="E81" s="143">
        <v>903</v>
      </c>
      <c r="F81" s="144">
        <v>901</v>
      </c>
      <c r="G81" s="144">
        <v>907</v>
      </c>
      <c r="H81" s="144">
        <v>883</v>
      </c>
      <c r="I81" s="145">
        <v>900</v>
      </c>
      <c r="J81" s="143">
        <v>3</v>
      </c>
      <c r="K81" s="146">
        <v>0.33333333333333331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31694</v>
      </c>
      <c r="E12" s="114">
        <v>32602</v>
      </c>
      <c r="F12" s="114">
        <v>32934</v>
      </c>
      <c r="G12" s="114">
        <v>33144</v>
      </c>
      <c r="H12" s="140">
        <v>32472</v>
      </c>
      <c r="I12" s="115">
        <v>-778</v>
      </c>
      <c r="J12" s="116">
        <v>-2.3959103227395908</v>
      </c>
      <c r="K12"/>
      <c r="L12"/>
      <c r="M12"/>
      <c r="N12"/>
      <c r="O12"/>
      <c r="P12"/>
    </row>
    <row r="13" spans="1:16" s="110" customFormat="1" ht="14.45" customHeight="1" x14ac:dyDescent="0.2">
      <c r="A13" s="120" t="s">
        <v>105</v>
      </c>
      <c r="B13" s="119" t="s">
        <v>106</v>
      </c>
      <c r="C13" s="113">
        <v>40.531330851265224</v>
      </c>
      <c r="D13" s="115">
        <v>12846</v>
      </c>
      <c r="E13" s="114">
        <v>13147</v>
      </c>
      <c r="F13" s="114">
        <v>13185</v>
      </c>
      <c r="G13" s="114">
        <v>13238</v>
      </c>
      <c r="H13" s="140">
        <v>12911</v>
      </c>
      <c r="I13" s="115">
        <v>-65</v>
      </c>
      <c r="J13" s="116">
        <v>-0.50344667337928894</v>
      </c>
      <c r="K13"/>
      <c r="L13"/>
      <c r="M13"/>
      <c r="N13"/>
      <c r="O13"/>
      <c r="P13"/>
    </row>
    <row r="14" spans="1:16" s="110" customFormat="1" ht="14.45" customHeight="1" x14ac:dyDescent="0.2">
      <c r="A14" s="120"/>
      <c r="B14" s="119" t="s">
        <v>107</v>
      </c>
      <c r="C14" s="113">
        <v>59.468669148734776</v>
      </c>
      <c r="D14" s="115">
        <v>18848</v>
      </c>
      <c r="E14" s="114">
        <v>19455</v>
      </c>
      <c r="F14" s="114">
        <v>19749</v>
      </c>
      <c r="G14" s="114">
        <v>19906</v>
      </c>
      <c r="H14" s="140">
        <v>19561</v>
      </c>
      <c r="I14" s="115">
        <v>-713</v>
      </c>
      <c r="J14" s="116">
        <v>-3.6450079239302693</v>
      </c>
      <c r="K14"/>
      <c r="L14"/>
      <c r="M14"/>
      <c r="N14"/>
      <c r="O14"/>
      <c r="P14"/>
    </row>
    <row r="15" spans="1:16" s="110" customFormat="1" ht="14.45" customHeight="1" x14ac:dyDescent="0.2">
      <c r="A15" s="118" t="s">
        <v>105</v>
      </c>
      <c r="B15" s="121" t="s">
        <v>108</v>
      </c>
      <c r="C15" s="113">
        <v>17.082097557897395</v>
      </c>
      <c r="D15" s="115">
        <v>5414</v>
      </c>
      <c r="E15" s="114">
        <v>5550</v>
      </c>
      <c r="F15" s="114">
        <v>5744</v>
      </c>
      <c r="G15" s="114">
        <v>5874</v>
      </c>
      <c r="H15" s="140">
        <v>5419</v>
      </c>
      <c r="I15" s="115">
        <v>-5</v>
      </c>
      <c r="J15" s="116">
        <v>-9.2267946115519472E-2</v>
      </c>
      <c r="K15"/>
      <c r="L15"/>
      <c r="M15"/>
      <c r="N15"/>
      <c r="O15"/>
      <c r="P15"/>
    </row>
    <row r="16" spans="1:16" s="110" customFormat="1" ht="14.45" customHeight="1" x14ac:dyDescent="0.2">
      <c r="A16" s="118"/>
      <c r="B16" s="121" t="s">
        <v>109</v>
      </c>
      <c r="C16" s="113">
        <v>46.422035716539405</v>
      </c>
      <c r="D16" s="115">
        <v>14713</v>
      </c>
      <c r="E16" s="114">
        <v>15276</v>
      </c>
      <c r="F16" s="114">
        <v>15430</v>
      </c>
      <c r="G16" s="114">
        <v>15602</v>
      </c>
      <c r="H16" s="140">
        <v>15499</v>
      </c>
      <c r="I16" s="115">
        <v>-786</v>
      </c>
      <c r="J16" s="116">
        <v>-5.071294922253049</v>
      </c>
      <c r="K16"/>
      <c r="L16"/>
      <c r="M16"/>
      <c r="N16"/>
      <c r="O16"/>
      <c r="P16"/>
    </row>
    <row r="17" spans="1:16" s="110" customFormat="1" ht="14.45" customHeight="1" x14ac:dyDescent="0.2">
      <c r="A17" s="118"/>
      <c r="B17" s="121" t="s">
        <v>110</v>
      </c>
      <c r="C17" s="113">
        <v>20.82097557897394</v>
      </c>
      <c r="D17" s="115">
        <v>6599</v>
      </c>
      <c r="E17" s="114">
        <v>6687</v>
      </c>
      <c r="F17" s="114">
        <v>6686</v>
      </c>
      <c r="G17" s="114">
        <v>6669</v>
      </c>
      <c r="H17" s="140">
        <v>6633</v>
      </c>
      <c r="I17" s="115">
        <v>-34</v>
      </c>
      <c r="J17" s="116">
        <v>-0.51258857229006483</v>
      </c>
      <c r="K17"/>
      <c r="L17"/>
      <c r="M17"/>
      <c r="N17"/>
      <c r="O17"/>
      <c r="P17"/>
    </row>
    <row r="18" spans="1:16" s="110" customFormat="1" ht="14.45" customHeight="1" x14ac:dyDescent="0.2">
      <c r="A18" s="120"/>
      <c r="B18" s="121" t="s">
        <v>111</v>
      </c>
      <c r="C18" s="113">
        <v>15.67489114658926</v>
      </c>
      <c r="D18" s="115">
        <v>4968</v>
      </c>
      <c r="E18" s="114">
        <v>5089</v>
      </c>
      <c r="F18" s="114">
        <v>5074</v>
      </c>
      <c r="G18" s="114">
        <v>4999</v>
      </c>
      <c r="H18" s="140">
        <v>4921</v>
      </c>
      <c r="I18" s="115">
        <v>47</v>
      </c>
      <c r="J18" s="116">
        <v>0.95509042877463934</v>
      </c>
      <c r="K18"/>
      <c r="L18"/>
      <c r="M18"/>
      <c r="N18"/>
      <c r="O18"/>
      <c r="P18"/>
    </row>
    <row r="19" spans="1:16" s="110" customFormat="1" ht="14.45" customHeight="1" x14ac:dyDescent="0.2">
      <c r="A19" s="120"/>
      <c r="B19" s="121" t="s">
        <v>112</v>
      </c>
      <c r="C19" s="113">
        <v>1.5176374077112387</v>
      </c>
      <c r="D19" s="115">
        <v>481</v>
      </c>
      <c r="E19" s="114">
        <v>491</v>
      </c>
      <c r="F19" s="114">
        <v>530</v>
      </c>
      <c r="G19" s="114">
        <v>441</v>
      </c>
      <c r="H19" s="140">
        <v>418</v>
      </c>
      <c r="I19" s="115">
        <v>63</v>
      </c>
      <c r="J19" s="116">
        <v>15.07177033492823</v>
      </c>
      <c r="K19"/>
      <c r="L19"/>
      <c r="M19"/>
      <c r="N19"/>
      <c r="O19"/>
      <c r="P19"/>
    </row>
    <row r="20" spans="1:16" s="110" customFormat="1" ht="14.45" customHeight="1" x14ac:dyDescent="0.2">
      <c r="A20" s="120" t="s">
        <v>113</v>
      </c>
      <c r="B20" s="119" t="s">
        <v>116</v>
      </c>
      <c r="C20" s="113">
        <v>89.543762226288891</v>
      </c>
      <c r="D20" s="115">
        <v>28380</v>
      </c>
      <c r="E20" s="114">
        <v>29200</v>
      </c>
      <c r="F20" s="114">
        <v>29564</v>
      </c>
      <c r="G20" s="114">
        <v>29719</v>
      </c>
      <c r="H20" s="140">
        <v>29227</v>
      </c>
      <c r="I20" s="115">
        <v>-847</v>
      </c>
      <c r="J20" s="116">
        <v>-2.8980052691004894</v>
      </c>
      <c r="K20"/>
      <c r="L20"/>
      <c r="M20"/>
      <c r="N20"/>
      <c r="O20"/>
      <c r="P20"/>
    </row>
    <row r="21" spans="1:16" s="110" customFormat="1" ht="14.45" customHeight="1" x14ac:dyDescent="0.2">
      <c r="A21" s="123"/>
      <c r="B21" s="124" t="s">
        <v>117</v>
      </c>
      <c r="C21" s="125">
        <v>10.298479207420963</v>
      </c>
      <c r="D21" s="143">
        <v>3264</v>
      </c>
      <c r="E21" s="144">
        <v>3350</v>
      </c>
      <c r="F21" s="144">
        <v>3315</v>
      </c>
      <c r="G21" s="144">
        <v>3359</v>
      </c>
      <c r="H21" s="145">
        <v>3185</v>
      </c>
      <c r="I21" s="143">
        <v>79</v>
      </c>
      <c r="J21" s="146">
        <v>2.4803767660910516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32301</v>
      </c>
      <c r="E56" s="114">
        <v>33275</v>
      </c>
      <c r="F56" s="114">
        <v>33618</v>
      </c>
      <c r="G56" s="114">
        <v>33883</v>
      </c>
      <c r="H56" s="140">
        <v>33348</v>
      </c>
      <c r="I56" s="115">
        <v>-1047</v>
      </c>
      <c r="J56" s="116">
        <v>-3.1396185678301549</v>
      </c>
      <c r="K56"/>
      <c r="L56"/>
      <c r="M56"/>
      <c r="N56"/>
      <c r="O56"/>
      <c r="P56"/>
    </row>
    <row r="57" spans="1:16" s="110" customFormat="1" ht="14.45" customHeight="1" x14ac:dyDescent="0.2">
      <c r="A57" s="120" t="s">
        <v>105</v>
      </c>
      <c r="B57" s="119" t="s">
        <v>106</v>
      </c>
      <c r="C57" s="113">
        <v>39.967802854400794</v>
      </c>
      <c r="D57" s="115">
        <v>12910</v>
      </c>
      <c r="E57" s="114">
        <v>13207</v>
      </c>
      <c r="F57" s="114">
        <v>13308</v>
      </c>
      <c r="G57" s="114">
        <v>13352</v>
      </c>
      <c r="H57" s="140">
        <v>13017</v>
      </c>
      <c r="I57" s="115">
        <v>-107</v>
      </c>
      <c r="J57" s="116">
        <v>-0.82200199738803104</v>
      </c>
    </row>
    <row r="58" spans="1:16" s="110" customFormat="1" ht="14.45" customHeight="1" x14ac:dyDescent="0.2">
      <c r="A58" s="120"/>
      <c r="B58" s="119" t="s">
        <v>107</v>
      </c>
      <c r="C58" s="113">
        <v>60.032197145599206</v>
      </c>
      <c r="D58" s="115">
        <v>19391</v>
      </c>
      <c r="E58" s="114">
        <v>20068</v>
      </c>
      <c r="F58" s="114">
        <v>20310</v>
      </c>
      <c r="G58" s="114">
        <v>20531</v>
      </c>
      <c r="H58" s="140">
        <v>20331</v>
      </c>
      <c r="I58" s="115">
        <v>-940</v>
      </c>
      <c r="J58" s="116">
        <v>-4.6234813831095369</v>
      </c>
    </row>
    <row r="59" spans="1:16" s="110" customFormat="1" ht="14.45" customHeight="1" x14ac:dyDescent="0.2">
      <c r="A59" s="118" t="s">
        <v>105</v>
      </c>
      <c r="B59" s="121" t="s">
        <v>108</v>
      </c>
      <c r="C59" s="113">
        <v>16.507228878362898</v>
      </c>
      <c r="D59" s="115">
        <v>5332</v>
      </c>
      <c r="E59" s="114">
        <v>5507</v>
      </c>
      <c r="F59" s="114">
        <v>5680</v>
      </c>
      <c r="G59" s="114">
        <v>5842</v>
      </c>
      <c r="H59" s="140">
        <v>5424</v>
      </c>
      <c r="I59" s="115">
        <v>-92</v>
      </c>
      <c r="J59" s="116">
        <v>-1.696165191740413</v>
      </c>
    </row>
    <row r="60" spans="1:16" s="110" customFormat="1" ht="14.45" customHeight="1" x14ac:dyDescent="0.2">
      <c r="A60" s="118"/>
      <c r="B60" s="121" t="s">
        <v>109</v>
      </c>
      <c r="C60" s="113">
        <v>46.314355592706107</v>
      </c>
      <c r="D60" s="115">
        <v>14960</v>
      </c>
      <c r="E60" s="114">
        <v>15531</v>
      </c>
      <c r="F60" s="114">
        <v>15724</v>
      </c>
      <c r="G60" s="114">
        <v>15907</v>
      </c>
      <c r="H60" s="140">
        <v>15901</v>
      </c>
      <c r="I60" s="115">
        <v>-941</v>
      </c>
      <c r="J60" s="116">
        <v>-5.9178668008301365</v>
      </c>
    </row>
    <row r="61" spans="1:16" s="110" customFormat="1" ht="14.45" customHeight="1" x14ac:dyDescent="0.2">
      <c r="A61" s="118"/>
      <c r="B61" s="121" t="s">
        <v>110</v>
      </c>
      <c r="C61" s="113">
        <v>21.163431472709824</v>
      </c>
      <c r="D61" s="115">
        <v>6836</v>
      </c>
      <c r="E61" s="114">
        <v>6937</v>
      </c>
      <c r="F61" s="114">
        <v>6924</v>
      </c>
      <c r="G61" s="114">
        <v>6925</v>
      </c>
      <c r="H61" s="140">
        <v>6907</v>
      </c>
      <c r="I61" s="115">
        <v>-71</v>
      </c>
      <c r="J61" s="116">
        <v>-1.0279426668597076</v>
      </c>
    </row>
    <row r="62" spans="1:16" s="110" customFormat="1" ht="14.45" customHeight="1" x14ac:dyDescent="0.2">
      <c r="A62" s="120"/>
      <c r="B62" s="121" t="s">
        <v>111</v>
      </c>
      <c r="C62" s="113">
        <v>16.01498405622117</v>
      </c>
      <c r="D62" s="115">
        <v>5173</v>
      </c>
      <c r="E62" s="114">
        <v>5300</v>
      </c>
      <c r="F62" s="114">
        <v>5290</v>
      </c>
      <c r="G62" s="114">
        <v>5209</v>
      </c>
      <c r="H62" s="140">
        <v>5116</v>
      </c>
      <c r="I62" s="115">
        <v>57</v>
      </c>
      <c r="J62" s="116">
        <v>1.1141516810007819</v>
      </c>
    </row>
    <row r="63" spans="1:16" s="110" customFormat="1" ht="14.45" customHeight="1" x14ac:dyDescent="0.2">
      <c r="A63" s="120"/>
      <c r="B63" s="121" t="s">
        <v>112</v>
      </c>
      <c r="C63" s="113">
        <v>1.5448438128850499</v>
      </c>
      <c r="D63" s="115">
        <v>499</v>
      </c>
      <c r="E63" s="114">
        <v>523</v>
      </c>
      <c r="F63" s="114">
        <v>566</v>
      </c>
      <c r="G63" s="114">
        <v>470</v>
      </c>
      <c r="H63" s="140">
        <v>438</v>
      </c>
      <c r="I63" s="115">
        <v>61</v>
      </c>
      <c r="J63" s="116">
        <v>13.926940639269406</v>
      </c>
    </row>
    <row r="64" spans="1:16" s="110" customFormat="1" ht="14.45" customHeight="1" x14ac:dyDescent="0.2">
      <c r="A64" s="120" t="s">
        <v>113</v>
      </c>
      <c r="B64" s="119" t="s">
        <v>116</v>
      </c>
      <c r="C64" s="113">
        <v>91.21079842729327</v>
      </c>
      <c r="D64" s="115">
        <v>29462</v>
      </c>
      <c r="E64" s="114">
        <v>30377</v>
      </c>
      <c r="F64" s="114">
        <v>30730</v>
      </c>
      <c r="G64" s="114">
        <v>30965</v>
      </c>
      <c r="H64" s="140">
        <v>30561</v>
      </c>
      <c r="I64" s="115">
        <v>-1099</v>
      </c>
      <c r="J64" s="116">
        <v>-3.596086515493603</v>
      </c>
    </row>
    <row r="65" spans="1:10" s="110" customFormat="1" ht="14.45" customHeight="1" x14ac:dyDescent="0.2">
      <c r="A65" s="123"/>
      <c r="B65" s="124" t="s">
        <v>117</v>
      </c>
      <c r="C65" s="125">
        <v>8.6282158447106898</v>
      </c>
      <c r="D65" s="143">
        <v>2787</v>
      </c>
      <c r="E65" s="144">
        <v>2846</v>
      </c>
      <c r="F65" s="144">
        <v>2831</v>
      </c>
      <c r="G65" s="144">
        <v>2856</v>
      </c>
      <c r="H65" s="145">
        <v>2732</v>
      </c>
      <c r="I65" s="143">
        <v>55</v>
      </c>
      <c r="J65" s="146">
        <v>2.0131771595900441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31694</v>
      </c>
      <c r="G11" s="114">
        <v>32602</v>
      </c>
      <c r="H11" s="114">
        <v>32934</v>
      </c>
      <c r="I11" s="114">
        <v>33144</v>
      </c>
      <c r="J11" s="140">
        <v>32472</v>
      </c>
      <c r="K11" s="114">
        <v>-778</v>
      </c>
      <c r="L11" s="116">
        <v>-2.3959103227395908</v>
      </c>
    </row>
    <row r="12" spans="1:17" s="110" customFormat="1" ht="24" customHeight="1" x14ac:dyDescent="0.2">
      <c r="A12" s="604" t="s">
        <v>185</v>
      </c>
      <c r="B12" s="605"/>
      <c r="C12" s="605"/>
      <c r="D12" s="606"/>
      <c r="E12" s="113">
        <v>40.531330851265224</v>
      </c>
      <c r="F12" s="115">
        <v>12846</v>
      </c>
      <c r="G12" s="114">
        <v>13147</v>
      </c>
      <c r="H12" s="114">
        <v>13185</v>
      </c>
      <c r="I12" s="114">
        <v>13238</v>
      </c>
      <c r="J12" s="140">
        <v>12911</v>
      </c>
      <c r="K12" s="114">
        <v>-65</v>
      </c>
      <c r="L12" s="116">
        <v>-0.50344667337928894</v>
      </c>
    </row>
    <row r="13" spans="1:17" s="110" customFormat="1" ht="15" customHeight="1" x14ac:dyDescent="0.2">
      <c r="A13" s="120"/>
      <c r="B13" s="612" t="s">
        <v>107</v>
      </c>
      <c r="C13" s="612"/>
      <c r="E13" s="113">
        <v>59.468669148734776</v>
      </c>
      <c r="F13" s="115">
        <v>18848</v>
      </c>
      <c r="G13" s="114">
        <v>19455</v>
      </c>
      <c r="H13" s="114">
        <v>19749</v>
      </c>
      <c r="I13" s="114">
        <v>19906</v>
      </c>
      <c r="J13" s="140">
        <v>19561</v>
      </c>
      <c r="K13" s="114">
        <v>-713</v>
      </c>
      <c r="L13" s="116">
        <v>-3.6450079239302693</v>
      </c>
    </row>
    <row r="14" spans="1:17" s="110" customFormat="1" ht="22.5" customHeight="1" x14ac:dyDescent="0.2">
      <c r="A14" s="604" t="s">
        <v>186</v>
      </c>
      <c r="B14" s="605"/>
      <c r="C14" s="605"/>
      <c r="D14" s="606"/>
      <c r="E14" s="113">
        <v>17.082097557897395</v>
      </c>
      <c r="F14" s="115">
        <v>5414</v>
      </c>
      <c r="G14" s="114">
        <v>5550</v>
      </c>
      <c r="H14" s="114">
        <v>5744</v>
      </c>
      <c r="I14" s="114">
        <v>5874</v>
      </c>
      <c r="J14" s="140">
        <v>5419</v>
      </c>
      <c r="K14" s="114">
        <v>-5</v>
      </c>
      <c r="L14" s="116">
        <v>-9.2267946115519472E-2</v>
      </c>
    </row>
    <row r="15" spans="1:17" s="110" customFormat="1" ht="15" customHeight="1" x14ac:dyDescent="0.2">
      <c r="A15" s="120"/>
      <c r="B15" s="119"/>
      <c r="C15" s="258" t="s">
        <v>106</v>
      </c>
      <c r="E15" s="113">
        <v>49.0764684152198</v>
      </c>
      <c r="F15" s="115">
        <v>2657</v>
      </c>
      <c r="G15" s="114">
        <v>2673</v>
      </c>
      <c r="H15" s="114">
        <v>2723</v>
      </c>
      <c r="I15" s="114">
        <v>2808</v>
      </c>
      <c r="J15" s="140">
        <v>2593</v>
      </c>
      <c r="K15" s="114">
        <v>64</v>
      </c>
      <c r="L15" s="116">
        <v>2.4681835711531046</v>
      </c>
    </row>
    <row r="16" spans="1:17" s="110" customFormat="1" ht="15" customHeight="1" x14ac:dyDescent="0.2">
      <c r="A16" s="120"/>
      <c r="B16" s="119"/>
      <c r="C16" s="258" t="s">
        <v>107</v>
      </c>
      <c r="E16" s="113">
        <v>50.9235315847802</v>
      </c>
      <c r="F16" s="115">
        <v>2757</v>
      </c>
      <c r="G16" s="114">
        <v>2877</v>
      </c>
      <c r="H16" s="114">
        <v>3021</v>
      </c>
      <c r="I16" s="114">
        <v>3066</v>
      </c>
      <c r="J16" s="140">
        <v>2826</v>
      </c>
      <c r="K16" s="114">
        <v>-69</v>
      </c>
      <c r="L16" s="116">
        <v>-2.4416135881104033</v>
      </c>
    </row>
    <row r="17" spans="1:12" s="110" customFormat="1" ht="15" customHeight="1" x14ac:dyDescent="0.2">
      <c r="A17" s="120"/>
      <c r="B17" s="121" t="s">
        <v>109</v>
      </c>
      <c r="C17" s="258"/>
      <c r="E17" s="113">
        <v>46.422035716539405</v>
      </c>
      <c r="F17" s="115">
        <v>14713</v>
      </c>
      <c r="G17" s="114">
        <v>15276</v>
      </c>
      <c r="H17" s="114">
        <v>15430</v>
      </c>
      <c r="I17" s="114">
        <v>15602</v>
      </c>
      <c r="J17" s="140">
        <v>15499</v>
      </c>
      <c r="K17" s="114">
        <v>-786</v>
      </c>
      <c r="L17" s="116">
        <v>-5.071294922253049</v>
      </c>
    </row>
    <row r="18" spans="1:12" s="110" customFormat="1" ht="15" customHeight="1" x14ac:dyDescent="0.2">
      <c r="A18" s="120"/>
      <c r="B18" s="119"/>
      <c r="C18" s="258" t="s">
        <v>106</v>
      </c>
      <c r="E18" s="113">
        <v>35.424454563991027</v>
      </c>
      <c r="F18" s="115">
        <v>5212</v>
      </c>
      <c r="G18" s="114">
        <v>5397</v>
      </c>
      <c r="H18" s="114">
        <v>5363</v>
      </c>
      <c r="I18" s="114">
        <v>5366</v>
      </c>
      <c r="J18" s="140">
        <v>5326</v>
      </c>
      <c r="K18" s="114">
        <v>-114</v>
      </c>
      <c r="L18" s="116">
        <v>-2.1404431092752536</v>
      </c>
    </row>
    <row r="19" spans="1:12" s="110" customFormat="1" ht="15" customHeight="1" x14ac:dyDescent="0.2">
      <c r="A19" s="120"/>
      <c r="B19" s="119"/>
      <c r="C19" s="258" t="s">
        <v>107</v>
      </c>
      <c r="E19" s="113">
        <v>64.575545436008966</v>
      </c>
      <c r="F19" s="115">
        <v>9501</v>
      </c>
      <c r="G19" s="114">
        <v>9879</v>
      </c>
      <c r="H19" s="114">
        <v>10067</v>
      </c>
      <c r="I19" s="114">
        <v>10236</v>
      </c>
      <c r="J19" s="140">
        <v>10173</v>
      </c>
      <c r="K19" s="114">
        <v>-672</v>
      </c>
      <c r="L19" s="116">
        <v>-6.6057210262459449</v>
      </c>
    </row>
    <row r="20" spans="1:12" s="110" customFormat="1" ht="15" customHeight="1" x14ac:dyDescent="0.2">
      <c r="A20" s="120"/>
      <c r="B20" s="121" t="s">
        <v>110</v>
      </c>
      <c r="C20" s="258"/>
      <c r="E20" s="113">
        <v>20.82097557897394</v>
      </c>
      <c r="F20" s="115">
        <v>6599</v>
      </c>
      <c r="G20" s="114">
        <v>6687</v>
      </c>
      <c r="H20" s="114">
        <v>6686</v>
      </c>
      <c r="I20" s="114">
        <v>6669</v>
      </c>
      <c r="J20" s="140">
        <v>6633</v>
      </c>
      <c r="K20" s="114">
        <v>-34</v>
      </c>
      <c r="L20" s="116">
        <v>-0.51258857229006483</v>
      </c>
    </row>
    <row r="21" spans="1:12" s="110" customFormat="1" ht="15" customHeight="1" x14ac:dyDescent="0.2">
      <c r="A21" s="120"/>
      <c r="B21" s="119"/>
      <c r="C21" s="258" t="s">
        <v>106</v>
      </c>
      <c r="E21" s="113">
        <v>33.914229428701319</v>
      </c>
      <c r="F21" s="115">
        <v>2238</v>
      </c>
      <c r="G21" s="114">
        <v>2280</v>
      </c>
      <c r="H21" s="114">
        <v>2294</v>
      </c>
      <c r="I21" s="114">
        <v>2306</v>
      </c>
      <c r="J21" s="140">
        <v>2276</v>
      </c>
      <c r="K21" s="114">
        <v>-38</v>
      </c>
      <c r="L21" s="116">
        <v>-1.6695957820738137</v>
      </c>
    </row>
    <row r="22" spans="1:12" s="110" customFormat="1" ht="15" customHeight="1" x14ac:dyDescent="0.2">
      <c r="A22" s="120"/>
      <c r="B22" s="119"/>
      <c r="C22" s="258" t="s">
        <v>107</v>
      </c>
      <c r="E22" s="113">
        <v>66.085770571298681</v>
      </c>
      <c r="F22" s="115">
        <v>4361</v>
      </c>
      <c r="G22" s="114">
        <v>4407</v>
      </c>
      <c r="H22" s="114">
        <v>4392</v>
      </c>
      <c r="I22" s="114">
        <v>4363</v>
      </c>
      <c r="J22" s="140">
        <v>4357</v>
      </c>
      <c r="K22" s="114">
        <v>4</v>
      </c>
      <c r="L22" s="116">
        <v>9.1806288730778063E-2</v>
      </c>
    </row>
    <row r="23" spans="1:12" s="110" customFormat="1" ht="15" customHeight="1" x14ac:dyDescent="0.2">
      <c r="A23" s="120"/>
      <c r="B23" s="121" t="s">
        <v>111</v>
      </c>
      <c r="C23" s="258"/>
      <c r="E23" s="113">
        <v>15.67489114658926</v>
      </c>
      <c r="F23" s="115">
        <v>4968</v>
      </c>
      <c r="G23" s="114">
        <v>5089</v>
      </c>
      <c r="H23" s="114">
        <v>5074</v>
      </c>
      <c r="I23" s="114">
        <v>4999</v>
      </c>
      <c r="J23" s="140">
        <v>4921</v>
      </c>
      <c r="K23" s="114">
        <v>47</v>
      </c>
      <c r="L23" s="116">
        <v>0.95509042877463934</v>
      </c>
    </row>
    <row r="24" spans="1:12" s="110" customFormat="1" ht="15" customHeight="1" x14ac:dyDescent="0.2">
      <c r="A24" s="120"/>
      <c r="B24" s="119"/>
      <c r="C24" s="258" t="s">
        <v>106</v>
      </c>
      <c r="E24" s="113">
        <v>55.132850241545896</v>
      </c>
      <c r="F24" s="115">
        <v>2739</v>
      </c>
      <c r="G24" s="114">
        <v>2797</v>
      </c>
      <c r="H24" s="114">
        <v>2805</v>
      </c>
      <c r="I24" s="114">
        <v>2758</v>
      </c>
      <c r="J24" s="140">
        <v>2716</v>
      </c>
      <c r="K24" s="114">
        <v>23</v>
      </c>
      <c r="L24" s="116">
        <v>0.84683357879234167</v>
      </c>
    </row>
    <row r="25" spans="1:12" s="110" customFormat="1" ht="15" customHeight="1" x14ac:dyDescent="0.2">
      <c r="A25" s="120"/>
      <c r="B25" s="119"/>
      <c r="C25" s="258" t="s">
        <v>107</v>
      </c>
      <c r="E25" s="113">
        <v>44.867149758454104</v>
      </c>
      <c r="F25" s="115">
        <v>2229</v>
      </c>
      <c r="G25" s="114">
        <v>2292</v>
      </c>
      <c r="H25" s="114">
        <v>2269</v>
      </c>
      <c r="I25" s="114">
        <v>2241</v>
      </c>
      <c r="J25" s="140">
        <v>2205</v>
      </c>
      <c r="K25" s="114">
        <v>24</v>
      </c>
      <c r="L25" s="116">
        <v>1.08843537414966</v>
      </c>
    </row>
    <row r="26" spans="1:12" s="110" customFormat="1" ht="15" customHeight="1" x14ac:dyDescent="0.2">
      <c r="A26" s="120"/>
      <c r="C26" s="121" t="s">
        <v>187</v>
      </c>
      <c r="D26" s="110" t="s">
        <v>188</v>
      </c>
      <c r="E26" s="113">
        <v>1.5176374077112387</v>
      </c>
      <c r="F26" s="115">
        <v>481</v>
      </c>
      <c r="G26" s="114">
        <v>491</v>
      </c>
      <c r="H26" s="114">
        <v>530</v>
      </c>
      <c r="I26" s="114">
        <v>441</v>
      </c>
      <c r="J26" s="140">
        <v>418</v>
      </c>
      <c r="K26" s="114">
        <v>63</v>
      </c>
      <c r="L26" s="116">
        <v>15.07177033492823</v>
      </c>
    </row>
    <row r="27" spans="1:12" s="110" customFormat="1" ht="15" customHeight="1" x14ac:dyDescent="0.2">
      <c r="A27" s="120"/>
      <c r="B27" s="119"/>
      <c r="D27" s="259" t="s">
        <v>106</v>
      </c>
      <c r="E27" s="113">
        <v>52.806652806652806</v>
      </c>
      <c r="F27" s="115">
        <v>254</v>
      </c>
      <c r="G27" s="114">
        <v>254</v>
      </c>
      <c r="H27" s="114">
        <v>273</v>
      </c>
      <c r="I27" s="114">
        <v>211</v>
      </c>
      <c r="J27" s="140">
        <v>192</v>
      </c>
      <c r="K27" s="114">
        <v>62</v>
      </c>
      <c r="L27" s="116">
        <v>32.291666666666664</v>
      </c>
    </row>
    <row r="28" spans="1:12" s="110" customFormat="1" ht="15" customHeight="1" x14ac:dyDescent="0.2">
      <c r="A28" s="120"/>
      <c r="B28" s="119"/>
      <c r="D28" s="259" t="s">
        <v>107</v>
      </c>
      <c r="E28" s="113">
        <v>47.193347193347194</v>
      </c>
      <c r="F28" s="115">
        <v>227</v>
      </c>
      <c r="G28" s="114">
        <v>237</v>
      </c>
      <c r="H28" s="114">
        <v>257</v>
      </c>
      <c r="I28" s="114">
        <v>230</v>
      </c>
      <c r="J28" s="140">
        <v>226</v>
      </c>
      <c r="K28" s="114">
        <v>1</v>
      </c>
      <c r="L28" s="116">
        <v>0.44247787610619471</v>
      </c>
    </row>
    <row r="29" spans="1:12" s="110" customFormat="1" ht="24" customHeight="1" x14ac:dyDescent="0.2">
      <c r="A29" s="604" t="s">
        <v>189</v>
      </c>
      <c r="B29" s="605"/>
      <c r="C29" s="605"/>
      <c r="D29" s="606"/>
      <c r="E29" s="113">
        <v>89.543762226288891</v>
      </c>
      <c r="F29" s="115">
        <v>28380</v>
      </c>
      <c r="G29" s="114">
        <v>29200</v>
      </c>
      <c r="H29" s="114">
        <v>29564</v>
      </c>
      <c r="I29" s="114">
        <v>29719</v>
      </c>
      <c r="J29" s="140">
        <v>29227</v>
      </c>
      <c r="K29" s="114">
        <v>-847</v>
      </c>
      <c r="L29" s="116">
        <v>-2.8980052691004894</v>
      </c>
    </row>
    <row r="30" spans="1:12" s="110" customFormat="1" ht="15" customHeight="1" x14ac:dyDescent="0.2">
      <c r="A30" s="120"/>
      <c r="B30" s="119"/>
      <c r="C30" s="258" t="s">
        <v>106</v>
      </c>
      <c r="E30" s="113">
        <v>39.806201550387598</v>
      </c>
      <c r="F30" s="115">
        <v>11297</v>
      </c>
      <c r="G30" s="114">
        <v>11563</v>
      </c>
      <c r="H30" s="114">
        <v>11655</v>
      </c>
      <c r="I30" s="114">
        <v>11678</v>
      </c>
      <c r="J30" s="140">
        <v>11419</v>
      </c>
      <c r="K30" s="114">
        <v>-122</v>
      </c>
      <c r="L30" s="116">
        <v>-1.0683947806287766</v>
      </c>
    </row>
    <row r="31" spans="1:12" s="110" customFormat="1" ht="15" customHeight="1" x14ac:dyDescent="0.2">
      <c r="A31" s="120"/>
      <c r="B31" s="119"/>
      <c r="C31" s="258" t="s">
        <v>107</v>
      </c>
      <c r="E31" s="113">
        <v>60.193798449612402</v>
      </c>
      <c r="F31" s="115">
        <v>17083</v>
      </c>
      <c r="G31" s="114">
        <v>17637</v>
      </c>
      <c r="H31" s="114">
        <v>17909</v>
      </c>
      <c r="I31" s="114">
        <v>18041</v>
      </c>
      <c r="J31" s="140">
        <v>17808</v>
      </c>
      <c r="K31" s="114">
        <v>-725</v>
      </c>
      <c r="L31" s="116">
        <v>-4.0712039532794249</v>
      </c>
    </row>
    <row r="32" spans="1:12" s="110" customFormat="1" ht="15" customHeight="1" x14ac:dyDescent="0.2">
      <c r="A32" s="120"/>
      <c r="B32" s="119" t="s">
        <v>117</v>
      </c>
      <c r="C32" s="258"/>
      <c r="E32" s="113">
        <v>10.298479207420963</v>
      </c>
      <c r="F32" s="114">
        <v>3264</v>
      </c>
      <c r="G32" s="114">
        <v>3350</v>
      </c>
      <c r="H32" s="114">
        <v>3315</v>
      </c>
      <c r="I32" s="114">
        <v>3359</v>
      </c>
      <c r="J32" s="140">
        <v>3185</v>
      </c>
      <c r="K32" s="114">
        <v>79</v>
      </c>
      <c r="L32" s="116">
        <v>2.4803767660910516</v>
      </c>
    </row>
    <row r="33" spans="1:12" s="110" customFormat="1" ht="15" customHeight="1" x14ac:dyDescent="0.2">
      <c r="A33" s="120"/>
      <c r="B33" s="119"/>
      <c r="C33" s="258" t="s">
        <v>106</v>
      </c>
      <c r="E33" s="113">
        <v>46.966911764705884</v>
      </c>
      <c r="F33" s="114">
        <v>1533</v>
      </c>
      <c r="G33" s="114">
        <v>1572</v>
      </c>
      <c r="H33" s="114">
        <v>1516</v>
      </c>
      <c r="I33" s="114">
        <v>1545</v>
      </c>
      <c r="J33" s="140">
        <v>1480</v>
      </c>
      <c r="K33" s="114">
        <v>53</v>
      </c>
      <c r="L33" s="116">
        <v>3.5810810810810811</v>
      </c>
    </row>
    <row r="34" spans="1:12" s="110" customFormat="1" ht="15" customHeight="1" x14ac:dyDescent="0.2">
      <c r="A34" s="120"/>
      <c r="B34" s="119"/>
      <c r="C34" s="258" t="s">
        <v>107</v>
      </c>
      <c r="E34" s="113">
        <v>53.033088235294116</v>
      </c>
      <c r="F34" s="114">
        <v>1731</v>
      </c>
      <c r="G34" s="114">
        <v>1778</v>
      </c>
      <c r="H34" s="114">
        <v>1799</v>
      </c>
      <c r="I34" s="114">
        <v>1814</v>
      </c>
      <c r="J34" s="140">
        <v>1705</v>
      </c>
      <c r="K34" s="114">
        <v>26</v>
      </c>
      <c r="L34" s="116">
        <v>1.5249266862170088</v>
      </c>
    </row>
    <row r="35" spans="1:12" s="110" customFormat="1" ht="24" customHeight="1" x14ac:dyDescent="0.2">
      <c r="A35" s="604" t="s">
        <v>192</v>
      </c>
      <c r="B35" s="605"/>
      <c r="C35" s="605"/>
      <c r="D35" s="606"/>
      <c r="E35" s="113">
        <v>19.707200100965483</v>
      </c>
      <c r="F35" s="114">
        <v>6246</v>
      </c>
      <c r="G35" s="114">
        <v>6306</v>
      </c>
      <c r="H35" s="114">
        <v>6427</v>
      </c>
      <c r="I35" s="114">
        <v>6663</v>
      </c>
      <c r="J35" s="114">
        <v>6250</v>
      </c>
      <c r="K35" s="318">
        <v>-4</v>
      </c>
      <c r="L35" s="319">
        <v>-6.4000000000000001E-2</v>
      </c>
    </row>
    <row r="36" spans="1:12" s="110" customFormat="1" ht="15" customHeight="1" x14ac:dyDescent="0.2">
      <c r="A36" s="120"/>
      <c r="B36" s="119"/>
      <c r="C36" s="258" t="s">
        <v>106</v>
      </c>
      <c r="E36" s="113">
        <v>42.843419788664747</v>
      </c>
      <c r="F36" s="114">
        <v>2676</v>
      </c>
      <c r="G36" s="114">
        <v>2627</v>
      </c>
      <c r="H36" s="114">
        <v>2657</v>
      </c>
      <c r="I36" s="114">
        <v>2792</v>
      </c>
      <c r="J36" s="114">
        <v>2568</v>
      </c>
      <c r="K36" s="318">
        <v>108</v>
      </c>
      <c r="L36" s="116">
        <v>4.2056074766355138</v>
      </c>
    </row>
    <row r="37" spans="1:12" s="110" customFormat="1" ht="15" customHeight="1" x14ac:dyDescent="0.2">
      <c r="A37" s="120"/>
      <c r="B37" s="119"/>
      <c r="C37" s="258" t="s">
        <v>107</v>
      </c>
      <c r="E37" s="113">
        <v>57.156580211335253</v>
      </c>
      <c r="F37" s="114">
        <v>3570</v>
      </c>
      <c r="G37" s="114">
        <v>3679</v>
      </c>
      <c r="H37" s="114">
        <v>3770</v>
      </c>
      <c r="I37" s="114">
        <v>3871</v>
      </c>
      <c r="J37" s="140">
        <v>3682</v>
      </c>
      <c r="K37" s="114">
        <v>-112</v>
      </c>
      <c r="L37" s="116">
        <v>-3.041825095057034</v>
      </c>
    </row>
    <row r="38" spans="1:12" s="110" customFormat="1" ht="15" customHeight="1" x14ac:dyDescent="0.2">
      <c r="A38" s="120"/>
      <c r="B38" s="119" t="s">
        <v>328</v>
      </c>
      <c r="C38" s="258"/>
      <c r="E38" s="113">
        <v>53.104688584590143</v>
      </c>
      <c r="F38" s="114">
        <v>16831</v>
      </c>
      <c r="G38" s="114">
        <v>17214</v>
      </c>
      <c r="H38" s="114">
        <v>17369</v>
      </c>
      <c r="I38" s="114">
        <v>17224</v>
      </c>
      <c r="J38" s="140">
        <v>17084</v>
      </c>
      <c r="K38" s="114">
        <v>-253</v>
      </c>
      <c r="L38" s="116">
        <v>-1.480917817841255</v>
      </c>
    </row>
    <row r="39" spans="1:12" s="110" customFormat="1" ht="15" customHeight="1" x14ac:dyDescent="0.2">
      <c r="A39" s="120"/>
      <c r="B39" s="119"/>
      <c r="C39" s="258" t="s">
        <v>106</v>
      </c>
      <c r="E39" s="113">
        <v>40.87695324104331</v>
      </c>
      <c r="F39" s="115">
        <v>6880</v>
      </c>
      <c r="G39" s="114">
        <v>7066</v>
      </c>
      <c r="H39" s="114">
        <v>7094</v>
      </c>
      <c r="I39" s="114">
        <v>6975</v>
      </c>
      <c r="J39" s="140">
        <v>6926</v>
      </c>
      <c r="K39" s="114">
        <v>-46</v>
      </c>
      <c r="L39" s="116">
        <v>-0.66416401963615357</v>
      </c>
    </row>
    <row r="40" spans="1:12" s="110" customFormat="1" ht="15" customHeight="1" x14ac:dyDescent="0.2">
      <c r="A40" s="120"/>
      <c r="B40" s="119"/>
      <c r="C40" s="258" t="s">
        <v>107</v>
      </c>
      <c r="E40" s="113">
        <v>59.12304675895669</v>
      </c>
      <c r="F40" s="115">
        <v>9951</v>
      </c>
      <c r="G40" s="114">
        <v>10148</v>
      </c>
      <c r="H40" s="114">
        <v>10275</v>
      </c>
      <c r="I40" s="114">
        <v>10249</v>
      </c>
      <c r="J40" s="140">
        <v>10158</v>
      </c>
      <c r="K40" s="114">
        <v>-207</v>
      </c>
      <c r="L40" s="116">
        <v>-2.0378027170702895</v>
      </c>
    </row>
    <row r="41" spans="1:12" s="110" customFormat="1" ht="15" customHeight="1" x14ac:dyDescent="0.2">
      <c r="A41" s="120"/>
      <c r="B41" s="320" t="s">
        <v>517</v>
      </c>
      <c r="C41" s="258"/>
      <c r="E41" s="113">
        <v>5.1113775478008456</v>
      </c>
      <c r="F41" s="115">
        <v>1620</v>
      </c>
      <c r="G41" s="114">
        <v>1638</v>
      </c>
      <c r="H41" s="114">
        <v>1646</v>
      </c>
      <c r="I41" s="114">
        <v>1605</v>
      </c>
      <c r="J41" s="140">
        <v>1542</v>
      </c>
      <c r="K41" s="114">
        <v>78</v>
      </c>
      <c r="L41" s="116">
        <v>5.0583657587548636</v>
      </c>
    </row>
    <row r="42" spans="1:12" s="110" customFormat="1" ht="15" customHeight="1" x14ac:dyDescent="0.2">
      <c r="A42" s="120"/>
      <c r="B42" s="119"/>
      <c r="C42" s="268" t="s">
        <v>106</v>
      </c>
      <c r="D42" s="182"/>
      <c r="E42" s="113">
        <v>43.888888888888886</v>
      </c>
      <c r="F42" s="115">
        <v>711</v>
      </c>
      <c r="G42" s="114">
        <v>726</v>
      </c>
      <c r="H42" s="114">
        <v>731</v>
      </c>
      <c r="I42" s="114">
        <v>727</v>
      </c>
      <c r="J42" s="140">
        <v>696</v>
      </c>
      <c r="K42" s="114">
        <v>15</v>
      </c>
      <c r="L42" s="116">
        <v>2.1551724137931036</v>
      </c>
    </row>
    <row r="43" spans="1:12" s="110" customFormat="1" ht="15" customHeight="1" x14ac:dyDescent="0.2">
      <c r="A43" s="120"/>
      <c r="B43" s="119"/>
      <c r="C43" s="268" t="s">
        <v>107</v>
      </c>
      <c r="D43" s="182"/>
      <c r="E43" s="113">
        <v>56.111111111111114</v>
      </c>
      <c r="F43" s="115">
        <v>909</v>
      </c>
      <c r="G43" s="114">
        <v>912</v>
      </c>
      <c r="H43" s="114">
        <v>915</v>
      </c>
      <c r="I43" s="114">
        <v>878</v>
      </c>
      <c r="J43" s="140">
        <v>846</v>
      </c>
      <c r="K43" s="114">
        <v>63</v>
      </c>
      <c r="L43" s="116">
        <v>7.4468085106382977</v>
      </c>
    </row>
    <row r="44" spans="1:12" s="110" customFormat="1" ht="15" customHeight="1" x14ac:dyDescent="0.2">
      <c r="A44" s="120"/>
      <c r="B44" s="119" t="s">
        <v>205</v>
      </c>
      <c r="C44" s="268"/>
      <c r="D44" s="182"/>
      <c r="E44" s="113">
        <v>22.076733766643528</v>
      </c>
      <c r="F44" s="115">
        <v>6997</v>
      </c>
      <c r="G44" s="114">
        <v>7444</v>
      </c>
      <c r="H44" s="114">
        <v>7492</v>
      </c>
      <c r="I44" s="114">
        <v>7652</v>
      </c>
      <c r="J44" s="140">
        <v>7596</v>
      </c>
      <c r="K44" s="114">
        <v>-599</v>
      </c>
      <c r="L44" s="116">
        <v>-7.8857293312269618</v>
      </c>
    </row>
    <row r="45" spans="1:12" s="110" customFormat="1" ht="15" customHeight="1" x14ac:dyDescent="0.2">
      <c r="A45" s="120"/>
      <c r="B45" s="119"/>
      <c r="C45" s="268" t="s">
        <v>106</v>
      </c>
      <c r="D45" s="182"/>
      <c r="E45" s="113">
        <v>36.858653708732312</v>
      </c>
      <c r="F45" s="115">
        <v>2579</v>
      </c>
      <c r="G45" s="114">
        <v>2728</v>
      </c>
      <c r="H45" s="114">
        <v>2703</v>
      </c>
      <c r="I45" s="114">
        <v>2744</v>
      </c>
      <c r="J45" s="140">
        <v>2721</v>
      </c>
      <c r="K45" s="114">
        <v>-142</v>
      </c>
      <c r="L45" s="116">
        <v>-5.2186696067622194</v>
      </c>
    </row>
    <row r="46" spans="1:12" s="110" customFormat="1" ht="15" customHeight="1" x14ac:dyDescent="0.2">
      <c r="A46" s="123"/>
      <c r="B46" s="124"/>
      <c r="C46" s="260" t="s">
        <v>107</v>
      </c>
      <c r="D46" s="261"/>
      <c r="E46" s="125">
        <v>63.141346291267688</v>
      </c>
      <c r="F46" s="143">
        <v>4418</v>
      </c>
      <c r="G46" s="144">
        <v>4716</v>
      </c>
      <c r="H46" s="144">
        <v>4789</v>
      </c>
      <c r="I46" s="144">
        <v>4908</v>
      </c>
      <c r="J46" s="145">
        <v>4875</v>
      </c>
      <c r="K46" s="144">
        <v>-457</v>
      </c>
      <c r="L46" s="146">
        <v>-9.3743589743589748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31694</v>
      </c>
      <c r="E11" s="114">
        <v>32602</v>
      </c>
      <c r="F11" s="114">
        <v>32934</v>
      </c>
      <c r="G11" s="114">
        <v>33144</v>
      </c>
      <c r="H11" s="140">
        <v>32472</v>
      </c>
      <c r="I11" s="115">
        <v>-778</v>
      </c>
      <c r="J11" s="116">
        <v>-2.3959103227395908</v>
      </c>
    </row>
    <row r="12" spans="1:15" s="110" customFormat="1" ht="24.95" customHeight="1" x14ac:dyDescent="0.2">
      <c r="A12" s="193" t="s">
        <v>132</v>
      </c>
      <c r="B12" s="194" t="s">
        <v>133</v>
      </c>
      <c r="C12" s="113">
        <v>6.4397046759639052</v>
      </c>
      <c r="D12" s="115">
        <v>2041</v>
      </c>
      <c r="E12" s="114">
        <v>2042</v>
      </c>
      <c r="F12" s="114">
        <v>2093</v>
      </c>
      <c r="G12" s="114">
        <v>2087</v>
      </c>
      <c r="H12" s="140">
        <v>2042</v>
      </c>
      <c r="I12" s="115">
        <v>-1</v>
      </c>
      <c r="J12" s="116">
        <v>-4.8971596474045052E-2</v>
      </c>
    </row>
    <row r="13" spans="1:15" s="110" customFormat="1" ht="24.95" customHeight="1" x14ac:dyDescent="0.2">
      <c r="A13" s="193" t="s">
        <v>134</v>
      </c>
      <c r="B13" s="199" t="s">
        <v>214</v>
      </c>
      <c r="C13" s="113">
        <v>0.55846532466712939</v>
      </c>
      <c r="D13" s="115">
        <v>177</v>
      </c>
      <c r="E13" s="114">
        <v>177</v>
      </c>
      <c r="F13" s="114">
        <v>183</v>
      </c>
      <c r="G13" s="114">
        <v>163</v>
      </c>
      <c r="H13" s="140">
        <v>166</v>
      </c>
      <c r="I13" s="115">
        <v>11</v>
      </c>
      <c r="J13" s="116">
        <v>6.6265060240963853</v>
      </c>
    </row>
    <row r="14" spans="1:15" s="287" customFormat="1" ht="24.95" customHeight="1" x14ac:dyDescent="0.2">
      <c r="A14" s="193" t="s">
        <v>215</v>
      </c>
      <c r="B14" s="199" t="s">
        <v>137</v>
      </c>
      <c r="C14" s="113">
        <v>7.3263078185145449</v>
      </c>
      <c r="D14" s="115">
        <v>2322</v>
      </c>
      <c r="E14" s="114">
        <v>2377</v>
      </c>
      <c r="F14" s="114">
        <v>2402</v>
      </c>
      <c r="G14" s="114">
        <v>2464</v>
      </c>
      <c r="H14" s="140">
        <v>2467</v>
      </c>
      <c r="I14" s="115">
        <v>-145</v>
      </c>
      <c r="J14" s="116">
        <v>-5.8775841102553708</v>
      </c>
      <c r="K14" s="110"/>
      <c r="L14" s="110"/>
      <c r="M14" s="110"/>
      <c r="N14" s="110"/>
      <c r="O14" s="110"/>
    </row>
    <row r="15" spans="1:15" s="110" customFormat="1" ht="24.95" customHeight="1" x14ac:dyDescent="0.2">
      <c r="A15" s="193" t="s">
        <v>216</v>
      </c>
      <c r="B15" s="199" t="s">
        <v>217</v>
      </c>
      <c r="C15" s="113">
        <v>3.167792011106203</v>
      </c>
      <c r="D15" s="115">
        <v>1004</v>
      </c>
      <c r="E15" s="114">
        <v>1045</v>
      </c>
      <c r="F15" s="114">
        <v>1070</v>
      </c>
      <c r="G15" s="114">
        <v>1083</v>
      </c>
      <c r="H15" s="140">
        <v>1079</v>
      </c>
      <c r="I15" s="115">
        <v>-75</v>
      </c>
      <c r="J15" s="116">
        <v>-6.9508804448563488</v>
      </c>
    </row>
    <row r="16" spans="1:15" s="287" customFormat="1" ht="24.95" customHeight="1" x14ac:dyDescent="0.2">
      <c r="A16" s="193" t="s">
        <v>218</v>
      </c>
      <c r="B16" s="199" t="s">
        <v>141</v>
      </c>
      <c r="C16" s="113">
        <v>3.2561368082286868</v>
      </c>
      <c r="D16" s="115">
        <v>1032</v>
      </c>
      <c r="E16" s="114">
        <v>1065</v>
      </c>
      <c r="F16" s="114">
        <v>1068</v>
      </c>
      <c r="G16" s="114">
        <v>1116</v>
      </c>
      <c r="H16" s="140">
        <v>1098</v>
      </c>
      <c r="I16" s="115">
        <v>-66</v>
      </c>
      <c r="J16" s="116">
        <v>-6.0109289617486334</v>
      </c>
      <c r="K16" s="110"/>
      <c r="L16" s="110"/>
      <c r="M16" s="110"/>
      <c r="N16" s="110"/>
      <c r="O16" s="110"/>
    </row>
    <row r="17" spans="1:15" s="110" customFormat="1" ht="24.95" customHeight="1" x14ac:dyDescent="0.2">
      <c r="A17" s="193" t="s">
        <v>142</v>
      </c>
      <c r="B17" s="199" t="s">
        <v>220</v>
      </c>
      <c r="C17" s="113">
        <v>0.90237899917965547</v>
      </c>
      <c r="D17" s="115">
        <v>286</v>
      </c>
      <c r="E17" s="114">
        <v>267</v>
      </c>
      <c r="F17" s="114">
        <v>264</v>
      </c>
      <c r="G17" s="114">
        <v>265</v>
      </c>
      <c r="H17" s="140">
        <v>290</v>
      </c>
      <c r="I17" s="115">
        <v>-4</v>
      </c>
      <c r="J17" s="116">
        <v>-1.3793103448275863</v>
      </c>
    </row>
    <row r="18" spans="1:15" s="287" customFormat="1" ht="24.95" customHeight="1" x14ac:dyDescent="0.2">
      <c r="A18" s="201" t="s">
        <v>144</v>
      </c>
      <c r="B18" s="202" t="s">
        <v>145</v>
      </c>
      <c r="C18" s="113">
        <v>4.5466018804821102</v>
      </c>
      <c r="D18" s="115">
        <v>1441</v>
      </c>
      <c r="E18" s="114">
        <v>1419</v>
      </c>
      <c r="F18" s="114">
        <v>1431</v>
      </c>
      <c r="G18" s="114">
        <v>1411</v>
      </c>
      <c r="H18" s="140">
        <v>1415</v>
      </c>
      <c r="I18" s="115">
        <v>26</v>
      </c>
      <c r="J18" s="116">
        <v>1.8374558303886925</v>
      </c>
      <c r="K18" s="110"/>
      <c r="L18" s="110"/>
      <c r="M18" s="110"/>
      <c r="N18" s="110"/>
      <c r="O18" s="110"/>
    </row>
    <row r="19" spans="1:15" s="110" customFormat="1" ht="24.95" customHeight="1" x14ac:dyDescent="0.2">
      <c r="A19" s="193" t="s">
        <v>146</v>
      </c>
      <c r="B19" s="199" t="s">
        <v>147</v>
      </c>
      <c r="C19" s="113">
        <v>18.820596958414843</v>
      </c>
      <c r="D19" s="115">
        <v>5965</v>
      </c>
      <c r="E19" s="114">
        <v>6031</v>
      </c>
      <c r="F19" s="114">
        <v>6028</v>
      </c>
      <c r="G19" s="114">
        <v>6124</v>
      </c>
      <c r="H19" s="140">
        <v>5997</v>
      </c>
      <c r="I19" s="115">
        <v>-32</v>
      </c>
      <c r="J19" s="116">
        <v>-0.53360013340003332</v>
      </c>
    </row>
    <row r="20" spans="1:15" s="287" customFormat="1" ht="24.95" customHeight="1" x14ac:dyDescent="0.2">
      <c r="A20" s="193" t="s">
        <v>148</v>
      </c>
      <c r="B20" s="199" t="s">
        <v>149</v>
      </c>
      <c r="C20" s="113">
        <v>6.3198081655833915</v>
      </c>
      <c r="D20" s="115">
        <v>2003</v>
      </c>
      <c r="E20" s="114">
        <v>2053</v>
      </c>
      <c r="F20" s="114">
        <v>2077</v>
      </c>
      <c r="G20" s="114">
        <v>2088</v>
      </c>
      <c r="H20" s="140">
        <v>2051</v>
      </c>
      <c r="I20" s="115">
        <v>-48</v>
      </c>
      <c r="J20" s="116">
        <v>-2.3403217942467087</v>
      </c>
      <c r="K20" s="110"/>
      <c r="L20" s="110"/>
      <c r="M20" s="110"/>
      <c r="N20" s="110"/>
      <c r="O20" s="110"/>
    </row>
    <row r="21" spans="1:15" s="110" customFormat="1" ht="24.95" customHeight="1" x14ac:dyDescent="0.2">
      <c r="A21" s="201" t="s">
        <v>150</v>
      </c>
      <c r="B21" s="202" t="s">
        <v>151</v>
      </c>
      <c r="C21" s="113">
        <v>11.882375212974065</v>
      </c>
      <c r="D21" s="115">
        <v>3766</v>
      </c>
      <c r="E21" s="114">
        <v>4131</v>
      </c>
      <c r="F21" s="114">
        <v>4195</v>
      </c>
      <c r="G21" s="114">
        <v>4331</v>
      </c>
      <c r="H21" s="140">
        <v>4113</v>
      </c>
      <c r="I21" s="115">
        <v>-347</v>
      </c>
      <c r="J21" s="116">
        <v>-8.4366642353513246</v>
      </c>
    </row>
    <row r="22" spans="1:15" s="110" customFormat="1" ht="24.95" customHeight="1" x14ac:dyDescent="0.2">
      <c r="A22" s="201" t="s">
        <v>152</v>
      </c>
      <c r="B22" s="199" t="s">
        <v>153</v>
      </c>
      <c r="C22" s="113">
        <v>0.52691361140909954</v>
      </c>
      <c r="D22" s="115">
        <v>167</v>
      </c>
      <c r="E22" s="114">
        <v>178</v>
      </c>
      <c r="F22" s="114">
        <v>174</v>
      </c>
      <c r="G22" s="114">
        <v>178</v>
      </c>
      <c r="H22" s="140">
        <v>177</v>
      </c>
      <c r="I22" s="115">
        <v>-10</v>
      </c>
      <c r="J22" s="116">
        <v>-5.6497175141242941</v>
      </c>
    </row>
    <row r="23" spans="1:15" s="110" customFormat="1" ht="24.95" customHeight="1" x14ac:dyDescent="0.2">
      <c r="A23" s="193" t="s">
        <v>154</v>
      </c>
      <c r="B23" s="199" t="s">
        <v>155</v>
      </c>
      <c r="C23" s="113">
        <v>0.8708272859216255</v>
      </c>
      <c r="D23" s="115">
        <v>276</v>
      </c>
      <c r="E23" s="114">
        <v>285</v>
      </c>
      <c r="F23" s="114">
        <v>277</v>
      </c>
      <c r="G23" s="114">
        <v>267</v>
      </c>
      <c r="H23" s="140">
        <v>274</v>
      </c>
      <c r="I23" s="115">
        <v>2</v>
      </c>
      <c r="J23" s="116">
        <v>0.72992700729927007</v>
      </c>
    </row>
    <row r="24" spans="1:15" s="110" customFormat="1" ht="24.95" customHeight="1" x14ac:dyDescent="0.2">
      <c r="A24" s="193" t="s">
        <v>156</v>
      </c>
      <c r="B24" s="199" t="s">
        <v>221</v>
      </c>
      <c r="C24" s="113">
        <v>6.6479459834669026</v>
      </c>
      <c r="D24" s="115">
        <v>2107</v>
      </c>
      <c r="E24" s="114">
        <v>2136</v>
      </c>
      <c r="F24" s="114">
        <v>2177</v>
      </c>
      <c r="G24" s="114">
        <v>2137</v>
      </c>
      <c r="H24" s="140">
        <v>2126</v>
      </c>
      <c r="I24" s="115">
        <v>-19</v>
      </c>
      <c r="J24" s="116">
        <v>-0.89369708372530576</v>
      </c>
    </row>
    <row r="25" spans="1:15" s="110" customFormat="1" ht="24.95" customHeight="1" x14ac:dyDescent="0.2">
      <c r="A25" s="193" t="s">
        <v>222</v>
      </c>
      <c r="B25" s="204" t="s">
        <v>159</v>
      </c>
      <c r="C25" s="113">
        <v>10.058686186659935</v>
      </c>
      <c r="D25" s="115">
        <v>3188</v>
      </c>
      <c r="E25" s="114">
        <v>3220</v>
      </c>
      <c r="F25" s="114">
        <v>3177</v>
      </c>
      <c r="G25" s="114">
        <v>3150</v>
      </c>
      <c r="H25" s="140">
        <v>3225</v>
      </c>
      <c r="I25" s="115">
        <v>-37</v>
      </c>
      <c r="J25" s="116">
        <v>-1.1472868217054264</v>
      </c>
    </row>
    <row r="26" spans="1:15" s="110" customFormat="1" ht="24.95" customHeight="1" x14ac:dyDescent="0.2">
      <c r="A26" s="201">
        <v>782.78300000000002</v>
      </c>
      <c r="B26" s="203" t="s">
        <v>160</v>
      </c>
      <c r="C26" s="113">
        <v>1.0853789360762289</v>
      </c>
      <c r="D26" s="115">
        <v>344</v>
      </c>
      <c r="E26" s="114">
        <v>385</v>
      </c>
      <c r="F26" s="114">
        <v>376</v>
      </c>
      <c r="G26" s="114">
        <v>373</v>
      </c>
      <c r="H26" s="140">
        <v>353</v>
      </c>
      <c r="I26" s="115">
        <v>-9</v>
      </c>
      <c r="J26" s="116">
        <v>-2.5495750708215299</v>
      </c>
    </row>
    <row r="27" spans="1:15" s="110" customFormat="1" ht="24.95" customHeight="1" x14ac:dyDescent="0.2">
      <c r="A27" s="193" t="s">
        <v>161</v>
      </c>
      <c r="B27" s="199" t="s">
        <v>162</v>
      </c>
      <c r="C27" s="113">
        <v>0.89291348520224645</v>
      </c>
      <c r="D27" s="115">
        <v>283</v>
      </c>
      <c r="E27" s="114">
        <v>268</v>
      </c>
      <c r="F27" s="114">
        <v>264</v>
      </c>
      <c r="G27" s="114">
        <v>261</v>
      </c>
      <c r="H27" s="140">
        <v>244</v>
      </c>
      <c r="I27" s="115">
        <v>39</v>
      </c>
      <c r="J27" s="116">
        <v>15.983606557377049</v>
      </c>
    </row>
    <row r="28" spans="1:15" s="110" customFormat="1" ht="24.95" customHeight="1" x14ac:dyDescent="0.2">
      <c r="A28" s="193" t="s">
        <v>163</v>
      </c>
      <c r="B28" s="199" t="s">
        <v>164</v>
      </c>
      <c r="C28" s="113">
        <v>2.2023095854104877</v>
      </c>
      <c r="D28" s="115">
        <v>698</v>
      </c>
      <c r="E28" s="114">
        <v>752</v>
      </c>
      <c r="F28" s="114">
        <v>733</v>
      </c>
      <c r="G28" s="114">
        <v>736</v>
      </c>
      <c r="H28" s="140">
        <v>674</v>
      </c>
      <c r="I28" s="115">
        <v>24</v>
      </c>
      <c r="J28" s="116">
        <v>3.5608308605341246</v>
      </c>
    </row>
    <row r="29" spans="1:15" s="110" customFormat="1" ht="24.95" customHeight="1" x14ac:dyDescent="0.2">
      <c r="A29" s="193">
        <v>86</v>
      </c>
      <c r="B29" s="199" t="s">
        <v>165</v>
      </c>
      <c r="C29" s="113">
        <v>4.250015775856629</v>
      </c>
      <c r="D29" s="115">
        <v>1347</v>
      </c>
      <c r="E29" s="114">
        <v>1360</v>
      </c>
      <c r="F29" s="114">
        <v>1349</v>
      </c>
      <c r="G29" s="114">
        <v>1383</v>
      </c>
      <c r="H29" s="140">
        <v>1399</v>
      </c>
      <c r="I29" s="115">
        <v>-52</v>
      </c>
      <c r="J29" s="116">
        <v>-3.7169406719085059</v>
      </c>
    </row>
    <row r="30" spans="1:15" s="110" customFormat="1" ht="24.95" customHeight="1" x14ac:dyDescent="0.2">
      <c r="A30" s="193">
        <v>87.88</v>
      </c>
      <c r="B30" s="204" t="s">
        <v>166</v>
      </c>
      <c r="C30" s="113">
        <v>5.4395153656843567</v>
      </c>
      <c r="D30" s="115">
        <v>1724</v>
      </c>
      <c r="E30" s="114">
        <v>1765</v>
      </c>
      <c r="F30" s="114">
        <v>1770</v>
      </c>
      <c r="G30" s="114">
        <v>1763</v>
      </c>
      <c r="H30" s="140">
        <v>1757</v>
      </c>
      <c r="I30" s="115">
        <v>-33</v>
      </c>
      <c r="J30" s="116">
        <v>-1.8782014797951052</v>
      </c>
    </row>
    <row r="31" spans="1:15" s="110" customFormat="1" ht="24.95" customHeight="1" x14ac:dyDescent="0.2">
      <c r="A31" s="193" t="s">
        <v>167</v>
      </c>
      <c r="B31" s="199" t="s">
        <v>168</v>
      </c>
      <c r="C31" s="113">
        <v>12.125323405060895</v>
      </c>
      <c r="D31" s="115">
        <v>3843</v>
      </c>
      <c r="E31" s="114">
        <v>4022</v>
      </c>
      <c r="F31" s="114">
        <v>4227</v>
      </c>
      <c r="G31" s="114">
        <v>4227</v>
      </c>
      <c r="H31" s="140">
        <v>3991</v>
      </c>
      <c r="I31" s="115">
        <v>-148</v>
      </c>
      <c r="J31" s="116">
        <v>-3.7083437734903533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6.4397046759639052</v>
      </c>
      <c r="D34" s="115">
        <v>2041</v>
      </c>
      <c r="E34" s="114">
        <v>2042</v>
      </c>
      <c r="F34" s="114">
        <v>2093</v>
      </c>
      <c r="G34" s="114">
        <v>2087</v>
      </c>
      <c r="H34" s="140">
        <v>2042</v>
      </c>
      <c r="I34" s="115">
        <v>-1</v>
      </c>
      <c r="J34" s="116">
        <v>-4.8971596474045052E-2</v>
      </c>
    </row>
    <row r="35" spans="1:10" s="110" customFormat="1" ht="24.95" customHeight="1" x14ac:dyDescent="0.2">
      <c r="A35" s="292" t="s">
        <v>171</v>
      </c>
      <c r="B35" s="293" t="s">
        <v>172</v>
      </c>
      <c r="C35" s="113">
        <v>12.431375023663785</v>
      </c>
      <c r="D35" s="115">
        <v>3940</v>
      </c>
      <c r="E35" s="114">
        <v>3973</v>
      </c>
      <c r="F35" s="114">
        <v>4016</v>
      </c>
      <c r="G35" s="114">
        <v>4038</v>
      </c>
      <c r="H35" s="140">
        <v>4048</v>
      </c>
      <c r="I35" s="115">
        <v>-108</v>
      </c>
      <c r="J35" s="116">
        <v>-2.6679841897233203</v>
      </c>
    </row>
    <row r="36" spans="1:10" s="110" customFormat="1" ht="24.95" customHeight="1" x14ac:dyDescent="0.2">
      <c r="A36" s="294" t="s">
        <v>173</v>
      </c>
      <c r="B36" s="295" t="s">
        <v>174</v>
      </c>
      <c r="C36" s="125">
        <v>81.122609957720698</v>
      </c>
      <c r="D36" s="143">
        <v>25711</v>
      </c>
      <c r="E36" s="144">
        <v>26586</v>
      </c>
      <c r="F36" s="144">
        <v>26824</v>
      </c>
      <c r="G36" s="144">
        <v>27018</v>
      </c>
      <c r="H36" s="145">
        <v>26381</v>
      </c>
      <c r="I36" s="143">
        <v>-670</v>
      </c>
      <c r="J36" s="146">
        <v>-2.5397066070277852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31694</v>
      </c>
      <c r="F11" s="264">
        <v>32602</v>
      </c>
      <c r="G11" s="264">
        <v>32934</v>
      </c>
      <c r="H11" s="264">
        <v>33144</v>
      </c>
      <c r="I11" s="265">
        <v>32472</v>
      </c>
      <c r="J11" s="263">
        <v>-778</v>
      </c>
      <c r="K11" s="266">
        <v>-2.3959103227395908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45.844639363917459</v>
      </c>
      <c r="E13" s="115">
        <v>14530</v>
      </c>
      <c r="F13" s="114">
        <v>14844</v>
      </c>
      <c r="G13" s="114">
        <v>14907</v>
      </c>
      <c r="H13" s="114">
        <v>14979</v>
      </c>
      <c r="I13" s="140">
        <v>14641</v>
      </c>
      <c r="J13" s="115">
        <v>-111</v>
      </c>
      <c r="K13" s="116">
        <v>-0.75814493545522843</v>
      </c>
    </row>
    <row r="14" spans="1:15" ht="15.95" customHeight="1" x14ac:dyDescent="0.2">
      <c r="A14" s="306" t="s">
        <v>230</v>
      </c>
      <c r="B14" s="307"/>
      <c r="C14" s="308"/>
      <c r="D14" s="113">
        <v>41.913295891966932</v>
      </c>
      <c r="E14" s="115">
        <v>13284</v>
      </c>
      <c r="F14" s="114">
        <v>13901</v>
      </c>
      <c r="G14" s="114">
        <v>14140</v>
      </c>
      <c r="H14" s="114">
        <v>14279</v>
      </c>
      <c r="I14" s="140">
        <v>14010</v>
      </c>
      <c r="J14" s="115">
        <v>-726</v>
      </c>
      <c r="K14" s="116">
        <v>-5.1820128479657388</v>
      </c>
    </row>
    <row r="15" spans="1:15" ht="15.95" customHeight="1" x14ac:dyDescent="0.2">
      <c r="A15" s="306" t="s">
        <v>231</v>
      </c>
      <c r="B15" s="307"/>
      <c r="C15" s="308"/>
      <c r="D15" s="113">
        <v>5.1492396037104813</v>
      </c>
      <c r="E15" s="115">
        <v>1632</v>
      </c>
      <c r="F15" s="114">
        <v>1595</v>
      </c>
      <c r="G15" s="114">
        <v>1624</v>
      </c>
      <c r="H15" s="114">
        <v>1580</v>
      </c>
      <c r="I15" s="140">
        <v>1560</v>
      </c>
      <c r="J15" s="115">
        <v>72</v>
      </c>
      <c r="K15" s="116">
        <v>4.615384615384615</v>
      </c>
    </row>
    <row r="16" spans="1:15" ht="15.95" customHeight="1" x14ac:dyDescent="0.2">
      <c r="A16" s="306" t="s">
        <v>232</v>
      </c>
      <c r="B16" s="307"/>
      <c r="C16" s="308"/>
      <c r="D16" s="113">
        <v>2.8364990218968891</v>
      </c>
      <c r="E16" s="115">
        <v>899</v>
      </c>
      <c r="F16" s="114">
        <v>887</v>
      </c>
      <c r="G16" s="114">
        <v>885</v>
      </c>
      <c r="H16" s="114">
        <v>880</v>
      </c>
      <c r="I16" s="140">
        <v>877</v>
      </c>
      <c r="J16" s="115">
        <v>22</v>
      </c>
      <c r="K16" s="116">
        <v>2.5085518814139109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3.9818262131633748</v>
      </c>
      <c r="E18" s="115">
        <v>1262</v>
      </c>
      <c r="F18" s="114">
        <v>1241</v>
      </c>
      <c r="G18" s="114">
        <v>1254</v>
      </c>
      <c r="H18" s="114">
        <v>1219</v>
      </c>
      <c r="I18" s="140">
        <v>1193</v>
      </c>
      <c r="J18" s="115">
        <v>69</v>
      </c>
      <c r="K18" s="116">
        <v>5.7837384744341991</v>
      </c>
    </row>
    <row r="19" spans="1:11" ht="14.1" customHeight="1" x14ac:dyDescent="0.2">
      <c r="A19" s="306" t="s">
        <v>235</v>
      </c>
      <c r="B19" s="307" t="s">
        <v>236</v>
      </c>
      <c r="C19" s="308"/>
      <c r="D19" s="113">
        <v>3.3571022906543826</v>
      </c>
      <c r="E19" s="115">
        <v>1064</v>
      </c>
      <c r="F19" s="114">
        <v>1048</v>
      </c>
      <c r="G19" s="114">
        <v>1057</v>
      </c>
      <c r="H19" s="114">
        <v>1026</v>
      </c>
      <c r="I19" s="140">
        <v>1003</v>
      </c>
      <c r="J19" s="115">
        <v>61</v>
      </c>
      <c r="K19" s="116">
        <v>6.0817547357926225</v>
      </c>
    </row>
    <row r="20" spans="1:11" ht="14.1" customHeight="1" x14ac:dyDescent="0.2">
      <c r="A20" s="306">
        <v>12</v>
      </c>
      <c r="B20" s="307" t="s">
        <v>237</v>
      </c>
      <c r="C20" s="308"/>
      <c r="D20" s="113">
        <v>3.9565848425569508</v>
      </c>
      <c r="E20" s="115">
        <v>1254</v>
      </c>
      <c r="F20" s="114">
        <v>1257</v>
      </c>
      <c r="G20" s="114">
        <v>1374</v>
      </c>
      <c r="H20" s="114">
        <v>1431</v>
      </c>
      <c r="I20" s="140">
        <v>1350</v>
      </c>
      <c r="J20" s="115">
        <v>-96</v>
      </c>
      <c r="K20" s="116">
        <v>-7.1111111111111107</v>
      </c>
    </row>
    <row r="21" spans="1:11" ht="14.1" customHeight="1" x14ac:dyDescent="0.2">
      <c r="A21" s="306">
        <v>21</v>
      </c>
      <c r="B21" s="307" t="s">
        <v>238</v>
      </c>
      <c r="C21" s="308"/>
      <c r="D21" s="113">
        <v>0.1388275383353316</v>
      </c>
      <c r="E21" s="115">
        <v>44</v>
      </c>
      <c r="F21" s="114">
        <v>48</v>
      </c>
      <c r="G21" s="114">
        <v>49</v>
      </c>
      <c r="H21" s="114">
        <v>47</v>
      </c>
      <c r="I21" s="140">
        <v>43</v>
      </c>
      <c r="J21" s="115">
        <v>1</v>
      </c>
      <c r="K21" s="116">
        <v>2.3255813953488373</v>
      </c>
    </row>
    <row r="22" spans="1:11" ht="14.1" customHeight="1" x14ac:dyDescent="0.2">
      <c r="A22" s="306">
        <v>22</v>
      </c>
      <c r="B22" s="307" t="s">
        <v>239</v>
      </c>
      <c r="C22" s="308"/>
      <c r="D22" s="113">
        <v>0.57424118129614443</v>
      </c>
      <c r="E22" s="115">
        <v>182</v>
      </c>
      <c r="F22" s="114">
        <v>192</v>
      </c>
      <c r="G22" s="114">
        <v>184</v>
      </c>
      <c r="H22" s="114">
        <v>192</v>
      </c>
      <c r="I22" s="140">
        <v>180</v>
      </c>
      <c r="J22" s="115">
        <v>2</v>
      </c>
      <c r="K22" s="116">
        <v>1.1111111111111112</v>
      </c>
    </row>
    <row r="23" spans="1:11" ht="14.1" customHeight="1" x14ac:dyDescent="0.2">
      <c r="A23" s="306">
        <v>23</v>
      </c>
      <c r="B23" s="307" t="s">
        <v>240</v>
      </c>
      <c r="C23" s="308"/>
      <c r="D23" s="113">
        <v>0.28396541932226921</v>
      </c>
      <c r="E23" s="115">
        <v>90</v>
      </c>
      <c r="F23" s="114">
        <v>98</v>
      </c>
      <c r="G23" s="114">
        <v>100</v>
      </c>
      <c r="H23" s="114">
        <v>107</v>
      </c>
      <c r="I23" s="140">
        <v>111</v>
      </c>
      <c r="J23" s="115">
        <v>-21</v>
      </c>
      <c r="K23" s="116">
        <v>-18.918918918918919</v>
      </c>
    </row>
    <row r="24" spans="1:11" ht="14.1" customHeight="1" x14ac:dyDescent="0.2">
      <c r="A24" s="306">
        <v>24</v>
      </c>
      <c r="B24" s="307" t="s">
        <v>241</v>
      </c>
      <c r="C24" s="308"/>
      <c r="D24" s="113">
        <v>1.1232409919858648</v>
      </c>
      <c r="E24" s="115">
        <v>356</v>
      </c>
      <c r="F24" s="114">
        <v>341</v>
      </c>
      <c r="G24" s="114">
        <v>339</v>
      </c>
      <c r="H24" s="114">
        <v>349</v>
      </c>
      <c r="I24" s="140">
        <v>358</v>
      </c>
      <c r="J24" s="115">
        <v>-2</v>
      </c>
      <c r="K24" s="116">
        <v>-0.55865921787709494</v>
      </c>
    </row>
    <row r="25" spans="1:11" ht="14.1" customHeight="1" x14ac:dyDescent="0.2">
      <c r="A25" s="306">
        <v>25</v>
      </c>
      <c r="B25" s="307" t="s">
        <v>242</v>
      </c>
      <c r="C25" s="308"/>
      <c r="D25" s="113">
        <v>1.2589133589953934</v>
      </c>
      <c r="E25" s="115">
        <v>399</v>
      </c>
      <c r="F25" s="114">
        <v>411</v>
      </c>
      <c r="G25" s="114">
        <v>405</v>
      </c>
      <c r="H25" s="114">
        <v>412</v>
      </c>
      <c r="I25" s="140">
        <v>375</v>
      </c>
      <c r="J25" s="115">
        <v>24</v>
      </c>
      <c r="K25" s="116">
        <v>6.4</v>
      </c>
    </row>
    <row r="26" spans="1:11" ht="14.1" customHeight="1" x14ac:dyDescent="0.2">
      <c r="A26" s="306">
        <v>26</v>
      </c>
      <c r="B26" s="307" t="s">
        <v>243</v>
      </c>
      <c r="C26" s="308"/>
      <c r="D26" s="113">
        <v>0.69729286300246107</v>
      </c>
      <c r="E26" s="115">
        <v>221</v>
      </c>
      <c r="F26" s="114">
        <v>226</v>
      </c>
      <c r="G26" s="114">
        <v>225</v>
      </c>
      <c r="H26" s="114">
        <v>239</v>
      </c>
      <c r="I26" s="140">
        <v>241</v>
      </c>
      <c r="J26" s="115">
        <v>-20</v>
      </c>
      <c r="K26" s="116">
        <v>-8.2987551867219924</v>
      </c>
    </row>
    <row r="27" spans="1:11" ht="14.1" customHeight="1" x14ac:dyDescent="0.2">
      <c r="A27" s="306">
        <v>27</v>
      </c>
      <c r="B27" s="307" t="s">
        <v>244</v>
      </c>
      <c r="C27" s="308"/>
      <c r="D27" s="113">
        <v>0.31236196125449611</v>
      </c>
      <c r="E27" s="115">
        <v>99</v>
      </c>
      <c r="F27" s="114">
        <v>106</v>
      </c>
      <c r="G27" s="114">
        <v>107</v>
      </c>
      <c r="H27" s="114">
        <v>98</v>
      </c>
      <c r="I27" s="140">
        <v>103</v>
      </c>
      <c r="J27" s="115">
        <v>-4</v>
      </c>
      <c r="K27" s="116">
        <v>-3.883495145631068</v>
      </c>
    </row>
    <row r="28" spans="1:11" ht="14.1" customHeight="1" x14ac:dyDescent="0.2">
      <c r="A28" s="306">
        <v>28</v>
      </c>
      <c r="B28" s="307" t="s">
        <v>245</v>
      </c>
      <c r="C28" s="308"/>
      <c r="D28" s="113">
        <v>0.26818956269325422</v>
      </c>
      <c r="E28" s="115">
        <v>85</v>
      </c>
      <c r="F28" s="114">
        <v>100</v>
      </c>
      <c r="G28" s="114">
        <v>104</v>
      </c>
      <c r="H28" s="114">
        <v>107</v>
      </c>
      <c r="I28" s="140">
        <v>114</v>
      </c>
      <c r="J28" s="115">
        <v>-29</v>
      </c>
      <c r="K28" s="116">
        <v>-25.438596491228068</v>
      </c>
    </row>
    <row r="29" spans="1:11" ht="14.1" customHeight="1" x14ac:dyDescent="0.2">
      <c r="A29" s="306">
        <v>29</v>
      </c>
      <c r="B29" s="307" t="s">
        <v>246</v>
      </c>
      <c r="C29" s="308"/>
      <c r="D29" s="113">
        <v>2.8617403925033131</v>
      </c>
      <c r="E29" s="115">
        <v>907</v>
      </c>
      <c r="F29" s="114">
        <v>1019</v>
      </c>
      <c r="G29" s="114">
        <v>1042</v>
      </c>
      <c r="H29" s="114">
        <v>1032</v>
      </c>
      <c r="I29" s="140">
        <v>1021</v>
      </c>
      <c r="J29" s="115">
        <v>-114</v>
      </c>
      <c r="K29" s="116">
        <v>-11.165523996082273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2.4515681201489241</v>
      </c>
      <c r="E31" s="115">
        <v>777</v>
      </c>
      <c r="F31" s="114">
        <v>883</v>
      </c>
      <c r="G31" s="114">
        <v>907</v>
      </c>
      <c r="H31" s="114">
        <v>902</v>
      </c>
      <c r="I31" s="140">
        <v>882</v>
      </c>
      <c r="J31" s="115">
        <v>-105</v>
      </c>
      <c r="K31" s="116">
        <v>-11.904761904761905</v>
      </c>
    </row>
    <row r="32" spans="1:11" ht="14.1" customHeight="1" x14ac:dyDescent="0.2">
      <c r="A32" s="306">
        <v>31</v>
      </c>
      <c r="B32" s="307" t="s">
        <v>251</v>
      </c>
      <c r="C32" s="308"/>
      <c r="D32" s="113">
        <v>0.17037925159336151</v>
      </c>
      <c r="E32" s="115">
        <v>54</v>
      </c>
      <c r="F32" s="114">
        <v>52</v>
      </c>
      <c r="G32" s="114">
        <v>49</v>
      </c>
      <c r="H32" s="114">
        <v>47</v>
      </c>
      <c r="I32" s="140">
        <v>46</v>
      </c>
      <c r="J32" s="115">
        <v>8</v>
      </c>
      <c r="K32" s="116">
        <v>17.391304347826086</v>
      </c>
    </row>
    <row r="33" spans="1:11" ht="14.1" customHeight="1" x14ac:dyDescent="0.2">
      <c r="A33" s="306">
        <v>32</v>
      </c>
      <c r="B33" s="307" t="s">
        <v>252</v>
      </c>
      <c r="C33" s="308"/>
      <c r="D33" s="113">
        <v>1.1800340758503187</v>
      </c>
      <c r="E33" s="115">
        <v>374</v>
      </c>
      <c r="F33" s="114">
        <v>348</v>
      </c>
      <c r="G33" s="114">
        <v>359</v>
      </c>
      <c r="H33" s="114">
        <v>353</v>
      </c>
      <c r="I33" s="140">
        <v>343</v>
      </c>
      <c r="J33" s="115">
        <v>31</v>
      </c>
      <c r="K33" s="116">
        <v>9.037900874635568</v>
      </c>
    </row>
    <row r="34" spans="1:11" ht="14.1" customHeight="1" x14ac:dyDescent="0.2">
      <c r="A34" s="306">
        <v>33</v>
      </c>
      <c r="B34" s="307" t="s">
        <v>253</v>
      </c>
      <c r="C34" s="308"/>
      <c r="D34" s="113">
        <v>0.5142929261058875</v>
      </c>
      <c r="E34" s="115">
        <v>163</v>
      </c>
      <c r="F34" s="114">
        <v>168</v>
      </c>
      <c r="G34" s="114">
        <v>181</v>
      </c>
      <c r="H34" s="114">
        <v>173</v>
      </c>
      <c r="I34" s="140">
        <v>179</v>
      </c>
      <c r="J34" s="115">
        <v>-16</v>
      </c>
      <c r="K34" s="116">
        <v>-8.938547486033519</v>
      </c>
    </row>
    <row r="35" spans="1:11" ht="14.1" customHeight="1" x14ac:dyDescent="0.2">
      <c r="A35" s="306">
        <v>34</v>
      </c>
      <c r="B35" s="307" t="s">
        <v>254</v>
      </c>
      <c r="C35" s="308"/>
      <c r="D35" s="113">
        <v>3.0447403293998865</v>
      </c>
      <c r="E35" s="115">
        <v>965</v>
      </c>
      <c r="F35" s="114">
        <v>972</v>
      </c>
      <c r="G35" s="114">
        <v>978</v>
      </c>
      <c r="H35" s="114">
        <v>962</v>
      </c>
      <c r="I35" s="140">
        <v>945</v>
      </c>
      <c r="J35" s="115">
        <v>20</v>
      </c>
      <c r="K35" s="116">
        <v>2.1164021164021163</v>
      </c>
    </row>
    <row r="36" spans="1:11" ht="14.1" customHeight="1" x14ac:dyDescent="0.2">
      <c r="A36" s="306">
        <v>41</v>
      </c>
      <c r="B36" s="307" t="s">
        <v>255</v>
      </c>
      <c r="C36" s="308"/>
      <c r="D36" s="113">
        <v>6.9413769167665798E-2</v>
      </c>
      <c r="E36" s="115">
        <v>22</v>
      </c>
      <c r="F36" s="114">
        <v>23</v>
      </c>
      <c r="G36" s="114">
        <v>20</v>
      </c>
      <c r="H36" s="114">
        <v>24</v>
      </c>
      <c r="I36" s="140">
        <v>25</v>
      </c>
      <c r="J36" s="115">
        <v>-3</v>
      </c>
      <c r="K36" s="116">
        <v>-12</v>
      </c>
    </row>
    <row r="37" spans="1:11" ht="14.1" customHeight="1" x14ac:dyDescent="0.2">
      <c r="A37" s="306">
        <v>42</v>
      </c>
      <c r="B37" s="307" t="s">
        <v>256</v>
      </c>
      <c r="C37" s="308"/>
      <c r="D37" s="113">
        <v>3.7862055909635893E-2</v>
      </c>
      <c r="E37" s="115">
        <v>12</v>
      </c>
      <c r="F37" s="114">
        <v>15</v>
      </c>
      <c r="G37" s="114">
        <v>14</v>
      </c>
      <c r="H37" s="114">
        <v>15</v>
      </c>
      <c r="I37" s="140">
        <v>16</v>
      </c>
      <c r="J37" s="115">
        <v>-4</v>
      </c>
      <c r="K37" s="116">
        <v>-25</v>
      </c>
    </row>
    <row r="38" spans="1:11" ht="14.1" customHeight="1" x14ac:dyDescent="0.2">
      <c r="A38" s="306">
        <v>43</v>
      </c>
      <c r="B38" s="307" t="s">
        <v>257</v>
      </c>
      <c r="C38" s="308"/>
      <c r="D38" s="113">
        <v>0.25872404871584526</v>
      </c>
      <c r="E38" s="115">
        <v>82</v>
      </c>
      <c r="F38" s="114">
        <v>83</v>
      </c>
      <c r="G38" s="114">
        <v>85</v>
      </c>
      <c r="H38" s="114">
        <v>89</v>
      </c>
      <c r="I38" s="140">
        <v>90</v>
      </c>
      <c r="J38" s="115">
        <v>-8</v>
      </c>
      <c r="K38" s="116">
        <v>-8.8888888888888893</v>
      </c>
    </row>
    <row r="39" spans="1:11" ht="14.1" customHeight="1" x14ac:dyDescent="0.2">
      <c r="A39" s="306">
        <v>51</v>
      </c>
      <c r="B39" s="307" t="s">
        <v>258</v>
      </c>
      <c r="C39" s="308"/>
      <c r="D39" s="113">
        <v>8.7903073136871335</v>
      </c>
      <c r="E39" s="115">
        <v>2786</v>
      </c>
      <c r="F39" s="114">
        <v>2820</v>
      </c>
      <c r="G39" s="114">
        <v>2818</v>
      </c>
      <c r="H39" s="114">
        <v>2876</v>
      </c>
      <c r="I39" s="140">
        <v>2873</v>
      </c>
      <c r="J39" s="115">
        <v>-87</v>
      </c>
      <c r="K39" s="116">
        <v>-3.0281935259310826</v>
      </c>
    </row>
    <row r="40" spans="1:11" ht="14.1" customHeight="1" x14ac:dyDescent="0.2">
      <c r="A40" s="306" t="s">
        <v>259</v>
      </c>
      <c r="B40" s="307" t="s">
        <v>260</v>
      </c>
      <c r="C40" s="308"/>
      <c r="D40" s="113">
        <v>8.2697040449296395</v>
      </c>
      <c r="E40" s="115">
        <v>2621</v>
      </c>
      <c r="F40" s="114">
        <v>2666</v>
      </c>
      <c r="G40" s="114">
        <v>2646</v>
      </c>
      <c r="H40" s="114">
        <v>2713</v>
      </c>
      <c r="I40" s="140">
        <v>2712</v>
      </c>
      <c r="J40" s="115">
        <v>-91</v>
      </c>
      <c r="K40" s="116">
        <v>-3.3554572271386429</v>
      </c>
    </row>
    <row r="41" spans="1:11" ht="14.1" customHeight="1" x14ac:dyDescent="0.2">
      <c r="A41" s="306"/>
      <c r="B41" s="307" t="s">
        <v>261</v>
      </c>
      <c r="C41" s="308"/>
      <c r="D41" s="113">
        <v>5.2281188868555564</v>
      </c>
      <c r="E41" s="115">
        <v>1657</v>
      </c>
      <c r="F41" s="114">
        <v>1692</v>
      </c>
      <c r="G41" s="114">
        <v>1671</v>
      </c>
      <c r="H41" s="114">
        <v>1718</v>
      </c>
      <c r="I41" s="140">
        <v>1737</v>
      </c>
      <c r="J41" s="115">
        <v>-80</v>
      </c>
      <c r="K41" s="116">
        <v>-4.6056419113413929</v>
      </c>
    </row>
    <row r="42" spans="1:11" ht="14.1" customHeight="1" x14ac:dyDescent="0.2">
      <c r="A42" s="306">
        <v>52</v>
      </c>
      <c r="B42" s="307" t="s">
        <v>262</v>
      </c>
      <c r="C42" s="308"/>
      <c r="D42" s="113">
        <v>5.6193601312551271</v>
      </c>
      <c r="E42" s="115">
        <v>1781</v>
      </c>
      <c r="F42" s="114">
        <v>1839</v>
      </c>
      <c r="G42" s="114">
        <v>1830</v>
      </c>
      <c r="H42" s="114">
        <v>1821</v>
      </c>
      <c r="I42" s="140">
        <v>1818</v>
      </c>
      <c r="J42" s="115">
        <v>-37</v>
      </c>
      <c r="K42" s="116">
        <v>-2.0352035203520353</v>
      </c>
    </row>
    <row r="43" spans="1:11" ht="14.1" customHeight="1" x14ac:dyDescent="0.2">
      <c r="A43" s="306" t="s">
        <v>263</v>
      </c>
      <c r="B43" s="307" t="s">
        <v>264</v>
      </c>
      <c r="C43" s="308"/>
      <c r="D43" s="113">
        <v>5.1934120022717236</v>
      </c>
      <c r="E43" s="115">
        <v>1646</v>
      </c>
      <c r="F43" s="114">
        <v>1698</v>
      </c>
      <c r="G43" s="114">
        <v>1691</v>
      </c>
      <c r="H43" s="114">
        <v>1683</v>
      </c>
      <c r="I43" s="140">
        <v>1686</v>
      </c>
      <c r="J43" s="115">
        <v>-40</v>
      </c>
      <c r="K43" s="116">
        <v>-2.3724792408066429</v>
      </c>
    </row>
    <row r="44" spans="1:11" ht="14.1" customHeight="1" x14ac:dyDescent="0.2">
      <c r="A44" s="306">
        <v>53</v>
      </c>
      <c r="B44" s="307" t="s">
        <v>265</v>
      </c>
      <c r="C44" s="308"/>
      <c r="D44" s="113">
        <v>1.432447781914558</v>
      </c>
      <c r="E44" s="115">
        <v>454</v>
      </c>
      <c r="F44" s="114">
        <v>456</v>
      </c>
      <c r="G44" s="114">
        <v>500</v>
      </c>
      <c r="H44" s="114">
        <v>480</v>
      </c>
      <c r="I44" s="140">
        <v>423</v>
      </c>
      <c r="J44" s="115">
        <v>31</v>
      </c>
      <c r="K44" s="116">
        <v>7.3286052009456268</v>
      </c>
    </row>
    <row r="45" spans="1:11" ht="14.1" customHeight="1" x14ac:dyDescent="0.2">
      <c r="A45" s="306" t="s">
        <v>266</v>
      </c>
      <c r="B45" s="307" t="s">
        <v>267</v>
      </c>
      <c r="C45" s="308"/>
      <c r="D45" s="113">
        <v>1.4166719252855431</v>
      </c>
      <c r="E45" s="115">
        <v>449</v>
      </c>
      <c r="F45" s="114">
        <v>451</v>
      </c>
      <c r="G45" s="114">
        <v>495</v>
      </c>
      <c r="H45" s="114">
        <v>475</v>
      </c>
      <c r="I45" s="140">
        <v>418</v>
      </c>
      <c r="J45" s="115">
        <v>31</v>
      </c>
      <c r="K45" s="116">
        <v>7.4162679425837323</v>
      </c>
    </row>
    <row r="46" spans="1:11" ht="14.1" customHeight="1" x14ac:dyDescent="0.2">
      <c r="A46" s="306">
        <v>54</v>
      </c>
      <c r="B46" s="307" t="s">
        <v>268</v>
      </c>
      <c r="C46" s="308"/>
      <c r="D46" s="113">
        <v>13.933236574746008</v>
      </c>
      <c r="E46" s="115">
        <v>4416</v>
      </c>
      <c r="F46" s="114">
        <v>4502</v>
      </c>
      <c r="G46" s="114">
        <v>4364</v>
      </c>
      <c r="H46" s="114">
        <v>4346</v>
      </c>
      <c r="I46" s="140">
        <v>4465</v>
      </c>
      <c r="J46" s="115">
        <v>-49</v>
      </c>
      <c r="K46" s="116">
        <v>-1.097424412094065</v>
      </c>
    </row>
    <row r="47" spans="1:11" ht="14.1" customHeight="1" x14ac:dyDescent="0.2">
      <c r="A47" s="306">
        <v>61</v>
      </c>
      <c r="B47" s="307" t="s">
        <v>269</v>
      </c>
      <c r="C47" s="308"/>
      <c r="D47" s="113">
        <v>1.2242064744115606</v>
      </c>
      <c r="E47" s="115">
        <v>388</v>
      </c>
      <c r="F47" s="114">
        <v>355</v>
      </c>
      <c r="G47" s="114">
        <v>368</v>
      </c>
      <c r="H47" s="114">
        <v>362</v>
      </c>
      <c r="I47" s="140">
        <v>374</v>
      </c>
      <c r="J47" s="115">
        <v>14</v>
      </c>
      <c r="K47" s="116">
        <v>3.7433155080213902</v>
      </c>
    </row>
    <row r="48" spans="1:11" ht="14.1" customHeight="1" x14ac:dyDescent="0.2">
      <c r="A48" s="306">
        <v>62</v>
      </c>
      <c r="B48" s="307" t="s">
        <v>270</v>
      </c>
      <c r="C48" s="308"/>
      <c r="D48" s="113">
        <v>10.244841294882312</v>
      </c>
      <c r="E48" s="115">
        <v>3247</v>
      </c>
      <c r="F48" s="114">
        <v>3335</v>
      </c>
      <c r="G48" s="114">
        <v>3406</v>
      </c>
      <c r="H48" s="114">
        <v>3484</v>
      </c>
      <c r="I48" s="140">
        <v>3347</v>
      </c>
      <c r="J48" s="115">
        <v>-100</v>
      </c>
      <c r="K48" s="116">
        <v>-2.987750224081267</v>
      </c>
    </row>
    <row r="49" spans="1:11" ht="14.1" customHeight="1" x14ac:dyDescent="0.2">
      <c r="A49" s="306">
        <v>63</v>
      </c>
      <c r="B49" s="307" t="s">
        <v>271</v>
      </c>
      <c r="C49" s="308"/>
      <c r="D49" s="113">
        <v>9.0616520477061897</v>
      </c>
      <c r="E49" s="115">
        <v>2872</v>
      </c>
      <c r="F49" s="114">
        <v>3243</v>
      </c>
      <c r="G49" s="114">
        <v>3450</v>
      </c>
      <c r="H49" s="114">
        <v>3526</v>
      </c>
      <c r="I49" s="140">
        <v>3218</v>
      </c>
      <c r="J49" s="115">
        <v>-346</v>
      </c>
      <c r="K49" s="116">
        <v>-10.752019888129272</v>
      </c>
    </row>
    <row r="50" spans="1:11" ht="14.1" customHeight="1" x14ac:dyDescent="0.2">
      <c r="A50" s="306" t="s">
        <v>272</v>
      </c>
      <c r="B50" s="307" t="s">
        <v>273</v>
      </c>
      <c r="C50" s="308"/>
      <c r="D50" s="113">
        <v>0.32182747523190508</v>
      </c>
      <c r="E50" s="115">
        <v>102</v>
      </c>
      <c r="F50" s="114">
        <v>108</v>
      </c>
      <c r="G50" s="114">
        <v>109</v>
      </c>
      <c r="H50" s="114">
        <v>106</v>
      </c>
      <c r="I50" s="140">
        <v>108</v>
      </c>
      <c r="J50" s="115">
        <v>-6</v>
      </c>
      <c r="K50" s="116">
        <v>-5.5555555555555554</v>
      </c>
    </row>
    <row r="51" spans="1:11" ht="14.1" customHeight="1" x14ac:dyDescent="0.2">
      <c r="A51" s="306" t="s">
        <v>274</v>
      </c>
      <c r="B51" s="307" t="s">
        <v>275</v>
      </c>
      <c r="C51" s="308"/>
      <c r="D51" s="113">
        <v>8.3296523001198963</v>
      </c>
      <c r="E51" s="115">
        <v>2640</v>
      </c>
      <c r="F51" s="114">
        <v>2994</v>
      </c>
      <c r="G51" s="114">
        <v>3176</v>
      </c>
      <c r="H51" s="114">
        <v>3265</v>
      </c>
      <c r="I51" s="140">
        <v>2960</v>
      </c>
      <c r="J51" s="115">
        <v>-320</v>
      </c>
      <c r="K51" s="116">
        <v>-10.810810810810811</v>
      </c>
    </row>
    <row r="52" spans="1:11" ht="14.1" customHeight="1" x14ac:dyDescent="0.2">
      <c r="A52" s="306">
        <v>71</v>
      </c>
      <c r="B52" s="307" t="s">
        <v>276</v>
      </c>
      <c r="C52" s="308"/>
      <c r="D52" s="113">
        <v>11.898151069603079</v>
      </c>
      <c r="E52" s="115">
        <v>3771</v>
      </c>
      <c r="F52" s="114">
        <v>3871</v>
      </c>
      <c r="G52" s="114">
        <v>3868</v>
      </c>
      <c r="H52" s="114">
        <v>3858</v>
      </c>
      <c r="I52" s="140">
        <v>3832</v>
      </c>
      <c r="J52" s="115">
        <v>-61</v>
      </c>
      <c r="K52" s="116">
        <v>-1.591858037578288</v>
      </c>
    </row>
    <row r="53" spans="1:11" ht="14.1" customHeight="1" x14ac:dyDescent="0.2">
      <c r="A53" s="306" t="s">
        <v>277</v>
      </c>
      <c r="B53" s="307" t="s">
        <v>278</v>
      </c>
      <c r="C53" s="308"/>
      <c r="D53" s="113">
        <v>0.9654824256957153</v>
      </c>
      <c r="E53" s="115">
        <v>306</v>
      </c>
      <c r="F53" s="114">
        <v>319</v>
      </c>
      <c r="G53" s="114">
        <v>328</v>
      </c>
      <c r="H53" s="114">
        <v>336</v>
      </c>
      <c r="I53" s="140">
        <v>336</v>
      </c>
      <c r="J53" s="115">
        <v>-30</v>
      </c>
      <c r="K53" s="116">
        <v>-8.9285714285714288</v>
      </c>
    </row>
    <row r="54" spans="1:11" ht="14.1" customHeight="1" x14ac:dyDescent="0.2">
      <c r="A54" s="306" t="s">
        <v>279</v>
      </c>
      <c r="B54" s="307" t="s">
        <v>280</v>
      </c>
      <c r="C54" s="308"/>
      <c r="D54" s="113">
        <v>10.472013630340127</v>
      </c>
      <c r="E54" s="115">
        <v>3319</v>
      </c>
      <c r="F54" s="114">
        <v>3411</v>
      </c>
      <c r="G54" s="114">
        <v>3402</v>
      </c>
      <c r="H54" s="114">
        <v>3384</v>
      </c>
      <c r="I54" s="140">
        <v>3352</v>
      </c>
      <c r="J54" s="115">
        <v>-33</v>
      </c>
      <c r="K54" s="116">
        <v>-0.98448687350835318</v>
      </c>
    </row>
    <row r="55" spans="1:11" ht="14.1" customHeight="1" x14ac:dyDescent="0.2">
      <c r="A55" s="306">
        <v>72</v>
      </c>
      <c r="B55" s="307" t="s">
        <v>281</v>
      </c>
      <c r="C55" s="308"/>
      <c r="D55" s="113">
        <v>1.1674133905471067</v>
      </c>
      <c r="E55" s="115">
        <v>370</v>
      </c>
      <c r="F55" s="114">
        <v>371</v>
      </c>
      <c r="G55" s="114">
        <v>367</v>
      </c>
      <c r="H55" s="114">
        <v>356</v>
      </c>
      <c r="I55" s="140">
        <v>353</v>
      </c>
      <c r="J55" s="115">
        <v>17</v>
      </c>
      <c r="K55" s="116">
        <v>4.8158640226628897</v>
      </c>
    </row>
    <row r="56" spans="1:11" ht="14.1" customHeight="1" x14ac:dyDescent="0.2">
      <c r="A56" s="306" t="s">
        <v>282</v>
      </c>
      <c r="B56" s="307" t="s">
        <v>283</v>
      </c>
      <c r="C56" s="308"/>
      <c r="D56" s="113">
        <v>0.2524137060642393</v>
      </c>
      <c r="E56" s="115">
        <v>80</v>
      </c>
      <c r="F56" s="114">
        <v>84</v>
      </c>
      <c r="G56" s="114">
        <v>79</v>
      </c>
      <c r="H56" s="114">
        <v>76</v>
      </c>
      <c r="I56" s="140">
        <v>77</v>
      </c>
      <c r="J56" s="115">
        <v>3</v>
      </c>
      <c r="K56" s="116">
        <v>3.8961038961038961</v>
      </c>
    </row>
    <row r="57" spans="1:11" ht="14.1" customHeight="1" x14ac:dyDescent="0.2">
      <c r="A57" s="306" t="s">
        <v>284</v>
      </c>
      <c r="B57" s="307" t="s">
        <v>285</v>
      </c>
      <c r="C57" s="308"/>
      <c r="D57" s="113">
        <v>0.63734460781220426</v>
      </c>
      <c r="E57" s="115">
        <v>202</v>
      </c>
      <c r="F57" s="114">
        <v>202</v>
      </c>
      <c r="G57" s="114">
        <v>206</v>
      </c>
      <c r="H57" s="114">
        <v>191</v>
      </c>
      <c r="I57" s="140">
        <v>187</v>
      </c>
      <c r="J57" s="115">
        <v>15</v>
      </c>
      <c r="K57" s="116">
        <v>8.0213903743315509</v>
      </c>
    </row>
    <row r="58" spans="1:11" ht="14.1" customHeight="1" x14ac:dyDescent="0.2">
      <c r="A58" s="306">
        <v>73</v>
      </c>
      <c r="B58" s="307" t="s">
        <v>286</v>
      </c>
      <c r="C58" s="308"/>
      <c r="D58" s="113">
        <v>0.79825834542815677</v>
      </c>
      <c r="E58" s="115">
        <v>253</v>
      </c>
      <c r="F58" s="114">
        <v>263</v>
      </c>
      <c r="G58" s="114">
        <v>260</v>
      </c>
      <c r="H58" s="114">
        <v>240</v>
      </c>
      <c r="I58" s="140">
        <v>238</v>
      </c>
      <c r="J58" s="115">
        <v>15</v>
      </c>
      <c r="K58" s="116">
        <v>6.3025210084033612</v>
      </c>
    </row>
    <row r="59" spans="1:11" ht="14.1" customHeight="1" x14ac:dyDescent="0.2">
      <c r="A59" s="306" t="s">
        <v>287</v>
      </c>
      <c r="B59" s="307" t="s">
        <v>288</v>
      </c>
      <c r="C59" s="308"/>
      <c r="D59" s="113">
        <v>0.53006878273490254</v>
      </c>
      <c r="E59" s="115">
        <v>168</v>
      </c>
      <c r="F59" s="114">
        <v>178</v>
      </c>
      <c r="G59" s="114">
        <v>178</v>
      </c>
      <c r="H59" s="114">
        <v>158</v>
      </c>
      <c r="I59" s="140">
        <v>158</v>
      </c>
      <c r="J59" s="115">
        <v>10</v>
      </c>
      <c r="K59" s="116">
        <v>6.3291139240506329</v>
      </c>
    </row>
    <row r="60" spans="1:11" ht="14.1" customHeight="1" x14ac:dyDescent="0.2">
      <c r="A60" s="306">
        <v>81</v>
      </c>
      <c r="B60" s="307" t="s">
        <v>289</v>
      </c>
      <c r="C60" s="308"/>
      <c r="D60" s="113">
        <v>2.9721713889064176</v>
      </c>
      <c r="E60" s="115">
        <v>942</v>
      </c>
      <c r="F60" s="114">
        <v>955</v>
      </c>
      <c r="G60" s="114">
        <v>934</v>
      </c>
      <c r="H60" s="114">
        <v>973</v>
      </c>
      <c r="I60" s="140">
        <v>960</v>
      </c>
      <c r="J60" s="115">
        <v>-18</v>
      </c>
      <c r="K60" s="116">
        <v>-1.875</v>
      </c>
    </row>
    <row r="61" spans="1:11" ht="14.1" customHeight="1" x14ac:dyDescent="0.2">
      <c r="A61" s="306" t="s">
        <v>290</v>
      </c>
      <c r="B61" s="307" t="s">
        <v>291</v>
      </c>
      <c r="C61" s="308"/>
      <c r="D61" s="113">
        <v>1.1547927052438947</v>
      </c>
      <c r="E61" s="115">
        <v>366</v>
      </c>
      <c r="F61" s="114">
        <v>374</v>
      </c>
      <c r="G61" s="114">
        <v>363</v>
      </c>
      <c r="H61" s="114">
        <v>384</v>
      </c>
      <c r="I61" s="140">
        <v>376</v>
      </c>
      <c r="J61" s="115">
        <v>-10</v>
      </c>
      <c r="K61" s="116">
        <v>-2.6595744680851063</v>
      </c>
    </row>
    <row r="62" spans="1:11" ht="14.1" customHeight="1" x14ac:dyDescent="0.2">
      <c r="A62" s="306" t="s">
        <v>292</v>
      </c>
      <c r="B62" s="307" t="s">
        <v>293</v>
      </c>
      <c r="C62" s="308"/>
      <c r="D62" s="113">
        <v>0.93708588376348834</v>
      </c>
      <c r="E62" s="115">
        <v>297</v>
      </c>
      <c r="F62" s="114">
        <v>303</v>
      </c>
      <c r="G62" s="114">
        <v>304</v>
      </c>
      <c r="H62" s="114">
        <v>316</v>
      </c>
      <c r="I62" s="140">
        <v>321</v>
      </c>
      <c r="J62" s="115">
        <v>-24</v>
      </c>
      <c r="K62" s="116">
        <v>-7.4766355140186915</v>
      </c>
    </row>
    <row r="63" spans="1:11" ht="14.1" customHeight="1" x14ac:dyDescent="0.2">
      <c r="A63" s="306"/>
      <c r="B63" s="307" t="s">
        <v>294</v>
      </c>
      <c r="C63" s="308"/>
      <c r="D63" s="113">
        <v>0.88975831387644344</v>
      </c>
      <c r="E63" s="115">
        <v>282</v>
      </c>
      <c r="F63" s="114">
        <v>290</v>
      </c>
      <c r="G63" s="114">
        <v>285</v>
      </c>
      <c r="H63" s="114">
        <v>290</v>
      </c>
      <c r="I63" s="140">
        <v>295</v>
      </c>
      <c r="J63" s="115">
        <v>-13</v>
      </c>
      <c r="K63" s="116">
        <v>-4.406779661016949</v>
      </c>
    </row>
    <row r="64" spans="1:11" ht="14.1" customHeight="1" x14ac:dyDescent="0.2">
      <c r="A64" s="306" t="s">
        <v>295</v>
      </c>
      <c r="B64" s="307" t="s">
        <v>296</v>
      </c>
      <c r="C64" s="308"/>
      <c r="D64" s="113">
        <v>6.9413769167665798E-2</v>
      </c>
      <c r="E64" s="115">
        <v>22</v>
      </c>
      <c r="F64" s="114">
        <v>21</v>
      </c>
      <c r="G64" s="114">
        <v>19</v>
      </c>
      <c r="H64" s="114">
        <v>20</v>
      </c>
      <c r="I64" s="140">
        <v>20</v>
      </c>
      <c r="J64" s="115">
        <v>2</v>
      </c>
      <c r="K64" s="116">
        <v>10</v>
      </c>
    </row>
    <row r="65" spans="1:11" ht="14.1" customHeight="1" x14ac:dyDescent="0.2">
      <c r="A65" s="306" t="s">
        <v>297</v>
      </c>
      <c r="B65" s="307" t="s">
        <v>298</v>
      </c>
      <c r="C65" s="308"/>
      <c r="D65" s="113">
        <v>0.49220672682526662</v>
      </c>
      <c r="E65" s="115">
        <v>156</v>
      </c>
      <c r="F65" s="114">
        <v>160</v>
      </c>
      <c r="G65" s="114">
        <v>153</v>
      </c>
      <c r="H65" s="114">
        <v>158</v>
      </c>
      <c r="I65" s="140">
        <v>153</v>
      </c>
      <c r="J65" s="115">
        <v>3</v>
      </c>
      <c r="K65" s="116">
        <v>1.9607843137254901</v>
      </c>
    </row>
    <row r="66" spans="1:11" ht="14.1" customHeight="1" x14ac:dyDescent="0.2">
      <c r="A66" s="306">
        <v>82</v>
      </c>
      <c r="B66" s="307" t="s">
        <v>299</v>
      </c>
      <c r="C66" s="308"/>
      <c r="D66" s="113">
        <v>1.7164132012368272</v>
      </c>
      <c r="E66" s="115">
        <v>544</v>
      </c>
      <c r="F66" s="114">
        <v>563</v>
      </c>
      <c r="G66" s="114">
        <v>564</v>
      </c>
      <c r="H66" s="114">
        <v>558</v>
      </c>
      <c r="I66" s="140">
        <v>553</v>
      </c>
      <c r="J66" s="115">
        <v>-9</v>
      </c>
      <c r="K66" s="116">
        <v>-1.6274864376130198</v>
      </c>
    </row>
    <row r="67" spans="1:11" ht="14.1" customHeight="1" x14ac:dyDescent="0.2">
      <c r="A67" s="306" t="s">
        <v>300</v>
      </c>
      <c r="B67" s="307" t="s">
        <v>301</v>
      </c>
      <c r="C67" s="308"/>
      <c r="D67" s="113">
        <v>0.67836183504764314</v>
      </c>
      <c r="E67" s="115">
        <v>215</v>
      </c>
      <c r="F67" s="114">
        <v>233</v>
      </c>
      <c r="G67" s="114">
        <v>222</v>
      </c>
      <c r="H67" s="114">
        <v>210</v>
      </c>
      <c r="I67" s="140">
        <v>201</v>
      </c>
      <c r="J67" s="115">
        <v>14</v>
      </c>
      <c r="K67" s="116">
        <v>6.9651741293532341</v>
      </c>
    </row>
    <row r="68" spans="1:11" ht="14.1" customHeight="1" x14ac:dyDescent="0.2">
      <c r="A68" s="306" t="s">
        <v>302</v>
      </c>
      <c r="B68" s="307" t="s">
        <v>303</v>
      </c>
      <c r="C68" s="308"/>
      <c r="D68" s="113">
        <v>0.6625859784186281</v>
      </c>
      <c r="E68" s="115">
        <v>210</v>
      </c>
      <c r="F68" s="114">
        <v>215</v>
      </c>
      <c r="G68" s="114">
        <v>223</v>
      </c>
      <c r="H68" s="114">
        <v>227</v>
      </c>
      <c r="I68" s="140">
        <v>227</v>
      </c>
      <c r="J68" s="115">
        <v>-17</v>
      </c>
      <c r="K68" s="116">
        <v>-7.4889867841409687</v>
      </c>
    </row>
    <row r="69" spans="1:11" ht="14.1" customHeight="1" x14ac:dyDescent="0.2">
      <c r="A69" s="306">
        <v>83</v>
      </c>
      <c r="B69" s="307" t="s">
        <v>304</v>
      </c>
      <c r="C69" s="308"/>
      <c r="D69" s="113">
        <v>3.4801539723606991</v>
      </c>
      <c r="E69" s="115">
        <v>1103</v>
      </c>
      <c r="F69" s="114">
        <v>1092</v>
      </c>
      <c r="G69" s="114">
        <v>1093</v>
      </c>
      <c r="H69" s="114">
        <v>1107</v>
      </c>
      <c r="I69" s="140">
        <v>1075</v>
      </c>
      <c r="J69" s="115">
        <v>28</v>
      </c>
      <c r="K69" s="116">
        <v>2.6046511627906979</v>
      </c>
    </row>
    <row r="70" spans="1:11" ht="14.1" customHeight="1" x14ac:dyDescent="0.2">
      <c r="A70" s="306" t="s">
        <v>305</v>
      </c>
      <c r="B70" s="307" t="s">
        <v>306</v>
      </c>
      <c r="C70" s="308"/>
      <c r="D70" s="113">
        <v>2.0445510191203384</v>
      </c>
      <c r="E70" s="115">
        <v>648</v>
      </c>
      <c r="F70" s="114">
        <v>634</v>
      </c>
      <c r="G70" s="114">
        <v>636</v>
      </c>
      <c r="H70" s="114">
        <v>652</v>
      </c>
      <c r="I70" s="140">
        <v>630</v>
      </c>
      <c r="J70" s="115">
        <v>18</v>
      </c>
      <c r="K70" s="116">
        <v>2.8571428571428572</v>
      </c>
    </row>
    <row r="71" spans="1:11" ht="14.1" customHeight="1" x14ac:dyDescent="0.2">
      <c r="A71" s="306"/>
      <c r="B71" s="307" t="s">
        <v>307</v>
      </c>
      <c r="C71" s="308"/>
      <c r="D71" s="113">
        <v>0.9654824256957153</v>
      </c>
      <c r="E71" s="115">
        <v>306</v>
      </c>
      <c r="F71" s="114">
        <v>311</v>
      </c>
      <c r="G71" s="114">
        <v>313</v>
      </c>
      <c r="H71" s="114">
        <v>324</v>
      </c>
      <c r="I71" s="140">
        <v>316</v>
      </c>
      <c r="J71" s="115">
        <v>-10</v>
      </c>
      <c r="K71" s="116">
        <v>-3.1645569620253164</v>
      </c>
    </row>
    <row r="72" spans="1:11" ht="14.1" customHeight="1" x14ac:dyDescent="0.2">
      <c r="A72" s="306">
        <v>84</v>
      </c>
      <c r="B72" s="307" t="s">
        <v>308</v>
      </c>
      <c r="C72" s="308"/>
      <c r="D72" s="113">
        <v>1.1169306493342588</v>
      </c>
      <c r="E72" s="115">
        <v>354</v>
      </c>
      <c r="F72" s="114">
        <v>352</v>
      </c>
      <c r="G72" s="114">
        <v>352</v>
      </c>
      <c r="H72" s="114">
        <v>343</v>
      </c>
      <c r="I72" s="140">
        <v>323</v>
      </c>
      <c r="J72" s="115">
        <v>31</v>
      </c>
      <c r="K72" s="116">
        <v>9.5975232198142422</v>
      </c>
    </row>
    <row r="73" spans="1:11" ht="14.1" customHeight="1" x14ac:dyDescent="0.2">
      <c r="A73" s="306" t="s">
        <v>309</v>
      </c>
      <c r="B73" s="307" t="s">
        <v>310</v>
      </c>
      <c r="C73" s="308"/>
      <c r="D73" s="113">
        <v>5.994825519025683E-2</v>
      </c>
      <c r="E73" s="115">
        <v>19</v>
      </c>
      <c r="F73" s="114">
        <v>16</v>
      </c>
      <c r="G73" s="114">
        <v>17</v>
      </c>
      <c r="H73" s="114">
        <v>17</v>
      </c>
      <c r="I73" s="140">
        <v>19</v>
      </c>
      <c r="J73" s="115">
        <v>0</v>
      </c>
      <c r="K73" s="116">
        <v>0</v>
      </c>
    </row>
    <row r="74" spans="1:11" ht="14.1" customHeight="1" x14ac:dyDescent="0.2">
      <c r="A74" s="306" t="s">
        <v>311</v>
      </c>
      <c r="B74" s="307" t="s">
        <v>312</v>
      </c>
      <c r="C74" s="308"/>
      <c r="D74" s="113">
        <v>5.0482741212847855E-2</v>
      </c>
      <c r="E74" s="115">
        <v>16</v>
      </c>
      <c r="F74" s="114">
        <v>19</v>
      </c>
      <c r="G74" s="114">
        <v>18</v>
      </c>
      <c r="H74" s="114">
        <v>15</v>
      </c>
      <c r="I74" s="140">
        <v>12</v>
      </c>
      <c r="J74" s="115">
        <v>4</v>
      </c>
      <c r="K74" s="116">
        <v>33.333333333333336</v>
      </c>
    </row>
    <row r="75" spans="1:11" ht="14.1" customHeight="1" x14ac:dyDescent="0.2">
      <c r="A75" s="306" t="s">
        <v>313</v>
      </c>
      <c r="B75" s="307" t="s">
        <v>314</v>
      </c>
      <c r="C75" s="308"/>
      <c r="D75" s="113">
        <v>8.5189625796680754E-2</v>
      </c>
      <c r="E75" s="115">
        <v>27</v>
      </c>
      <c r="F75" s="114">
        <v>37</v>
      </c>
      <c r="G75" s="114">
        <v>33</v>
      </c>
      <c r="H75" s="114">
        <v>39</v>
      </c>
      <c r="I75" s="140">
        <v>40</v>
      </c>
      <c r="J75" s="115">
        <v>-13</v>
      </c>
      <c r="K75" s="116">
        <v>-32.5</v>
      </c>
    </row>
    <row r="76" spans="1:11" ht="14.1" customHeight="1" x14ac:dyDescent="0.2">
      <c r="A76" s="306">
        <v>91</v>
      </c>
      <c r="B76" s="307" t="s">
        <v>315</v>
      </c>
      <c r="C76" s="308"/>
      <c r="D76" s="113">
        <v>0.39755158705117688</v>
      </c>
      <c r="E76" s="115">
        <v>126</v>
      </c>
      <c r="F76" s="114">
        <v>119</v>
      </c>
      <c r="G76" s="114">
        <v>126</v>
      </c>
      <c r="H76" s="114">
        <v>129</v>
      </c>
      <c r="I76" s="140">
        <v>125</v>
      </c>
      <c r="J76" s="115">
        <v>1</v>
      </c>
      <c r="K76" s="116">
        <v>0.8</v>
      </c>
    </row>
    <row r="77" spans="1:11" ht="14.1" customHeight="1" x14ac:dyDescent="0.2">
      <c r="A77" s="306">
        <v>92</v>
      </c>
      <c r="B77" s="307" t="s">
        <v>316</v>
      </c>
      <c r="C77" s="308"/>
      <c r="D77" s="113">
        <v>0.27765507667066319</v>
      </c>
      <c r="E77" s="115">
        <v>88</v>
      </c>
      <c r="F77" s="114">
        <v>91</v>
      </c>
      <c r="G77" s="114">
        <v>99</v>
      </c>
      <c r="H77" s="114">
        <v>99</v>
      </c>
      <c r="I77" s="140">
        <v>96</v>
      </c>
      <c r="J77" s="115">
        <v>-8</v>
      </c>
      <c r="K77" s="116">
        <v>-8.3333333333333339</v>
      </c>
    </row>
    <row r="78" spans="1:11" ht="14.1" customHeight="1" x14ac:dyDescent="0.2">
      <c r="A78" s="306">
        <v>93</v>
      </c>
      <c r="B78" s="307" t="s">
        <v>317</v>
      </c>
      <c r="C78" s="308"/>
      <c r="D78" s="113">
        <v>0.11989651038051366</v>
      </c>
      <c r="E78" s="115">
        <v>38</v>
      </c>
      <c r="F78" s="114">
        <v>38</v>
      </c>
      <c r="G78" s="114">
        <v>38</v>
      </c>
      <c r="H78" s="114">
        <v>39</v>
      </c>
      <c r="I78" s="140">
        <v>42</v>
      </c>
      <c r="J78" s="115">
        <v>-4</v>
      </c>
      <c r="K78" s="116">
        <v>-9.5238095238095237</v>
      </c>
    </row>
    <row r="79" spans="1:11" ht="14.1" customHeight="1" x14ac:dyDescent="0.2">
      <c r="A79" s="306">
        <v>94</v>
      </c>
      <c r="B79" s="307" t="s">
        <v>318</v>
      </c>
      <c r="C79" s="308"/>
      <c r="D79" s="113">
        <v>0.72568940493468792</v>
      </c>
      <c r="E79" s="115">
        <v>230</v>
      </c>
      <c r="F79" s="114">
        <v>250</v>
      </c>
      <c r="G79" s="114">
        <v>238</v>
      </c>
      <c r="H79" s="114">
        <v>213</v>
      </c>
      <c r="I79" s="140">
        <v>227</v>
      </c>
      <c r="J79" s="115">
        <v>3</v>
      </c>
      <c r="K79" s="116">
        <v>1.3215859030837005</v>
      </c>
    </row>
    <row r="80" spans="1:11" ht="14.1" customHeight="1" x14ac:dyDescent="0.2">
      <c r="A80" s="306" t="s">
        <v>319</v>
      </c>
      <c r="B80" s="307" t="s">
        <v>320</v>
      </c>
      <c r="C80" s="308"/>
      <c r="D80" s="113">
        <v>3.4706884583832899E-2</v>
      </c>
      <c r="E80" s="115">
        <v>11</v>
      </c>
      <c r="F80" s="114">
        <v>12</v>
      </c>
      <c r="G80" s="114">
        <v>12</v>
      </c>
      <c r="H80" s="114">
        <v>12</v>
      </c>
      <c r="I80" s="140">
        <v>13</v>
      </c>
      <c r="J80" s="115">
        <v>-2</v>
      </c>
      <c r="K80" s="116">
        <v>-15.384615384615385</v>
      </c>
    </row>
    <row r="81" spans="1:11" ht="14.1" customHeight="1" x14ac:dyDescent="0.2">
      <c r="A81" s="310" t="s">
        <v>321</v>
      </c>
      <c r="B81" s="311" t="s">
        <v>333</v>
      </c>
      <c r="C81" s="312"/>
      <c r="D81" s="125">
        <v>4.2563261185082348</v>
      </c>
      <c r="E81" s="143">
        <v>1349</v>
      </c>
      <c r="F81" s="144">
        <v>1375</v>
      </c>
      <c r="G81" s="144">
        <v>1378</v>
      </c>
      <c r="H81" s="144">
        <v>1426</v>
      </c>
      <c r="I81" s="145">
        <v>1384</v>
      </c>
      <c r="J81" s="143">
        <v>-35</v>
      </c>
      <c r="K81" s="146">
        <v>-2.5289017341040463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10680</v>
      </c>
      <c r="G12" s="536">
        <v>7544</v>
      </c>
      <c r="H12" s="536">
        <v>12803</v>
      </c>
      <c r="I12" s="536">
        <v>9936</v>
      </c>
      <c r="J12" s="537">
        <v>10967</v>
      </c>
      <c r="K12" s="538">
        <v>-287</v>
      </c>
      <c r="L12" s="349">
        <v>-2.6169417342937904</v>
      </c>
    </row>
    <row r="13" spans="1:17" s="110" customFormat="1" ht="15" customHeight="1" x14ac:dyDescent="0.2">
      <c r="A13" s="350" t="s">
        <v>344</v>
      </c>
      <c r="B13" s="351" t="s">
        <v>345</v>
      </c>
      <c r="C13" s="347"/>
      <c r="D13" s="347"/>
      <c r="E13" s="348"/>
      <c r="F13" s="536">
        <v>5988</v>
      </c>
      <c r="G13" s="536">
        <v>3899</v>
      </c>
      <c r="H13" s="536">
        <v>7122</v>
      </c>
      <c r="I13" s="536">
        <v>5603</v>
      </c>
      <c r="J13" s="537">
        <v>6150</v>
      </c>
      <c r="K13" s="538">
        <v>-162</v>
      </c>
      <c r="L13" s="349">
        <v>-2.6341463414634148</v>
      </c>
    </row>
    <row r="14" spans="1:17" s="110" customFormat="1" ht="22.5" customHeight="1" x14ac:dyDescent="0.2">
      <c r="A14" s="350"/>
      <c r="B14" s="351" t="s">
        <v>346</v>
      </c>
      <c r="C14" s="347"/>
      <c r="D14" s="347"/>
      <c r="E14" s="348"/>
      <c r="F14" s="536">
        <v>4692</v>
      </c>
      <c r="G14" s="536">
        <v>3645</v>
      </c>
      <c r="H14" s="536">
        <v>5681</v>
      </c>
      <c r="I14" s="536">
        <v>4333</v>
      </c>
      <c r="J14" s="537">
        <v>4817</v>
      </c>
      <c r="K14" s="538">
        <v>-125</v>
      </c>
      <c r="L14" s="349">
        <v>-2.5949761262196387</v>
      </c>
    </row>
    <row r="15" spans="1:17" s="110" customFormat="1" ht="15" customHeight="1" x14ac:dyDescent="0.2">
      <c r="A15" s="350" t="s">
        <v>347</v>
      </c>
      <c r="B15" s="351" t="s">
        <v>108</v>
      </c>
      <c r="C15" s="347"/>
      <c r="D15" s="347"/>
      <c r="E15" s="348"/>
      <c r="F15" s="536">
        <v>2307</v>
      </c>
      <c r="G15" s="536">
        <v>1762</v>
      </c>
      <c r="H15" s="536">
        <v>4939</v>
      </c>
      <c r="I15" s="536">
        <v>2433</v>
      </c>
      <c r="J15" s="537">
        <v>2360</v>
      </c>
      <c r="K15" s="538">
        <v>-53</v>
      </c>
      <c r="L15" s="349">
        <v>-2.2457627118644066</v>
      </c>
    </row>
    <row r="16" spans="1:17" s="110" customFormat="1" ht="15" customHeight="1" x14ac:dyDescent="0.2">
      <c r="A16" s="350"/>
      <c r="B16" s="351" t="s">
        <v>109</v>
      </c>
      <c r="C16" s="347"/>
      <c r="D16" s="347"/>
      <c r="E16" s="348"/>
      <c r="F16" s="536">
        <v>7209</v>
      </c>
      <c r="G16" s="536">
        <v>5054</v>
      </c>
      <c r="H16" s="536">
        <v>6847</v>
      </c>
      <c r="I16" s="536">
        <v>6647</v>
      </c>
      <c r="J16" s="537">
        <v>7518</v>
      </c>
      <c r="K16" s="538">
        <v>-309</v>
      </c>
      <c r="L16" s="349">
        <v>-4.1101356743814845</v>
      </c>
    </row>
    <row r="17" spans="1:12" s="110" customFormat="1" ht="15" customHeight="1" x14ac:dyDescent="0.2">
      <c r="A17" s="350"/>
      <c r="B17" s="351" t="s">
        <v>110</v>
      </c>
      <c r="C17" s="347"/>
      <c r="D17" s="347"/>
      <c r="E17" s="348"/>
      <c r="F17" s="536">
        <v>1052</v>
      </c>
      <c r="G17" s="536">
        <v>656</v>
      </c>
      <c r="H17" s="536">
        <v>919</v>
      </c>
      <c r="I17" s="536">
        <v>775</v>
      </c>
      <c r="J17" s="537">
        <v>967</v>
      </c>
      <c r="K17" s="538">
        <v>85</v>
      </c>
      <c r="L17" s="349">
        <v>8.7900723888314367</v>
      </c>
    </row>
    <row r="18" spans="1:12" s="110" customFormat="1" ht="15" customHeight="1" x14ac:dyDescent="0.2">
      <c r="A18" s="350"/>
      <c r="B18" s="351" t="s">
        <v>111</v>
      </c>
      <c r="C18" s="347"/>
      <c r="D18" s="347"/>
      <c r="E18" s="348"/>
      <c r="F18" s="536">
        <v>112</v>
      </c>
      <c r="G18" s="536">
        <v>72</v>
      </c>
      <c r="H18" s="536">
        <v>98</v>
      </c>
      <c r="I18" s="536">
        <v>81</v>
      </c>
      <c r="J18" s="537">
        <v>122</v>
      </c>
      <c r="K18" s="538">
        <v>-10</v>
      </c>
      <c r="L18" s="349">
        <v>-8.1967213114754092</v>
      </c>
    </row>
    <row r="19" spans="1:12" s="110" customFormat="1" ht="15" customHeight="1" x14ac:dyDescent="0.2">
      <c r="A19" s="118" t="s">
        <v>113</v>
      </c>
      <c r="B19" s="119" t="s">
        <v>181</v>
      </c>
      <c r="C19" s="347"/>
      <c r="D19" s="347"/>
      <c r="E19" s="348"/>
      <c r="F19" s="536">
        <v>7417</v>
      </c>
      <c r="G19" s="536">
        <v>5164</v>
      </c>
      <c r="H19" s="536">
        <v>9658</v>
      </c>
      <c r="I19" s="536">
        <v>7171</v>
      </c>
      <c r="J19" s="537">
        <v>7866</v>
      </c>
      <c r="K19" s="538">
        <v>-449</v>
      </c>
      <c r="L19" s="349">
        <v>-5.7081108568522758</v>
      </c>
    </row>
    <row r="20" spans="1:12" s="110" customFormat="1" ht="15" customHeight="1" x14ac:dyDescent="0.2">
      <c r="A20" s="118"/>
      <c r="B20" s="119" t="s">
        <v>182</v>
      </c>
      <c r="C20" s="347"/>
      <c r="D20" s="347"/>
      <c r="E20" s="348"/>
      <c r="F20" s="536">
        <v>3263</v>
      </c>
      <c r="G20" s="536">
        <v>2380</v>
      </c>
      <c r="H20" s="536">
        <v>3145</v>
      </c>
      <c r="I20" s="536">
        <v>2765</v>
      </c>
      <c r="J20" s="537">
        <v>3101</v>
      </c>
      <c r="K20" s="538">
        <v>162</v>
      </c>
      <c r="L20" s="349">
        <v>5.2241212512092874</v>
      </c>
    </row>
    <row r="21" spans="1:12" s="110" customFormat="1" ht="15" customHeight="1" x14ac:dyDescent="0.2">
      <c r="A21" s="118" t="s">
        <v>113</v>
      </c>
      <c r="B21" s="119" t="s">
        <v>116</v>
      </c>
      <c r="C21" s="347"/>
      <c r="D21" s="347"/>
      <c r="E21" s="348"/>
      <c r="F21" s="536">
        <v>6462</v>
      </c>
      <c r="G21" s="536">
        <v>4577</v>
      </c>
      <c r="H21" s="536">
        <v>8410</v>
      </c>
      <c r="I21" s="536">
        <v>5541</v>
      </c>
      <c r="J21" s="537">
        <v>6247</v>
      </c>
      <c r="K21" s="538">
        <v>215</v>
      </c>
      <c r="L21" s="349">
        <v>3.4416519929566194</v>
      </c>
    </row>
    <row r="22" spans="1:12" s="110" customFormat="1" ht="15" customHeight="1" x14ac:dyDescent="0.2">
      <c r="A22" s="118"/>
      <c r="B22" s="119" t="s">
        <v>117</v>
      </c>
      <c r="C22" s="347"/>
      <c r="D22" s="347"/>
      <c r="E22" s="348"/>
      <c r="F22" s="536">
        <v>4214</v>
      </c>
      <c r="G22" s="536">
        <v>2960</v>
      </c>
      <c r="H22" s="536">
        <v>4383</v>
      </c>
      <c r="I22" s="536">
        <v>4389</v>
      </c>
      <c r="J22" s="537">
        <v>4710</v>
      </c>
      <c r="K22" s="538">
        <v>-496</v>
      </c>
      <c r="L22" s="349">
        <v>-10.530785562632696</v>
      </c>
    </row>
    <row r="23" spans="1:12" s="110" customFormat="1" ht="15" customHeight="1" x14ac:dyDescent="0.2">
      <c r="A23" s="352" t="s">
        <v>347</v>
      </c>
      <c r="B23" s="353" t="s">
        <v>193</v>
      </c>
      <c r="C23" s="354"/>
      <c r="D23" s="354"/>
      <c r="E23" s="355"/>
      <c r="F23" s="539">
        <v>273</v>
      </c>
      <c r="G23" s="539">
        <v>332</v>
      </c>
      <c r="H23" s="539">
        <v>2226</v>
      </c>
      <c r="I23" s="539">
        <v>219</v>
      </c>
      <c r="J23" s="540">
        <v>229</v>
      </c>
      <c r="K23" s="541">
        <v>44</v>
      </c>
      <c r="L23" s="356">
        <v>19.213973799126638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48.7</v>
      </c>
      <c r="G25" s="542">
        <v>50.5</v>
      </c>
      <c r="H25" s="542">
        <v>53.1</v>
      </c>
      <c r="I25" s="542">
        <v>53.6</v>
      </c>
      <c r="J25" s="542">
        <v>51.3</v>
      </c>
      <c r="K25" s="543" t="s">
        <v>349</v>
      </c>
      <c r="L25" s="364">
        <v>-2.5999999999999943</v>
      </c>
    </row>
    <row r="26" spans="1:12" s="110" customFormat="1" ht="15" customHeight="1" x14ac:dyDescent="0.2">
      <c r="A26" s="365" t="s">
        <v>105</v>
      </c>
      <c r="B26" s="366" t="s">
        <v>345</v>
      </c>
      <c r="C26" s="362"/>
      <c r="D26" s="362"/>
      <c r="E26" s="363"/>
      <c r="F26" s="542">
        <v>47.9</v>
      </c>
      <c r="G26" s="542">
        <v>46.2</v>
      </c>
      <c r="H26" s="542">
        <v>53.3</v>
      </c>
      <c r="I26" s="542">
        <v>53.7</v>
      </c>
      <c r="J26" s="544">
        <v>50.9</v>
      </c>
      <c r="K26" s="543" t="s">
        <v>349</v>
      </c>
      <c r="L26" s="364">
        <v>-3</v>
      </c>
    </row>
    <row r="27" spans="1:12" s="110" customFormat="1" ht="15" customHeight="1" x14ac:dyDescent="0.2">
      <c r="A27" s="365"/>
      <c r="B27" s="366" t="s">
        <v>346</v>
      </c>
      <c r="C27" s="362"/>
      <c r="D27" s="362"/>
      <c r="E27" s="363"/>
      <c r="F27" s="542">
        <v>49.9</v>
      </c>
      <c r="G27" s="542">
        <v>55.2</v>
      </c>
      <c r="H27" s="542">
        <v>52.9</v>
      </c>
      <c r="I27" s="542">
        <v>53.4</v>
      </c>
      <c r="J27" s="542">
        <v>51.7</v>
      </c>
      <c r="K27" s="543" t="s">
        <v>349</v>
      </c>
      <c r="L27" s="364">
        <v>-1.8000000000000043</v>
      </c>
    </row>
    <row r="28" spans="1:12" s="110" customFormat="1" ht="15" customHeight="1" x14ac:dyDescent="0.2">
      <c r="A28" s="365" t="s">
        <v>113</v>
      </c>
      <c r="B28" s="366" t="s">
        <v>108</v>
      </c>
      <c r="C28" s="362"/>
      <c r="D28" s="362"/>
      <c r="E28" s="363"/>
      <c r="F28" s="542">
        <v>54.5</v>
      </c>
      <c r="G28" s="542">
        <v>59.1</v>
      </c>
      <c r="H28" s="542">
        <v>60</v>
      </c>
      <c r="I28" s="542">
        <v>59.3</v>
      </c>
      <c r="J28" s="542">
        <v>58.2</v>
      </c>
      <c r="K28" s="543" t="s">
        <v>349</v>
      </c>
      <c r="L28" s="364">
        <v>-3.7000000000000028</v>
      </c>
    </row>
    <row r="29" spans="1:12" s="110" customFormat="1" ht="11.25" x14ac:dyDescent="0.2">
      <c r="A29" s="365"/>
      <c r="B29" s="366" t="s">
        <v>109</v>
      </c>
      <c r="C29" s="362"/>
      <c r="D29" s="362"/>
      <c r="E29" s="363"/>
      <c r="F29" s="542">
        <v>48.7</v>
      </c>
      <c r="G29" s="542">
        <v>49.3</v>
      </c>
      <c r="H29" s="542">
        <v>51.6</v>
      </c>
      <c r="I29" s="542">
        <v>52.3</v>
      </c>
      <c r="J29" s="544">
        <v>50.3</v>
      </c>
      <c r="K29" s="543" t="s">
        <v>349</v>
      </c>
      <c r="L29" s="364">
        <v>-1.5999999999999943</v>
      </c>
    </row>
    <row r="30" spans="1:12" s="110" customFormat="1" ht="15" customHeight="1" x14ac:dyDescent="0.2">
      <c r="A30" s="365"/>
      <c r="B30" s="366" t="s">
        <v>110</v>
      </c>
      <c r="C30" s="362"/>
      <c r="D30" s="362"/>
      <c r="E30" s="363"/>
      <c r="F30" s="542">
        <v>37.799999999999997</v>
      </c>
      <c r="G30" s="542">
        <v>41.6</v>
      </c>
      <c r="H30" s="542">
        <v>44.4</v>
      </c>
      <c r="I30" s="542">
        <v>49.2</v>
      </c>
      <c r="J30" s="542">
        <v>44.5</v>
      </c>
      <c r="K30" s="543" t="s">
        <v>349</v>
      </c>
      <c r="L30" s="364">
        <v>-6.7000000000000028</v>
      </c>
    </row>
    <row r="31" spans="1:12" s="110" customFormat="1" ht="15" customHeight="1" x14ac:dyDescent="0.2">
      <c r="A31" s="365"/>
      <c r="B31" s="366" t="s">
        <v>111</v>
      </c>
      <c r="C31" s="362"/>
      <c r="D31" s="362"/>
      <c r="E31" s="363"/>
      <c r="F31" s="542">
        <v>48.2</v>
      </c>
      <c r="G31" s="542">
        <v>41.7</v>
      </c>
      <c r="H31" s="542">
        <v>45.9</v>
      </c>
      <c r="I31" s="542">
        <v>37</v>
      </c>
      <c r="J31" s="542">
        <v>42.6</v>
      </c>
      <c r="K31" s="543" t="s">
        <v>349</v>
      </c>
      <c r="L31" s="364">
        <v>5.6000000000000014</v>
      </c>
    </row>
    <row r="32" spans="1:12" s="110" customFormat="1" ht="15" customHeight="1" x14ac:dyDescent="0.2">
      <c r="A32" s="367" t="s">
        <v>113</v>
      </c>
      <c r="B32" s="368" t="s">
        <v>181</v>
      </c>
      <c r="C32" s="362"/>
      <c r="D32" s="362"/>
      <c r="E32" s="363"/>
      <c r="F32" s="542">
        <v>49.6</v>
      </c>
      <c r="G32" s="542">
        <v>50.1</v>
      </c>
      <c r="H32" s="542">
        <v>54.6</v>
      </c>
      <c r="I32" s="542">
        <v>55</v>
      </c>
      <c r="J32" s="544">
        <v>52.4</v>
      </c>
      <c r="K32" s="543" t="s">
        <v>349</v>
      </c>
      <c r="L32" s="364">
        <v>-2.7999999999999972</v>
      </c>
    </row>
    <row r="33" spans="1:12" s="110" customFormat="1" ht="15" customHeight="1" x14ac:dyDescent="0.2">
      <c r="A33" s="367"/>
      <c r="B33" s="368" t="s">
        <v>182</v>
      </c>
      <c r="C33" s="362"/>
      <c r="D33" s="362"/>
      <c r="E33" s="363"/>
      <c r="F33" s="542">
        <v>46.8</v>
      </c>
      <c r="G33" s="542">
        <v>51.2</v>
      </c>
      <c r="H33" s="542">
        <v>49.6</v>
      </c>
      <c r="I33" s="542">
        <v>49.8</v>
      </c>
      <c r="J33" s="542">
        <v>48.3</v>
      </c>
      <c r="K33" s="543" t="s">
        <v>349</v>
      </c>
      <c r="L33" s="364">
        <v>-1.5</v>
      </c>
    </row>
    <row r="34" spans="1:12" s="369" customFormat="1" ht="15" customHeight="1" x14ac:dyDescent="0.2">
      <c r="A34" s="367" t="s">
        <v>113</v>
      </c>
      <c r="B34" s="368" t="s">
        <v>116</v>
      </c>
      <c r="C34" s="362"/>
      <c r="D34" s="362"/>
      <c r="E34" s="363"/>
      <c r="F34" s="542">
        <v>34.6</v>
      </c>
      <c r="G34" s="542">
        <v>36.799999999999997</v>
      </c>
      <c r="H34" s="542">
        <v>39.700000000000003</v>
      </c>
      <c r="I34" s="542">
        <v>37</v>
      </c>
      <c r="J34" s="542">
        <v>36.6</v>
      </c>
      <c r="K34" s="543" t="s">
        <v>349</v>
      </c>
      <c r="L34" s="364">
        <v>-2</v>
      </c>
    </row>
    <row r="35" spans="1:12" s="369" customFormat="1" ht="11.25" x14ac:dyDescent="0.2">
      <c r="A35" s="370"/>
      <c r="B35" s="371" t="s">
        <v>117</v>
      </c>
      <c r="C35" s="372"/>
      <c r="D35" s="372"/>
      <c r="E35" s="373"/>
      <c r="F35" s="545">
        <v>69.8</v>
      </c>
      <c r="G35" s="545">
        <v>70.599999999999994</v>
      </c>
      <c r="H35" s="545">
        <v>72.8</v>
      </c>
      <c r="I35" s="545">
        <v>73.7</v>
      </c>
      <c r="J35" s="546">
        <v>70</v>
      </c>
      <c r="K35" s="547" t="s">
        <v>349</v>
      </c>
      <c r="L35" s="374">
        <v>-0.20000000000000284</v>
      </c>
    </row>
    <row r="36" spans="1:12" s="369" customFormat="1" ht="15.95" customHeight="1" x14ac:dyDescent="0.2">
      <c r="A36" s="375" t="s">
        <v>350</v>
      </c>
      <c r="B36" s="376"/>
      <c r="C36" s="377"/>
      <c r="D36" s="376"/>
      <c r="E36" s="378"/>
      <c r="F36" s="548">
        <v>10370</v>
      </c>
      <c r="G36" s="548">
        <v>7160</v>
      </c>
      <c r="H36" s="548">
        <v>10325</v>
      </c>
      <c r="I36" s="548">
        <v>9685</v>
      </c>
      <c r="J36" s="548">
        <v>10688</v>
      </c>
      <c r="K36" s="549">
        <v>-318</v>
      </c>
      <c r="L36" s="380">
        <v>-2.9752994011976046</v>
      </c>
    </row>
    <row r="37" spans="1:12" s="369" customFormat="1" ht="15.95" customHeight="1" x14ac:dyDescent="0.2">
      <c r="A37" s="381"/>
      <c r="B37" s="382" t="s">
        <v>113</v>
      </c>
      <c r="C37" s="382" t="s">
        <v>351</v>
      </c>
      <c r="D37" s="382"/>
      <c r="E37" s="383"/>
      <c r="F37" s="548">
        <v>5054</v>
      </c>
      <c r="G37" s="548">
        <v>3615</v>
      </c>
      <c r="H37" s="548">
        <v>5484</v>
      </c>
      <c r="I37" s="548">
        <v>5187</v>
      </c>
      <c r="J37" s="548">
        <v>5478</v>
      </c>
      <c r="K37" s="549">
        <v>-424</v>
      </c>
      <c r="L37" s="380">
        <v>-7.7400511135450891</v>
      </c>
    </row>
    <row r="38" spans="1:12" s="369" customFormat="1" ht="15.95" customHeight="1" x14ac:dyDescent="0.2">
      <c r="A38" s="381"/>
      <c r="B38" s="384" t="s">
        <v>105</v>
      </c>
      <c r="C38" s="384" t="s">
        <v>106</v>
      </c>
      <c r="D38" s="385"/>
      <c r="E38" s="383"/>
      <c r="F38" s="548">
        <v>5817</v>
      </c>
      <c r="G38" s="548">
        <v>3737</v>
      </c>
      <c r="H38" s="548">
        <v>5662</v>
      </c>
      <c r="I38" s="548">
        <v>5492</v>
      </c>
      <c r="J38" s="550">
        <v>6003</v>
      </c>
      <c r="K38" s="549">
        <v>-186</v>
      </c>
      <c r="L38" s="380">
        <v>-3.0984507746126937</v>
      </c>
    </row>
    <row r="39" spans="1:12" s="369" customFormat="1" ht="15.95" customHeight="1" x14ac:dyDescent="0.2">
      <c r="A39" s="381"/>
      <c r="B39" s="385"/>
      <c r="C39" s="382" t="s">
        <v>352</v>
      </c>
      <c r="D39" s="385"/>
      <c r="E39" s="383"/>
      <c r="F39" s="548">
        <v>2784</v>
      </c>
      <c r="G39" s="548">
        <v>1727</v>
      </c>
      <c r="H39" s="548">
        <v>3017</v>
      </c>
      <c r="I39" s="548">
        <v>2948</v>
      </c>
      <c r="J39" s="548">
        <v>3054</v>
      </c>
      <c r="K39" s="549">
        <v>-270</v>
      </c>
      <c r="L39" s="380">
        <v>-8.840864440078585</v>
      </c>
    </row>
    <row r="40" spans="1:12" s="369" customFormat="1" ht="15.95" customHeight="1" x14ac:dyDescent="0.2">
      <c r="A40" s="381"/>
      <c r="B40" s="384"/>
      <c r="C40" s="384" t="s">
        <v>107</v>
      </c>
      <c r="D40" s="385"/>
      <c r="E40" s="383"/>
      <c r="F40" s="548">
        <v>4553</v>
      </c>
      <c r="G40" s="548">
        <v>3423</v>
      </c>
      <c r="H40" s="548">
        <v>4663</v>
      </c>
      <c r="I40" s="548">
        <v>4193</v>
      </c>
      <c r="J40" s="548">
        <v>4685</v>
      </c>
      <c r="K40" s="549">
        <v>-132</v>
      </c>
      <c r="L40" s="380">
        <v>-2.8175026680896478</v>
      </c>
    </row>
    <row r="41" spans="1:12" s="369" customFormat="1" ht="24" customHeight="1" x14ac:dyDescent="0.2">
      <c r="A41" s="381"/>
      <c r="B41" s="385"/>
      <c r="C41" s="382" t="s">
        <v>352</v>
      </c>
      <c r="D41" s="385"/>
      <c r="E41" s="383"/>
      <c r="F41" s="548">
        <v>2270</v>
      </c>
      <c r="G41" s="548">
        <v>1888</v>
      </c>
      <c r="H41" s="548">
        <v>2467</v>
      </c>
      <c r="I41" s="548">
        <v>2239</v>
      </c>
      <c r="J41" s="550">
        <v>2424</v>
      </c>
      <c r="K41" s="549">
        <v>-154</v>
      </c>
      <c r="L41" s="380">
        <v>-6.3531353135313529</v>
      </c>
    </row>
    <row r="42" spans="1:12" s="110" customFormat="1" ht="15" customHeight="1" x14ac:dyDescent="0.2">
      <c r="A42" s="381"/>
      <c r="B42" s="384" t="s">
        <v>113</v>
      </c>
      <c r="C42" s="384" t="s">
        <v>353</v>
      </c>
      <c r="D42" s="385"/>
      <c r="E42" s="383"/>
      <c r="F42" s="548">
        <v>2055</v>
      </c>
      <c r="G42" s="548">
        <v>1458</v>
      </c>
      <c r="H42" s="548">
        <v>2681</v>
      </c>
      <c r="I42" s="548">
        <v>2252</v>
      </c>
      <c r="J42" s="548">
        <v>2144</v>
      </c>
      <c r="K42" s="549">
        <v>-89</v>
      </c>
      <c r="L42" s="380">
        <v>-4.1511194029850742</v>
      </c>
    </row>
    <row r="43" spans="1:12" s="110" customFormat="1" ht="15" customHeight="1" x14ac:dyDescent="0.2">
      <c r="A43" s="381"/>
      <c r="B43" s="385"/>
      <c r="C43" s="382" t="s">
        <v>352</v>
      </c>
      <c r="D43" s="385"/>
      <c r="E43" s="383"/>
      <c r="F43" s="548">
        <v>1120</v>
      </c>
      <c r="G43" s="548">
        <v>861</v>
      </c>
      <c r="H43" s="548">
        <v>1609</v>
      </c>
      <c r="I43" s="548">
        <v>1336</v>
      </c>
      <c r="J43" s="548">
        <v>1247</v>
      </c>
      <c r="K43" s="549">
        <v>-127</v>
      </c>
      <c r="L43" s="380">
        <v>-10.184442662389735</v>
      </c>
    </row>
    <row r="44" spans="1:12" s="110" customFormat="1" ht="15" customHeight="1" x14ac:dyDescent="0.2">
      <c r="A44" s="381"/>
      <c r="B44" s="384"/>
      <c r="C44" s="366" t="s">
        <v>109</v>
      </c>
      <c r="D44" s="385"/>
      <c r="E44" s="383"/>
      <c r="F44" s="548">
        <v>7151</v>
      </c>
      <c r="G44" s="548">
        <v>4974</v>
      </c>
      <c r="H44" s="548">
        <v>6628</v>
      </c>
      <c r="I44" s="548">
        <v>6578</v>
      </c>
      <c r="J44" s="550">
        <v>7458</v>
      </c>
      <c r="K44" s="549">
        <v>-307</v>
      </c>
      <c r="L44" s="380">
        <v>-4.1163850898364176</v>
      </c>
    </row>
    <row r="45" spans="1:12" s="110" customFormat="1" ht="15" customHeight="1" x14ac:dyDescent="0.2">
      <c r="A45" s="381"/>
      <c r="B45" s="385"/>
      <c r="C45" s="382" t="s">
        <v>352</v>
      </c>
      <c r="D45" s="385"/>
      <c r="E45" s="383"/>
      <c r="F45" s="548">
        <v>3482</v>
      </c>
      <c r="G45" s="548">
        <v>2451</v>
      </c>
      <c r="H45" s="548">
        <v>3422</v>
      </c>
      <c r="I45" s="548">
        <v>3440</v>
      </c>
      <c r="J45" s="548">
        <v>3750</v>
      </c>
      <c r="K45" s="549">
        <v>-268</v>
      </c>
      <c r="L45" s="380">
        <v>-7.1466666666666665</v>
      </c>
    </row>
    <row r="46" spans="1:12" s="110" customFormat="1" ht="15" customHeight="1" x14ac:dyDescent="0.2">
      <c r="A46" s="381"/>
      <c r="B46" s="384"/>
      <c r="C46" s="366" t="s">
        <v>110</v>
      </c>
      <c r="D46" s="385"/>
      <c r="E46" s="383"/>
      <c r="F46" s="548">
        <v>1052</v>
      </c>
      <c r="G46" s="548">
        <v>656</v>
      </c>
      <c r="H46" s="548">
        <v>918</v>
      </c>
      <c r="I46" s="548">
        <v>774</v>
      </c>
      <c r="J46" s="548">
        <v>964</v>
      </c>
      <c r="K46" s="549">
        <v>88</v>
      </c>
      <c r="L46" s="380">
        <v>9.1286307053941904</v>
      </c>
    </row>
    <row r="47" spans="1:12" s="110" customFormat="1" ht="15" customHeight="1" x14ac:dyDescent="0.2">
      <c r="A47" s="381"/>
      <c r="B47" s="385"/>
      <c r="C47" s="382" t="s">
        <v>352</v>
      </c>
      <c r="D47" s="385"/>
      <c r="E47" s="383"/>
      <c r="F47" s="548">
        <v>398</v>
      </c>
      <c r="G47" s="548">
        <v>273</v>
      </c>
      <c r="H47" s="548">
        <v>408</v>
      </c>
      <c r="I47" s="548">
        <v>381</v>
      </c>
      <c r="J47" s="550">
        <v>429</v>
      </c>
      <c r="K47" s="549">
        <v>-31</v>
      </c>
      <c r="L47" s="380">
        <v>-7.2261072261072261</v>
      </c>
    </row>
    <row r="48" spans="1:12" s="110" customFormat="1" ht="15" customHeight="1" x14ac:dyDescent="0.2">
      <c r="A48" s="381"/>
      <c r="B48" s="385"/>
      <c r="C48" s="366" t="s">
        <v>111</v>
      </c>
      <c r="D48" s="386"/>
      <c r="E48" s="387"/>
      <c r="F48" s="548">
        <v>112</v>
      </c>
      <c r="G48" s="548">
        <v>72</v>
      </c>
      <c r="H48" s="548">
        <v>98</v>
      </c>
      <c r="I48" s="548">
        <v>81</v>
      </c>
      <c r="J48" s="548">
        <v>122</v>
      </c>
      <c r="K48" s="549">
        <v>-10</v>
      </c>
      <c r="L48" s="380">
        <v>-8.1967213114754092</v>
      </c>
    </row>
    <row r="49" spans="1:12" s="110" customFormat="1" ht="15" customHeight="1" x14ac:dyDescent="0.2">
      <c r="A49" s="381"/>
      <c r="B49" s="385"/>
      <c r="C49" s="382" t="s">
        <v>352</v>
      </c>
      <c r="D49" s="385"/>
      <c r="E49" s="383"/>
      <c r="F49" s="548">
        <v>54</v>
      </c>
      <c r="G49" s="548">
        <v>30</v>
      </c>
      <c r="H49" s="548">
        <v>45</v>
      </c>
      <c r="I49" s="548">
        <v>30</v>
      </c>
      <c r="J49" s="548">
        <v>52</v>
      </c>
      <c r="K49" s="549">
        <v>2</v>
      </c>
      <c r="L49" s="380">
        <v>3.8461538461538463</v>
      </c>
    </row>
    <row r="50" spans="1:12" s="110" customFormat="1" ht="15" customHeight="1" x14ac:dyDescent="0.2">
      <c r="A50" s="381"/>
      <c r="B50" s="384" t="s">
        <v>113</v>
      </c>
      <c r="C50" s="382" t="s">
        <v>181</v>
      </c>
      <c r="D50" s="385"/>
      <c r="E50" s="383"/>
      <c r="F50" s="548">
        <v>7122</v>
      </c>
      <c r="G50" s="548">
        <v>4808</v>
      </c>
      <c r="H50" s="548">
        <v>7276</v>
      </c>
      <c r="I50" s="548">
        <v>6931</v>
      </c>
      <c r="J50" s="550">
        <v>7616</v>
      </c>
      <c r="K50" s="549">
        <v>-494</v>
      </c>
      <c r="L50" s="380">
        <v>-6.4863445378151257</v>
      </c>
    </row>
    <row r="51" spans="1:12" s="110" customFormat="1" ht="15" customHeight="1" x14ac:dyDescent="0.2">
      <c r="A51" s="381"/>
      <c r="B51" s="385"/>
      <c r="C51" s="382" t="s">
        <v>352</v>
      </c>
      <c r="D51" s="385"/>
      <c r="E51" s="383"/>
      <c r="F51" s="548">
        <v>3534</v>
      </c>
      <c r="G51" s="548">
        <v>2410</v>
      </c>
      <c r="H51" s="548">
        <v>3971</v>
      </c>
      <c r="I51" s="548">
        <v>3815</v>
      </c>
      <c r="J51" s="548">
        <v>3993</v>
      </c>
      <c r="K51" s="549">
        <v>-459</v>
      </c>
      <c r="L51" s="380">
        <v>-11.495116453794139</v>
      </c>
    </row>
    <row r="52" spans="1:12" s="110" customFormat="1" ht="15" customHeight="1" x14ac:dyDescent="0.2">
      <c r="A52" s="381"/>
      <c r="B52" s="384"/>
      <c r="C52" s="382" t="s">
        <v>182</v>
      </c>
      <c r="D52" s="385"/>
      <c r="E52" s="383"/>
      <c r="F52" s="548">
        <v>3248</v>
      </c>
      <c r="G52" s="548">
        <v>2352</v>
      </c>
      <c r="H52" s="548">
        <v>3049</v>
      </c>
      <c r="I52" s="548">
        <v>2754</v>
      </c>
      <c r="J52" s="548">
        <v>3072</v>
      </c>
      <c r="K52" s="549">
        <v>176</v>
      </c>
      <c r="L52" s="380">
        <v>5.729166666666667</v>
      </c>
    </row>
    <row r="53" spans="1:12" s="269" customFormat="1" ht="11.25" customHeight="1" x14ac:dyDescent="0.2">
      <c r="A53" s="381"/>
      <c r="B53" s="385"/>
      <c r="C53" s="382" t="s">
        <v>352</v>
      </c>
      <c r="D53" s="385"/>
      <c r="E53" s="383"/>
      <c r="F53" s="548">
        <v>1520</v>
      </c>
      <c r="G53" s="548">
        <v>1205</v>
      </c>
      <c r="H53" s="548">
        <v>1513</v>
      </c>
      <c r="I53" s="548">
        <v>1372</v>
      </c>
      <c r="J53" s="550">
        <v>1485</v>
      </c>
      <c r="K53" s="549">
        <v>35</v>
      </c>
      <c r="L53" s="380">
        <v>2.3569023569023568</v>
      </c>
    </row>
    <row r="54" spans="1:12" s="151" customFormat="1" ht="12.75" customHeight="1" x14ac:dyDescent="0.2">
      <c r="A54" s="381"/>
      <c r="B54" s="384" t="s">
        <v>113</v>
      </c>
      <c r="C54" s="384" t="s">
        <v>116</v>
      </c>
      <c r="D54" s="385"/>
      <c r="E54" s="383"/>
      <c r="F54" s="548">
        <v>6194</v>
      </c>
      <c r="G54" s="548">
        <v>4247</v>
      </c>
      <c r="H54" s="548">
        <v>6133</v>
      </c>
      <c r="I54" s="548">
        <v>5310</v>
      </c>
      <c r="J54" s="548">
        <v>6002</v>
      </c>
      <c r="K54" s="549">
        <v>192</v>
      </c>
      <c r="L54" s="380">
        <v>3.1989336887704098</v>
      </c>
    </row>
    <row r="55" spans="1:12" ht="11.25" x14ac:dyDescent="0.2">
      <c r="A55" s="381"/>
      <c r="B55" s="385"/>
      <c r="C55" s="382" t="s">
        <v>352</v>
      </c>
      <c r="D55" s="385"/>
      <c r="E55" s="383"/>
      <c r="F55" s="548">
        <v>2142</v>
      </c>
      <c r="G55" s="548">
        <v>1562</v>
      </c>
      <c r="H55" s="548">
        <v>2433</v>
      </c>
      <c r="I55" s="548">
        <v>1963</v>
      </c>
      <c r="J55" s="548">
        <v>2198</v>
      </c>
      <c r="K55" s="549">
        <v>-56</v>
      </c>
      <c r="L55" s="380">
        <v>-2.5477707006369426</v>
      </c>
    </row>
    <row r="56" spans="1:12" ht="14.25" customHeight="1" x14ac:dyDescent="0.2">
      <c r="A56" s="381"/>
      <c r="B56" s="385"/>
      <c r="C56" s="384" t="s">
        <v>117</v>
      </c>
      <c r="D56" s="385"/>
      <c r="E56" s="383"/>
      <c r="F56" s="548">
        <v>4173</v>
      </c>
      <c r="G56" s="548">
        <v>2907</v>
      </c>
      <c r="H56" s="548">
        <v>4188</v>
      </c>
      <c r="I56" s="548">
        <v>4369</v>
      </c>
      <c r="J56" s="548">
        <v>4677</v>
      </c>
      <c r="K56" s="549">
        <v>-504</v>
      </c>
      <c r="L56" s="380">
        <v>-10.77613855035279</v>
      </c>
    </row>
    <row r="57" spans="1:12" ht="18.75" customHeight="1" x14ac:dyDescent="0.2">
      <c r="A57" s="388"/>
      <c r="B57" s="389"/>
      <c r="C57" s="390" t="s">
        <v>352</v>
      </c>
      <c r="D57" s="389"/>
      <c r="E57" s="391"/>
      <c r="F57" s="551">
        <v>2911</v>
      </c>
      <c r="G57" s="552">
        <v>2051</v>
      </c>
      <c r="H57" s="552">
        <v>3049</v>
      </c>
      <c r="I57" s="552">
        <v>3221</v>
      </c>
      <c r="J57" s="552">
        <v>3275</v>
      </c>
      <c r="K57" s="553">
        <f t="shared" ref="K57" si="0">IF(OR(F57=".",J57=".")=TRUE,".",IF(OR(F57="*",J57="*")=TRUE,"*",IF(AND(F57="-",J57="-")=TRUE,"-",IF(AND(ISNUMBER(J57),ISNUMBER(F57))=TRUE,IF(F57-J57=0,0,F57-J57),IF(ISNUMBER(F57)=TRUE,F57,-J57)))))</f>
        <v>-364</v>
      </c>
      <c r="L57" s="392">
        <f t="shared" ref="L57" si="1">IF(K57 =".",".",IF(K57 ="*","*",IF(K57="-","-",IF(K57=0,0,IF(OR(J57="-",J57=".",F57="-",F57=".")=TRUE,"X",IF(J57=0,"0,0",IF(ABS(K57*100/J57)&gt;250,".X",(K57*100/J57))))))))</f>
        <v>-11.114503816793894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10680</v>
      </c>
      <c r="E11" s="114">
        <v>7544</v>
      </c>
      <c r="F11" s="114">
        <v>12803</v>
      </c>
      <c r="G11" s="114">
        <v>9936</v>
      </c>
      <c r="H11" s="140">
        <v>10967</v>
      </c>
      <c r="I11" s="115">
        <v>-287</v>
      </c>
      <c r="J11" s="116">
        <v>-2.6169417342937904</v>
      </c>
    </row>
    <row r="12" spans="1:15" s="110" customFormat="1" ht="24.95" customHeight="1" x14ac:dyDescent="0.2">
      <c r="A12" s="193" t="s">
        <v>132</v>
      </c>
      <c r="B12" s="194" t="s">
        <v>133</v>
      </c>
      <c r="C12" s="113">
        <v>16.413857677902623</v>
      </c>
      <c r="D12" s="115">
        <v>1753</v>
      </c>
      <c r="E12" s="114">
        <v>827</v>
      </c>
      <c r="F12" s="114">
        <v>1809</v>
      </c>
      <c r="G12" s="114">
        <v>1688</v>
      </c>
      <c r="H12" s="140">
        <v>2030</v>
      </c>
      <c r="I12" s="115">
        <v>-277</v>
      </c>
      <c r="J12" s="116">
        <v>-13.645320197044335</v>
      </c>
    </row>
    <row r="13" spans="1:15" s="110" customFormat="1" ht="24.95" customHeight="1" x14ac:dyDescent="0.2">
      <c r="A13" s="193" t="s">
        <v>134</v>
      </c>
      <c r="B13" s="199" t="s">
        <v>214</v>
      </c>
      <c r="C13" s="113">
        <v>0.58052434456928836</v>
      </c>
      <c r="D13" s="115">
        <v>62</v>
      </c>
      <c r="E13" s="114">
        <v>105</v>
      </c>
      <c r="F13" s="114">
        <v>114</v>
      </c>
      <c r="G13" s="114">
        <v>63</v>
      </c>
      <c r="H13" s="140">
        <v>145</v>
      </c>
      <c r="I13" s="115">
        <v>-83</v>
      </c>
      <c r="J13" s="116">
        <v>-57.241379310344826</v>
      </c>
    </row>
    <row r="14" spans="1:15" s="287" customFormat="1" ht="24.95" customHeight="1" x14ac:dyDescent="0.2">
      <c r="A14" s="193" t="s">
        <v>215</v>
      </c>
      <c r="B14" s="199" t="s">
        <v>137</v>
      </c>
      <c r="C14" s="113">
        <v>8.3426966292134832</v>
      </c>
      <c r="D14" s="115">
        <v>891</v>
      </c>
      <c r="E14" s="114">
        <v>642</v>
      </c>
      <c r="F14" s="114">
        <v>1223</v>
      </c>
      <c r="G14" s="114">
        <v>950</v>
      </c>
      <c r="H14" s="140">
        <v>974</v>
      </c>
      <c r="I14" s="115">
        <v>-83</v>
      </c>
      <c r="J14" s="116">
        <v>-8.5215605749486656</v>
      </c>
      <c r="K14" s="110"/>
      <c r="L14" s="110"/>
      <c r="M14" s="110"/>
      <c r="N14" s="110"/>
      <c r="O14" s="110"/>
    </row>
    <row r="15" spans="1:15" s="110" customFormat="1" ht="24.95" customHeight="1" x14ac:dyDescent="0.2">
      <c r="A15" s="193" t="s">
        <v>216</v>
      </c>
      <c r="B15" s="199" t="s">
        <v>217</v>
      </c>
      <c r="C15" s="113">
        <v>3.661048689138577</v>
      </c>
      <c r="D15" s="115">
        <v>391</v>
      </c>
      <c r="E15" s="114">
        <v>331</v>
      </c>
      <c r="F15" s="114">
        <v>531</v>
      </c>
      <c r="G15" s="114">
        <v>395</v>
      </c>
      <c r="H15" s="140">
        <v>372</v>
      </c>
      <c r="I15" s="115">
        <v>19</v>
      </c>
      <c r="J15" s="116">
        <v>5.10752688172043</v>
      </c>
    </row>
    <row r="16" spans="1:15" s="287" customFormat="1" ht="24.95" customHeight="1" x14ac:dyDescent="0.2">
      <c r="A16" s="193" t="s">
        <v>218</v>
      </c>
      <c r="B16" s="199" t="s">
        <v>141</v>
      </c>
      <c r="C16" s="113">
        <v>3.6142322097378279</v>
      </c>
      <c r="D16" s="115">
        <v>386</v>
      </c>
      <c r="E16" s="114">
        <v>224</v>
      </c>
      <c r="F16" s="114">
        <v>529</v>
      </c>
      <c r="G16" s="114">
        <v>385</v>
      </c>
      <c r="H16" s="140">
        <v>477</v>
      </c>
      <c r="I16" s="115">
        <v>-91</v>
      </c>
      <c r="J16" s="116">
        <v>-19.077568134171909</v>
      </c>
      <c r="K16" s="110"/>
      <c r="L16" s="110"/>
      <c r="M16" s="110"/>
      <c r="N16" s="110"/>
      <c r="O16" s="110"/>
    </row>
    <row r="17" spans="1:15" s="110" customFormat="1" ht="24.95" customHeight="1" x14ac:dyDescent="0.2">
      <c r="A17" s="193" t="s">
        <v>142</v>
      </c>
      <c r="B17" s="199" t="s">
        <v>220</v>
      </c>
      <c r="C17" s="113">
        <v>1.0674157303370786</v>
      </c>
      <c r="D17" s="115">
        <v>114</v>
      </c>
      <c r="E17" s="114">
        <v>87</v>
      </c>
      <c r="F17" s="114">
        <v>163</v>
      </c>
      <c r="G17" s="114">
        <v>170</v>
      </c>
      <c r="H17" s="140">
        <v>125</v>
      </c>
      <c r="I17" s="115">
        <v>-11</v>
      </c>
      <c r="J17" s="116">
        <v>-8.8000000000000007</v>
      </c>
    </row>
    <row r="18" spans="1:15" s="287" customFormat="1" ht="24.95" customHeight="1" x14ac:dyDescent="0.2">
      <c r="A18" s="201" t="s">
        <v>144</v>
      </c>
      <c r="B18" s="202" t="s">
        <v>145</v>
      </c>
      <c r="C18" s="113">
        <v>7.3782771535580522</v>
      </c>
      <c r="D18" s="115">
        <v>788</v>
      </c>
      <c r="E18" s="114">
        <v>506</v>
      </c>
      <c r="F18" s="114">
        <v>1113</v>
      </c>
      <c r="G18" s="114">
        <v>789</v>
      </c>
      <c r="H18" s="140">
        <v>782</v>
      </c>
      <c r="I18" s="115">
        <v>6</v>
      </c>
      <c r="J18" s="116">
        <v>0.76726342710997442</v>
      </c>
      <c r="K18" s="110"/>
      <c r="L18" s="110"/>
      <c r="M18" s="110"/>
      <c r="N18" s="110"/>
      <c r="O18" s="110"/>
    </row>
    <row r="19" spans="1:15" s="110" customFormat="1" ht="24.95" customHeight="1" x14ac:dyDescent="0.2">
      <c r="A19" s="193" t="s">
        <v>146</v>
      </c>
      <c r="B19" s="199" t="s">
        <v>147</v>
      </c>
      <c r="C19" s="113">
        <v>15.215355805243446</v>
      </c>
      <c r="D19" s="115">
        <v>1625</v>
      </c>
      <c r="E19" s="114">
        <v>1129</v>
      </c>
      <c r="F19" s="114">
        <v>1789</v>
      </c>
      <c r="G19" s="114">
        <v>1196</v>
      </c>
      <c r="H19" s="140">
        <v>1325</v>
      </c>
      <c r="I19" s="115">
        <v>300</v>
      </c>
      <c r="J19" s="116">
        <v>22.641509433962263</v>
      </c>
    </row>
    <row r="20" spans="1:15" s="287" customFormat="1" ht="24.95" customHeight="1" x14ac:dyDescent="0.2">
      <c r="A20" s="193" t="s">
        <v>148</v>
      </c>
      <c r="B20" s="199" t="s">
        <v>149</v>
      </c>
      <c r="C20" s="113">
        <v>4.5318352059925093</v>
      </c>
      <c r="D20" s="115">
        <v>484</v>
      </c>
      <c r="E20" s="114">
        <v>289</v>
      </c>
      <c r="F20" s="114">
        <v>501</v>
      </c>
      <c r="G20" s="114">
        <v>473</v>
      </c>
      <c r="H20" s="140">
        <v>575</v>
      </c>
      <c r="I20" s="115">
        <v>-91</v>
      </c>
      <c r="J20" s="116">
        <v>-15.826086956521738</v>
      </c>
      <c r="K20" s="110"/>
      <c r="L20" s="110"/>
      <c r="M20" s="110"/>
      <c r="N20" s="110"/>
      <c r="O20" s="110"/>
    </row>
    <row r="21" spans="1:15" s="110" customFormat="1" ht="24.95" customHeight="1" x14ac:dyDescent="0.2">
      <c r="A21" s="201" t="s">
        <v>150</v>
      </c>
      <c r="B21" s="202" t="s">
        <v>151</v>
      </c>
      <c r="C21" s="113">
        <v>3.9325842696629212</v>
      </c>
      <c r="D21" s="115">
        <v>420</v>
      </c>
      <c r="E21" s="114">
        <v>300</v>
      </c>
      <c r="F21" s="114">
        <v>500</v>
      </c>
      <c r="G21" s="114">
        <v>429</v>
      </c>
      <c r="H21" s="140">
        <v>411</v>
      </c>
      <c r="I21" s="115">
        <v>9</v>
      </c>
      <c r="J21" s="116">
        <v>2.1897810218978102</v>
      </c>
    </row>
    <row r="22" spans="1:15" s="110" customFormat="1" ht="24.95" customHeight="1" x14ac:dyDescent="0.2">
      <c r="A22" s="201" t="s">
        <v>152</v>
      </c>
      <c r="B22" s="199" t="s">
        <v>153</v>
      </c>
      <c r="C22" s="113">
        <v>0.7303370786516854</v>
      </c>
      <c r="D22" s="115">
        <v>78</v>
      </c>
      <c r="E22" s="114">
        <v>44</v>
      </c>
      <c r="F22" s="114">
        <v>97</v>
      </c>
      <c r="G22" s="114">
        <v>51</v>
      </c>
      <c r="H22" s="140">
        <v>57</v>
      </c>
      <c r="I22" s="115">
        <v>21</v>
      </c>
      <c r="J22" s="116">
        <v>36.842105263157897</v>
      </c>
    </row>
    <row r="23" spans="1:15" s="110" customFormat="1" ht="24.95" customHeight="1" x14ac:dyDescent="0.2">
      <c r="A23" s="193" t="s">
        <v>154</v>
      </c>
      <c r="B23" s="199" t="s">
        <v>155</v>
      </c>
      <c r="C23" s="113">
        <v>0.6741573033707865</v>
      </c>
      <c r="D23" s="115">
        <v>72</v>
      </c>
      <c r="E23" s="114">
        <v>24</v>
      </c>
      <c r="F23" s="114">
        <v>95</v>
      </c>
      <c r="G23" s="114">
        <v>36</v>
      </c>
      <c r="H23" s="140">
        <v>94</v>
      </c>
      <c r="I23" s="115">
        <v>-22</v>
      </c>
      <c r="J23" s="116">
        <v>-23.404255319148938</v>
      </c>
    </row>
    <row r="24" spans="1:15" s="110" customFormat="1" ht="24.95" customHeight="1" x14ac:dyDescent="0.2">
      <c r="A24" s="193" t="s">
        <v>156</v>
      </c>
      <c r="B24" s="199" t="s">
        <v>221</v>
      </c>
      <c r="C24" s="113">
        <v>3.5861423220973783</v>
      </c>
      <c r="D24" s="115">
        <v>383</v>
      </c>
      <c r="E24" s="114">
        <v>213</v>
      </c>
      <c r="F24" s="114">
        <v>436</v>
      </c>
      <c r="G24" s="114">
        <v>302</v>
      </c>
      <c r="H24" s="140">
        <v>340</v>
      </c>
      <c r="I24" s="115">
        <v>43</v>
      </c>
      <c r="J24" s="116">
        <v>12.647058823529411</v>
      </c>
    </row>
    <row r="25" spans="1:15" s="110" customFormat="1" ht="24.95" customHeight="1" x14ac:dyDescent="0.2">
      <c r="A25" s="193" t="s">
        <v>222</v>
      </c>
      <c r="B25" s="204" t="s">
        <v>159</v>
      </c>
      <c r="C25" s="113">
        <v>6.2078651685393256</v>
      </c>
      <c r="D25" s="115">
        <v>663</v>
      </c>
      <c r="E25" s="114">
        <v>628</v>
      </c>
      <c r="F25" s="114">
        <v>748</v>
      </c>
      <c r="G25" s="114">
        <v>812</v>
      </c>
      <c r="H25" s="140">
        <v>758</v>
      </c>
      <c r="I25" s="115">
        <v>-95</v>
      </c>
      <c r="J25" s="116">
        <v>-12.532981530343008</v>
      </c>
    </row>
    <row r="26" spans="1:15" s="110" customFormat="1" ht="24.95" customHeight="1" x14ac:dyDescent="0.2">
      <c r="A26" s="201">
        <v>782.78300000000002</v>
      </c>
      <c r="B26" s="203" t="s">
        <v>160</v>
      </c>
      <c r="C26" s="113">
        <v>13.033707865168539</v>
      </c>
      <c r="D26" s="115">
        <v>1392</v>
      </c>
      <c r="E26" s="114">
        <v>1253</v>
      </c>
      <c r="F26" s="114">
        <v>1520</v>
      </c>
      <c r="G26" s="114">
        <v>1489</v>
      </c>
      <c r="H26" s="140">
        <v>1698</v>
      </c>
      <c r="I26" s="115">
        <v>-306</v>
      </c>
      <c r="J26" s="116">
        <v>-18.021201413427562</v>
      </c>
    </row>
    <row r="27" spans="1:15" s="110" customFormat="1" ht="24.95" customHeight="1" x14ac:dyDescent="0.2">
      <c r="A27" s="193" t="s">
        <v>161</v>
      </c>
      <c r="B27" s="199" t="s">
        <v>162</v>
      </c>
      <c r="C27" s="113">
        <v>1.1891385767790261</v>
      </c>
      <c r="D27" s="115">
        <v>127</v>
      </c>
      <c r="E27" s="114">
        <v>99</v>
      </c>
      <c r="F27" s="114">
        <v>225</v>
      </c>
      <c r="G27" s="114">
        <v>154</v>
      </c>
      <c r="H27" s="140">
        <v>149</v>
      </c>
      <c r="I27" s="115">
        <v>-22</v>
      </c>
      <c r="J27" s="116">
        <v>-14.765100671140939</v>
      </c>
    </row>
    <row r="28" spans="1:15" s="110" customFormat="1" ht="24.95" customHeight="1" x14ac:dyDescent="0.2">
      <c r="A28" s="193" t="s">
        <v>163</v>
      </c>
      <c r="B28" s="199" t="s">
        <v>164</v>
      </c>
      <c r="C28" s="113">
        <v>2.7247191011235956</v>
      </c>
      <c r="D28" s="115">
        <v>291</v>
      </c>
      <c r="E28" s="114">
        <v>180</v>
      </c>
      <c r="F28" s="114">
        <v>464</v>
      </c>
      <c r="G28" s="114">
        <v>176</v>
      </c>
      <c r="H28" s="140">
        <v>216</v>
      </c>
      <c r="I28" s="115">
        <v>75</v>
      </c>
      <c r="J28" s="116">
        <v>34.722222222222221</v>
      </c>
    </row>
    <row r="29" spans="1:15" s="110" customFormat="1" ht="24.95" customHeight="1" x14ac:dyDescent="0.2">
      <c r="A29" s="193">
        <v>86</v>
      </c>
      <c r="B29" s="199" t="s">
        <v>165</v>
      </c>
      <c r="C29" s="113">
        <v>4.297752808988764</v>
      </c>
      <c r="D29" s="115">
        <v>459</v>
      </c>
      <c r="E29" s="114">
        <v>348</v>
      </c>
      <c r="F29" s="114">
        <v>573</v>
      </c>
      <c r="G29" s="114">
        <v>446</v>
      </c>
      <c r="H29" s="140">
        <v>393</v>
      </c>
      <c r="I29" s="115">
        <v>66</v>
      </c>
      <c r="J29" s="116">
        <v>16.793893129770993</v>
      </c>
    </row>
    <row r="30" spans="1:15" s="110" customFormat="1" ht="24.95" customHeight="1" x14ac:dyDescent="0.2">
      <c r="A30" s="193">
        <v>87.88</v>
      </c>
      <c r="B30" s="204" t="s">
        <v>166</v>
      </c>
      <c r="C30" s="113">
        <v>6.9475655430711614</v>
      </c>
      <c r="D30" s="115">
        <v>742</v>
      </c>
      <c r="E30" s="114">
        <v>707</v>
      </c>
      <c r="F30" s="114">
        <v>1207</v>
      </c>
      <c r="G30" s="114">
        <v>584</v>
      </c>
      <c r="H30" s="140">
        <v>673</v>
      </c>
      <c r="I30" s="115">
        <v>69</v>
      </c>
      <c r="J30" s="116">
        <v>10.252600297176821</v>
      </c>
    </row>
    <row r="31" spans="1:15" s="110" customFormat="1" ht="24.95" customHeight="1" x14ac:dyDescent="0.2">
      <c r="A31" s="193" t="s">
        <v>167</v>
      </c>
      <c r="B31" s="199" t="s">
        <v>168</v>
      </c>
      <c r="C31" s="113">
        <v>4.2041198501872659</v>
      </c>
      <c r="D31" s="115">
        <v>449</v>
      </c>
      <c r="E31" s="114">
        <v>250</v>
      </c>
      <c r="F31" s="114">
        <v>389</v>
      </c>
      <c r="G31" s="114">
        <v>298</v>
      </c>
      <c r="H31" s="140">
        <v>347</v>
      </c>
      <c r="I31" s="115">
        <v>102</v>
      </c>
      <c r="J31" s="116">
        <v>29.394812680115272</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16.413857677902623</v>
      </c>
      <c r="D34" s="115">
        <v>1753</v>
      </c>
      <c r="E34" s="114">
        <v>827</v>
      </c>
      <c r="F34" s="114">
        <v>1809</v>
      </c>
      <c r="G34" s="114">
        <v>1688</v>
      </c>
      <c r="H34" s="140">
        <v>2030</v>
      </c>
      <c r="I34" s="115">
        <v>-277</v>
      </c>
      <c r="J34" s="116">
        <v>-13.645320197044335</v>
      </c>
    </row>
    <row r="35" spans="1:10" s="110" customFormat="1" ht="24.95" customHeight="1" x14ac:dyDescent="0.2">
      <c r="A35" s="292" t="s">
        <v>171</v>
      </c>
      <c r="B35" s="293" t="s">
        <v>172</v>
      </c>
      <c r="C35" s="113">
        <v>16.301498127340825</v>
      </c>
      <c r="D35" s="115">
        <v>1741</v>
      </c>
      <c r="E35" s="114">
        <v>1253</v>
      </c>
      <c r="F35" s="114">
        <v>2450</v>
      </c>
      <c r="G35" s="114">
        <v>1802</v>
      </c>
      <c r="H35" s="140">
        <v>1901</v>
      </c>
      <c r="I35" s="115">
        <v>-160</v>
      </c>
      <c r="J35" s="116">
        <v>-8.4166228300894268</v>
      </c>
    </row>
    <row r="36" spans="1:10" s="110" customFormat="1" ht="24.95" customHeight="1" x14ac:dyDescent="0.2">
      <c r="A36" s="294" t="s">
        <v>173</v>
      </c>
      <c r="B36" s="295" t="s">
        <v>174</v>
      </c>
      <c r="C36" s="125">
        <v>67.275280898876403</v>
      </c>
      <c r="D36" s="143">
        <v>7185</v>
      </c>
      <c r="E36" s="144">
        <v>5464</v>
      </c>
      <c r="F36" s="144">
        <v>8544</v>
      </c>
      <c r="G36" s="144">
        <v>6446</v>
      </c>
      <c r="H36" s="145">
        <v>7036</v>
      </c>
      <c r="I36" s="143">
        <v>149</v>
      </c>
      <c r="J36" s="146">
        <v>2.1176805002842523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10680</v>
      </c>
      <c r="F11" s="264">
        <v>7544</v>
      </c>
      <c r="G11" s="264">
        <v>12803</v>
      </c>
      <c r="H11" s="264">
        <v>9936</v>
      </c>
      <c r="I11" s="265">
        <v>10967</v>
      </c>
      <c r="J11" s="263">
        <v>-287</v>
      </c>
      <c r="K11" s="266">
        <v>-2.6169417342937904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45.393258426966291</v>
      </c>
      <c r="E13" s="115">
        <v>4848</v>
      </c>
      <c r="F13" s="114">
        <v>3670</v>
      </c>
      <c r="G13" s="114">
        <v>5324</v>
      </c>
      <c r="H13" s="114">
        <v>4979</v>
      </c>
      <c r="I13" s="140">
        <v>5329</v>
      </c>
      <c r="J13" s="115">
        <v>-481</v>
      </c>
      <c r="K13" s="116">
        <v>-9.0260836930005635</v>
      </c>
    </row>
    <row r="14" spans="1:15" ht="15.95" customHeight="1" x14ac:dyDescent="0.2">
      <c r="A14" s="306" t="s">
        <v>230</v>
      </c>
      <c r="B14" s="307"/>
      <c r="C14" s="308"/>
      <c r="D14" s="113">
        <v>42.921348314606739</v>
      </c>
      <c r="E14" s="115">
        <v>4584</v>
      </c>
      <c r="F14" s="114">
        <v>3031</v>
      </c>
      <c r="G14" s="114">
        <v>6338</v>
      </c>
      <c r="H14" s="114">
        <v>3955</v>
      </c>
      <c r="I14" s="140">
        <v>4421</v>
      </c>
      <c r="J14" s="115">
        <v>163</v>
      </c>
      <c r="K14" s="116">
        <v>3.6869486541506444</v>
      </c>
    </row>
    <row r="15" spans="1:15" ht="15.95" customHeight="1" x14ac:dyDescent="0.2">
      <c r="A15" s="306" t="s">
        <v>231</v>
      </c>
      <c r="B15" s="307"/>
      <c r="C15" s="308"/>
      <c r="D15" s="113">
        <v>5.6554307116104869</v>
      </c>
      <c r="E15" s="115">
        <v>604</v>
      </c>
      <c r="F15" s="114">
        <v>397</v>
      </c>
      <c r="G15" s="114">
        <v>557</v>
      </c>
      <c r="H15" s="114">
        <v>541</v>
      </c>
      <c r="I15" s="140">
        <v>663</v>
      </c>
      <c r="J15" s="115">
        <v>-59</v>
      </c>
      <c r="K15" s="116">
        <v>-8.8989441930618405</v>
      </c>
    </row>
    <row r="16" spans="1:15" ht="15.95" customHeight="1" x14ac:dyDescent="0.2">
      <c r="A16" s="306" t="s">
        <v>232</v>
      </c>
      <c r="B16" s="307"/>
      <c r="C16" s="308"/>
      <c r="D16" s="113">
        <v>5.8707865168539328</v>
      </c>
      <c r="E16" s="115">
        <v>627</v>
      </c>
      <c r="F16" s="114">
        <v>433</v>
      </c>
      <c r="G16" s="114">
        <v>541</v>
      </c>
      <c r="H16" s="114">
        <v>455</v>
      </c>
      <c r="I16" s="140">
        <v>536</v>
      </c>
      <c r="J16" s="115">
        <v>91</v>
      </c>
      <c r="K16" s="116">
        <v>16.977611940298509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9.4943820224719104</v>
      </c>
      <c r="E18" s="115">
        <v>1014</v>
      </c>
      <c r="F18" s="114">
        <v>654</v>
      </c>
      <c r="G18" s="114">
        <v>1237</v>
      </c>
      <c r="H18" s="114">
        <v>1175</v>
      </c>
      <c r="I18" s="140">
        <v>1223</v>
      </c>
      <c r="J18" s="115">
        <v>-209</v>
      </c>
      <c r="K18" s="116">
        <v>-17.089125102207685</v>
      </c>
    </row>
    <row r="19" spans="1:11" ht="14.1" customHeight="1" x14ac:dyDescent="0.2">
      <c r="A19" s="306" t="s">
        <v>235</v>
      </c>
      <c r="B19" s="307" t="s">
        <v>236</v>
      </c>
      <c r="C19" s="308"/>
      <c r="D19" s="113">
        <v>9.2602996254681642</v>
      </c>
      <c r="E19" s="115">
        <v>989</v>
      </c>
      <c r="F19" s="114">
        <v>619</v>
      </c>
      <c r="G19" s="114">
        <v>1198</v>
      </c>
      <c r="H19" s="114">
        <v>1131</v>
      </c>
      <c r="I19" s="140">
        <v>1170</v>
      </c>
      <c r="J19" s="115">
        <v>-181</v>
      </c>
      <c r="K19" s="116">
        <v>-15.47008547008547</v>
      </c>
    </row>
    <row r="20" spans="1:11" ht="14.1" customHeight="1" x14ac:dyDescent="0.2">
      <c r="A20" s="306">
        <v>12</v>
      </c>
      <c r="B20" s="307" t="s">
        <v>237</v>
      </c>
      <c r="C20" s="308"/>
      <c r="D20" s="113">
        <v>9.3258426966292127</v>
      </c>
      <c r="E20" s="115">
        <v>996</v>
      </c>
      <c r="F20" s="114">
        <v>295</v>
      </c>
      <c r="G20" s="114">
        <v>830</v>
      </c>
      <c r="H20" s="114">
        <v>776</v>
      </c>
      <c r="I20" s="140">
        <v>1156</v>
      </c>
      <c r="J20" s="115">
        <v>-160</v>
      </c>
      <c r="K20" s="116">
        <v>-13.84083044982699</v>
      </c>
    </row>
    <row r="21" spans="1:11" ht="14.1" customHeight="1" x14ac:dyDescent="0.2">
      <c r="A21" s="306">
        <v>21</v>
      </c>
      <c r="B21" s="307" t="s">
        <v>238</v>
      </c>
      <c r="C21" s="308"/>
      <c r="D21" s="113">
        <v>0.47752808988764045</v>
      </c>
      <c r="E21" s="115">
        <v>51</v>
      </c>
      <c r="F21" s="114">
        <v>20</v>
      </c>
      <c r="G21" s="114">
        <v>46</v>
      </c>
      <c r="H21" s="114">
        <v>40</v>
      </c>
      <c r="I21" s="140">
        <v>65</v>
      </c>
      <c r="J21" s="115">
        <v>-14</v>
      </c>
      <c r="K21" s="116">
        <v>-21.53846153846154</v>
      </c>
    </row>
    <row r="22" spans="1:11" ht="14.1" customHeight="1" x14ac:dyDescent="0.2">
      <c r="A22" s="306">
        <v>22</v>
      </c>
      <c r="B22" s="307" t="s">
        <v>239</v>
      </c>
      <c r="C22" s="308"/>
      <c r="D22" s="113">
        <v>0.85205992509363293</v>
      </c>
      <c r="E22" s="115">
        <v>91</v>
      </c>
      <c r="F22" s="114">
        <v>74</v>
      </c>
      <c r="G22" s="114">
        <v>192</v>
      </c>
      <c r="H22" s="114">
        <v>95</v>
      </c>
      <c r="I22" s="140">
        <v>102</v>
      </c>
      <c r="J22" s="115">
        <v>-11</v>
      </c>
      <c r="K22" s="116">
        <v>-10.784313725490197</v>
      </c>
    </row>
    <row r="23" spans="1:11" ht="14.1" customHeight="1" x14ac:dyDescent="0.2">
      <c r="A23" s="306">
        <v>23</v>
      </c>
      <c r="B23" s="307" t="s">
        <v>240</v>
      </c>
      <c r="C23" s="308"/>
      <c r="D23" s="113">
        <v>0.5056179775280899</v>
      </c>
      <c r="E23" s="115">
        <v>54</v>
      </c>
      <c r="F23" s="114">
        <v>45</v>
      </c>
      <c r="G23" s="114">
        <v>81</v>
      </c>
      <c r="H23" s="114">
        <v>54</v>
      </c>
      <c r="I23" s="140">
        <v>65</v>
      </c>
      <c r="J23" s="115">
        <v>-11</v>
      </c>
      <c r="K23" s="116">
        <v>-16.923076923076923</v>
      </c>
    </row>
    <row r="24" spans="1:11" ht="14.1" customHeight="1" x14ac:dyDescent="0.2">
      <c r="A24" s="306">
        <v>24</v>
      </c>
      <c r="B24" s="307" t="s">
        <v>241</v>
      </c>
      <c r="C24" s="308"/>
      <c r="D24" s="113">
        <v>2.0880149812734081</v>
      </c>
      <c r="E24" s="115">
        <v>223</v>
      </c>
      <c r="F24" s="114">
        <v>191</v>
      </c>
      <c r="G24" s="114">
        <v>351</v>
      </c>
      <c r="H24" s="114">
        <v>188</v>
      </c>
      <c r="I24" s="140">
        <v>264</v>
      </c>
      <c r="J24" s="115">
        <v>-41</v>
      </c>
      <c r="K24" s="116">
        <v>-15.530303030303031</v>
      </c>
    </row>
    <row r="25" spans="1:11" ht="14.1" customHeight="1" x14ac:dyDescent="0.2">
      <c r="A25" s="306">
        <v>25</v>
      </c>
      <c r="B25" s="307" t="s">
        <v>242</v>
      </c>
      <c r="C25" s="308"/>
      <c r="D25" s="113">
        <v>3.5299625468164795</v>
      </c>
      <c r="E25" s="115">
        <v>377</v>
      </c>
      <c r="F25" s="114">
        <v>303</v>
      </c>
      <c r="G25" s="114">
        <v>535</v>
      </c>
      <c r="H25" s="114">
        <v>340</v>
      </c>
      <c r="I25" s="140">
        <v>375</v>
      </c>
      <c r="J25" s="115">
        <v>2</v>
      </c>
      <c r="K25" s="116">
        <v>0.53333333333333333</v>
      </c>
    </row>
    <row r="26" spans="1:11" ht="14.1" customHeight="1" x14ac:dyDescent="0.2">
      <c r="A26" s="306">
        <v>26</v>
      </c>
      <c r="B26" s="307" t="s">
        <v>243</v>
      </c>
      <c r="C26" s="308"/>
      <c r="D26" s="113">
        <v>3.3239700374531833</v>
      </c>
      <c r="E26" s="115">
        <v>355</v>
      </c>
      <c r="F26" s="114">
        <v>200</v>
      </c>
      <c r="G26" s="114">
        <v>437</v>
      </c>
      <c r="H26" s="114">
        <v>203</v>
      </c>
      <c r="I26" s="140">
        <v>289</v>
      </c>
      <c r="J26" s="115">
        <v>66</v>
      </c>
      <c r="K26" s="116">
        <v>22.837370242214533</v>
      </c>
    </row>
    <row r="27" spans="1:11" ht="14.1" customHeight="1" x14ac:dyDescent="0.2">
      <c r="A27" s="306">
        <v>27</v>
      </c>
      <c r="B27" s="307" t="s">
        <v>244</v>
      </c>
      <c r="C27" s="308"/>
      <c r="D27" s="113">
        <v>0.71161048689138573</v>
      </c>
      <c r="E27" s="115">
        <v>76</v>
      </c>
      <c r="F27" s="114">
        <v>38</v>
      </c>
      <c r="G27" s="114">
        <v>114</v>
      </c>
      <c r="H27" s="114">
        <v>78</v>
      </c>
      <c r="I27" s="140">
        <v>77</v>
      </c>
      <c r="J27" s="115">
        <v>-1</v>
      </c>
      <c r="K27" s="116">
        <v>-1.2987012987012987</v>
      </c>
    </row>
    <row r="28" spans="1:11" ht="14.1" customHeight="1" x14ac:dyDescent="0.2">
      <c r="A28" s="306">
        <v>28</v>
      </c>
      <c r="B28" s="307" t="s">
        <v>245</v>
      </c>
      <c r="C28" s="308"/>
      <c r="D28" s="113">
        <v>0.5056179775280899</v>
      </c>
      <c r="E28" s="115">
        <v>54</v>
      </c>
      <c r="F28" s="114">
        <v>36</v>
      </c>
      <c r="G28" s="114">
        <v>49</v>
      </c>
      <c r="H28" s="114">
        <v>48</v>
      </c>
      <c r="I28" s="140">
        <v>26</v>
      </c>
      <c r="J28" s="115">
        <v>28</v>
      </c>
      <c r="K28" s="116">
        <v>107.69230769230769</v>
      </c>
    </row>
    <row r="29" spans="1:11" ht="14.1" customHeight="1" x14ac:dyDescent="0.2">
      <c r="A29" s="306">
        <v>29</v>
      </c>
      <c r="B29" s="307" t="s">
        <v>246</v>
      </c>
      <c r="C29" s="308"/>
      <c r="D29" s="113">
        <v>3.0617977528089888</v>
      </c>
      <c r="E29" s="115">
        <v>327</v>
      </c>
      <c r="F29" s="114">
        <v>314</v>
      </c>
      <c r="G29" s="114">
        <v>522</v>
      </c>
      <c r="H29" s="114">
        <v>379</v>
      </c>
      <c r="I29" s="140">
        <v>332</v>
      </c>
      <c r="J29" s="115">
        <v>-5</v>
      </c>
      <c r="K29" s="116">
        <v>-1.5060240963855422</v>
      </c>
    </row>
    <row r="30" spans="1:11" ht="14.1" customHeight="1" x14ac:dyDescent="0.2">
      <c r="A30" s="306" t="s">
        <v>247</v>
      </c>
      <c r="B30" s="307" t="s">
        <v>248</v>
      </c>
      <c r="C30" s="308"/>
      <c r="D30" s="113">
        <v>1.8820224719101124</v>
      </c>
      <c r="E30" s="115">
        <v>201</v>
      </c>
      <c r="F30" s="114">
        <v>195</v>
      </c>
      <c r="G30" s="114">
        <v>326</v>
      </c>
      <c r="H30" s="114">
        <v>247</v>
      </c>
      <c r="I30" s="140">
        <v>185</v>
      </c>
      <c r="J30" s="115">
        <v>16</v>
      </c>
      <c r="K30" s="116">
        <v>8.6486486486486491</v>
      </c>
    </row>
    <row r="31" spans="1:11" ht="14.1" customHeight="1" x14ac:dyDescent="0.2">
      <c r="A31" s="306" t="s">
        <v>249</v>
      </c>
      <c r="B31" s="307" t="s">
        <v>250</v>
      </c>
      <c r="C31" s="308"/>
      <c r="D31" s="113">
        <v>1.1235955056179776</v>
      </c>
      <c r="E31" s="115">
        <v>120</v>
      </c>
      <c r="F31" s="114">
        <v>119</v>
      </c>
      <c r="G31" s="114">
        <v>193</v>
      </c>
      <c r="H31" s="114">
        <v>132</v>
      </c>
      <c r="I31" s="140">
        <v>147</v>
      </c>
      <c r="J31" s="115">
        <v>-27</v>
      </c>
      <c r="K31" s="116">
        <v>-18.367346938775512</v>
      </c>
    </row>
    <row r="32" spans="1:11" ht="14.1" customHeight="1" x14ac:dyDescent="0.2">
      <c r="A32" s="306">
        <v>31</v>
      </c>
      <c r="B32" s="307" t="s">
        <v>251</v>
      </c>
      <c r="C32" s="308"/>
      <c r="D32" s="113">
        <v>0.34644194756554308</v>
      </c>
      <c r="E32" s="115">
        <v>37</v>
      </c>
      <c r="F32" s="114">
        <v>24</v>
      </c>
      <c r="G32" s="114">
        <v>37</v>
      </c>
      <c r="H32" s="114">
        <v>34</v>
      </c>
      <c r="I32" s="140">
        <v>46</v>
      </c>
      <c r="J32" s="115">
        <v>-9</v>
      </c>
      <c r="K32" s="116">
        <v>-19.565217391304348</v>
      </c>
    </row>
    <row r="33" spans="1:11" ht="14.1" customHeight="1" x14ac:dyDescent="0.2">
      <c r="A33" s="306">
        <v>32</v>
      </c>
      <c r="B33" s="307" t="s">
        <v>252</v>
      </c>
      <c r="C33" s="308"/>
      <c r="D33" s="113">
        <v>4.9344569288389515</v>
      </c>
      <c r="E33" s="115">
        <v>527</v>
      </c>
      <c r="F33" s="114">
        <v>337</v>
      </c>
      <c r="G33" s="114">
        <v>681</v>
      </c>
      <c r="H33" s="114">
        <v>646</v>
      </c>
      <c r="I33" s="140">
        <v>541</v>
      </c>
      <c r="J33" s="115">
        <v>-14</v>
      </c>
      <c r="K33" s="116">
        <v>-2.587800369685767</v>
      </c>
    </row>
    <row r="34" spans="1:11" ht="14.1" customHeight="1" x14ac:dyDescent="0.2">
      <c r="A34" s="306">
        <v>33</v>
      </c>
      <c r="B34" s="307" t="s">
        <v>253</v>
      </c>
      <c r="C34" s="308"/>
      <c r="D34" s="113">
        <v>1.2921348314606742</v>
      </c>
      <c r="E34" s="115">
        <v>138</v>
      </c>
      <c r="F34" s="114">
        <v>81</v>
      </c>
      <c r="G34" s="114">
        <v>164</v>
      </c>
      <c r="H34" s="114">
        <v>100</v>
      </c>
      <c r="I34" s="140">
        <v>121</v>
      </c>
      <c r="J34" s="115">
        <v>17</v>
      </c>
      <c r="K34" s="116">
        <v>14.049586776859504</v>
      </c>
    </row>
    <row r="35" spans="1:11" ht="14.1" customHeight="1" x14ac:dyDescent="0.2">
      <c r="A35" s="306">
        <v>34</v>
      </c>
      <c r="B35" s="307" t="s">
        <v>254</v>
      </c>
      <c r="C35" s="308"/>
      <c r="D35" s="113">
        <v>1.1048689138576779</v>
      </c>
      <c r="E35" s="115">
        <v>118</v>
      </c>
      <c r="F35" s="114">
        <v>82</v>
      </c>
      <c r="G35" s="114">
        <v>144</v>
      </c>
      <c r="H35" s="114">
        <v>107</v>
      </c>
      <c r="I35" s="140">
        <v>134</v>
      </c>
      <c r="J35" s="115">
        <v>-16</v>
      </c>
      <c r="K35" s="116">
        <v>-11.940298507462687</v>
      </c>
    </row>
    <row r="36" spans="1:11" ht="14.1" customHeight="1" x14ac:dyDescent="0.2">
      <c r="A36" s="306">
        <v>41</v>
      </c>
      <c r="B36" s="307" t="s">
        <v>255</v>
      </c>
      <c r="C36" s="308"/>
      <c r="D36" s="113">
        <v>0.3089887640449438</v>
      </c>
      <c r="E36" s="115">
        <v>33</v>
      </c>
      <c r="F36" s="114">
        <v>23</v>
      </c>
      <c r="G36" s="114">
        <v>38</v>
      </c>
      <c r="H36" s="114">
        <v>25</v>
      </c>
      <c r="I36" s="140">
        <v>46</v>
      </c>
      <c r="J36" s="115">
        <v>-13</v>
      </c>
      <c r="K36" s="116">
        <v>-28.260869565217391</v>
      </c>
    </row>
    <row r="37" spans="1:11" ht="14.1" customHeight="1" x14ac:dyDescent="0.2">
      <c r="A37" s="306">
        <v>42</v>
      </c>
      <c r="B37" s="307" t="s">
        <v>256</v>
      </c>
      <c r="C37" s="308"/>
      <c r="D37" s="113">
        <v>5.6179775280898875E-2</v>
      </c>
      <c r="E37" s="115">
        <v>6</v>
      </c>
      <c r="F37" s="114">
        <v>5</v>
      </c>
      <c r="G37" s="114">
        <v>8</v>
      </c>
      <c r="H37" s="114" t="s">
        <v>513</v>
      </c>
      <c r="I37" s="140">
        <v>14</v>
      </c>
      <c r="J37" s="115">
        <v>-8</v>
      </c>
      <c r="K37" s="116">
        <v>-57.142857142857146</v>
      </c>
    </row>
    <row r="38" spans="1:11" ht="14.1" customHeight="1" x14ac:dyDescent="0.2">
      <c r="A38" s="306">
        <v>43</v>
      </c>
      <c r="B38" s="307" t="s">
        <v>257</v>
      </c>
      <c r="C38" s="308"/>
      <c r="D38" s="113">
        <v>0.6741573033707865</v>
      </c>
      <c r="E38" s="115">
        <v>72</v>
      </c>
      <c r="F38" s="114">
        <v>34</v>
      </c>
      <c r="G38" s="114">
        <v>108</v>
      </c>
      <c r="H38" s="114">
        <v>67</v>
      </c>
      <c r="I38" s="140">
        <v>82</v>
      </c>
      <c r="J38" s="115">
        <v>-10</v>
      </c>
      <c r="K38" s="116">
        <v>-12.195121951219512</v>
      </c>
    </row>
    <row r="39" spans="1:11" ht="14.1" customHeight="1" x14ac:dyDescent="0.2">
      <c r="A39" s="306">
        <v>51</v>
      </c>
      <c r="B39" s="307" t="s">
        <v>258</v>
      </c>
      <c r="C39" s="308"/>
      <c r="D39" s="113">
        <v>12.097378277153558</v>
      </c>
      <c r="E39" s="115">
        <v>1292</v>
      </c>
      <c r="F39" s="114">
        <v>1230</v>
      </c>
      <c r="G39" s="114">
        <v>1436</v>
      </c>
      <c r="H39" s="114">
        <v>1639</v>
      </c>
      <c r="I39" s="140">
        <v>1655</v>
      </c>
      <c r="J39" s="115">
        <v>-363</v>
      </c>
      <c r="K39" s="116">
        <v>-21.933534743202419</v>
      </c>
    </row>
    <row r="40" spans="1:11" ht="14.1" customHeight="1" x14ac:dyDescent="0.2">
      <c r="A40" s="306" t="s">
        <v>259</v>
      </c>
      <c r="B40" s="307" t="s">
        <v>260</v>
      </c>
      <c r="C40" s="308"/>
      <c r="D40" s="113">
        <v>11.245318352059925</v>
      </c>
      <c r="E40" s="115">
        <v>1201</v>
      </c>
      <c r="F40" s="114">
        <v>1194</v>
      </c>
      <c r="G40" s="114">
        <v>1381</v>
      </c>
      <c r="H40" s="114">
        <v>1540</v>
      </c>
      <c r="I40" s="140">
        <v>1466</v>
      </c>
      <c r="J40" s="115">
        <v>-265</v>
      </c>
      <c r="K40" s="116">
        <v>-18.076398362892224</v>
      </c>
    </row>
    <row r="41" spans="1:11" ht="14.1" customHeight="1" x14ac:dyDescent="0.2">
      <c r="A41" s="306"/>
      <c r="B41" s="307" t="s">
        <v>261</v>
      </c>
      <c r="C41" s="308"/>
      <c r="D41" s="113">
        <v>10.992509363295881</v>
      </c>
      <c r="E41" s="115">
        <v>1174</v>
      </c>
      <c r="F41" s="114">
        <v>1116</v>
      </c>
      <c r="G41" s="114">
        <v>1305</v>
      </c>
      <c r="H41" s="114">
        <v>1343</v>
      </c>
      <c r="I41" s="140">
        <v>1405</v>
      </c>
      <c r="J41" s="115">
        <v>-231</v>
      </c>
      <c r="K41" s="116">
        <v>-16.441281138790035</v>
      </c>
    </row>
    <row r="42" spans="1:11" ht="14.1" customHeight="1" x14ac:dyDescent="0.2">
      <c r="A42" s="306">
        <v>52</v>
      </c>
      <c r="B42" s="307" t="s">
        <v>262</v>
      </c>
      <c r="C42" s="308"/>
      <c r="D42" s="113">
        <v>5.0468164794007491</v>
      </c>
      <c r="E42" s="115">
        <v>539</v>
      </c>
      <c r="F42" s="114">
        <v>348</v>
      </c>
      <c r="G42" s="114">
        <v>477</v>
      </c>
      <c r="H42" s="114">
        <v>440</v>
      </c>
      <c r="I42" s="140">
        <v>568</v>
      </c>
      <c r="J42" s="115">
        <v>-29</v>
      </c>
      <c r="K42" s="116">
        <v>-5.105633802816901</v>
      </c>
    </row>
    <row r="43" spans="1:11" ht="14.1" customHeight="1" x14ac:dyDescent="0.2">
      <c r="A43" s="306" t="s">
        <v>263</v>
      </c>
      <c r="B43" s="307" t="s">
        <v>264</v>
      </c>
      <c r="C43" s="308"/>
      <c r="D43" s="113">
        <v>4.1198501872659179</v>
      </c>
      <c r="E43" s="115">
        <v>440</v>
      </c>
      <c r="F43" s="114">
        <v>261</v>
      </c>
      <c r="G43" s="114">
        <v>366</v>
      </c>
      <c r="H43" s="114">
        <v>306</v>
      </c>
      <c r="I43" s="140">
        <v>429</v>
      </c>
      <c r="J43" s="115">
        <v>11</v>
      </c>
      <c r="K43" s="116">
        <v>2.5641025641025643</v>
      </c>
    </row>
    <row r="44" spans="1:11" ht="14.1" customHeight="1" x14ac:dyDescent="0.2">
      <c r="A44" s="306">
        <v>53</v>
      </c>
      <c r="B44" s="307" t="s">
        <v>265</v>
      </c>
      <c r="C44" s="308"/>
      <c r="D44" s="113">
        <v>0.86142322097378277</v>
      </c>
      <c r="E44" s="115">
        <v>92</v>
      </c>
      <c r="F44" s="114">
        <v>90</v>
      </c>
      <c r="G44" s="114">
        <v>125</v>
      </c>
      <c r="H44" s="114">
        <v>114</v>
      </c>
      <c r="I44" s="140">
        <v>75</v>
      </c>
      <c r="J44" s="115">
        <v>17</v>
      </c>
      <c r="K44" s="116">
        <v>22.666666666666668</v>
      </c>
    </row>
    <row r="45" spans="1:11" ht="14.1" customHeight="1" x14ac:dyDescent="0.2">
      <c r="A45" s="306" t="s">
        <v>266</v>
      </c>
      <c r="B45" s="307" t="s">
        <v>267</v>
      </c>
      <c r="C45" s="308"/>
      <c r="D45" s="113">
        <v>0.83333333333333337</v>
      </c>
      <c r="E45" s="115">
        <v>89</v>
      </c>
      <c r="F45" s="114">
        <v>85</v>
      </c>
      <c r="G45" s="114">
        <v>115</v>
      </c>
      <c r="H45" s="114">
        <v>100</v>
      </c>
      <c r="I45" s="140">
        <v>64</v>
      </c>
      <c r="J45" s="115">
        <v>25</v>
      </c>
      <c r="K45" s="116">
        <v>39.0625</v>
      </c>
    </row>
    <row r="46" spans="1:11" ht="14.1" customHeight="1" x14ac:dyDescent="0.2">
      <c r="A46" s="306">
        <v>54</v>
      </c>
      <c r="B46" s="307" t="s">
        <v>268</v>
      </c>
      <c r="C46" s="308"/>
      <c r="D46" s="113">
        <v>3.1554307116104869</v>
      </c>
      <c r="E46" s="115">
        <v>337</v>
      </c>
      <c r="F46" s="114">
        <v>244</v>
      </c>
      <c r="G46" s="114">
        <v>325</v>
      </c>
      <c r="H46" s="114">
        <v>293</v>
      </c>
      <c r="I46" s="140">
        <v>338</v>
      </c>
      <c r="J46" s="115">
        <v>-1</v>
      </c>
      <c r="K46" s="116">
        <v>-0.29585798816568049</v>
      </c>
    </row>
    <row r="47" spans="1:11" ht="14.1" customHeight="1" x14ac:dyDescent="0.2">
      <c r="A47" s="306">
        <v>61</v>
      </c>
      <c r="B47" s="307" t="s">
        <v>269</v>
      </c>
      <c r="C47" s="308"/>
      <c r="D47" s="113">
        <v>2.0786516853932584</v>
      </c>
      <c r="E47" s="115">
        <v>222</v>
      </c>
      <c r="F47" s="114">
        <v>157</v>
      </c>
      <c r="G47" s="114">
        <v>288</v>
      </c>
      <c r="H47" s="114">
        <v>180</v>
      </c>
      <c r="I47" s="140">
        <v>225</v>
      </c>
      <c r="J47" s="115">
        <v>-3</v>
      </c>
      <c r="K47" s="116">
        <v>-1.3333333333333333</v>
      </c>
    </row>
    <row r="48" spans="1:11" ht="14.1" customHeight="1" x14ac:dyDescent="0.2">
      <c r="A48" s="306">
        <v>62</v>
      </c>
      <c r="B48" s="307" t="s">
        <v>270</v>
      </c>
      <c r="C48" s="308"/>
      <c r="D48" s="113">
        <v>6.5449438202247192</v>
      </c>
      <c r="E48" s="115">
        <v>699</v>
      </c>
      <c r="F48" s="114">
        <v>555</v>
      </c>
      <c r="G48" s="114">
        <v>898</v>
      </c>
      <c r="H48" s="114">
        <v>608</v>
      </c>
      <c r="I48" s="140">
        <v>522</v>
      </c>
      <c r="J48" s="115">
        <v>177</v>
      </c>
      <c r="K48" s="116">
        <v>33.908045977011497</v>
      </c>
    </row>
    <row r="49" spans="1:11" ht="14.1" customHeight="1" x14ac:dyDescent="0.2">
      <c r="A49" s="306">
        <v>63</v>
      </c>
      <c r="B49" s="307" t="s">
        <v>271</v>
      </c>
      <c r="C49" s="308"/>
      <c r="D49" s="113">
        <v>2.6217228464419478</v>
      </c>
      <c r="E49" s="115">
        <v>280</v>
      </c>
      <c r="F49" s="114">
        <v>168</v>
      </c>
      <c r="G49" s="114">
        <v>346</v>
      </c>
      <c r="H49" s="114">
        <v>280</v>
      </c>
      <c r="I49" s="140">
        <v>246</v>
      </c>
      <c r="J49" s="115">
        <v>34</v>
      </c>
      <c r="K49" s="116">
        <v>13.821138211382113</v>
      </c>
    </row>
    <row r="50" spans="1:11" ht="14.1" customHeight="1" x14ac:dyDescent="0.2">
      <c r="A50" s="306" t="s">
        <v>272</v>
      </c>
      <c r="B50" s="307" t="s">
        <v>273</v>
      </c>
      <c r="C50" s="308"/>
      <c r="D50" s="113">
        <v>0.1404494382022472</v>
      </c>
      <c r="E50" s="115">
        <v>15</v>
      </c>
      <c r="F50" s="114">
        <v>15</v>
      </c>
      <c r="G50" s="114">
        <v>44</v>
      </c>
      <c r="H50" s="114">
        <v>17</v>
      </c>
      <c r="I50" s="140">
        <v>18</v>
      </c>
      <c r="J50" s="115">
        <v>-3</v>
      </c>
      <c r="K50" s="116">
        <v>-16.666666666666668</v>
      </c>
    </row>
    <row r="51" spans="1:11" ht="14.1" customHeight="1" x14ac:dyDescent="0.2">
      <c r="A51" s="306" t="s">
        <v>274</v>
      </c>
      <c r="B51" s="307" t="s">
        <v>275</v>
      </c>
      <c r="C51" s="308"/>
      <c r="D51" s="113">
        <v>2.2191011235955056</v>
      </c>
      <c r="E51" s="115">
        <v>237</v>
      </c>
      <c r="F51" s="114">
        <v>143</v>
      </c>
      <c r="G51" s="114">
        <v>268</v>
      </c>
      <c r="H51" s="114">
        <v>250</v>
      </c>
      <c r="I51" s="140">
        <v>217</v>
      </c>
      <c r="J51" s="115">
        <v>20</v>
      </c>
      <c r="K51" s="116">
        <v>9.2165898617511512</v>
      </c>
    </row>
    <row r="52" spans="1:11" ht="14.1" customHeight="1" x14ac:dyDescent="0.2">
      <c r="A52" s="306">
        <v>71</v>
      </c>
      <c r="B52" s="307" t="s">
        <v>276</v>
      </c>
      <c r="C52" s="308"/>
      <c r="D52" s="113">
        <v>6.2453183520599254</v>
      </c>
      <c r="E52" s="115">
        <v>667</v>
      </c>
      <c r="F52" s="114">
        <v>528</v>
      </c>
      <c r="G52" s="114">
        <v>691</v>
      </c>
      <c r="H52" s="114">
        <v>521</v>
      </c>
      <c r="I52" s="140">
        <v>699</v>
      </c>
      <c r="J52" s="115">
        <v>-32</v>
      </c>
      <c r="K52" s="116">
        <v>-4.577968526466381</v>
      </c>
    </row>
    <row r="53" spans="1:11" ht="14.1" customHeight="1" x14ac:dyDescent="0.2">
      <c r="A53" s="306" t="s">
        <v>277</v>
      </c>
      <c r="B53" s="307" t="s">
        <v>278</v>
      </c>
      <c r="C53" s="308"/>
      <c r="D53" s="113">
        <v>2.0224719101123596</v>
      </c>
      <c r="E53" s="115">
        <v>216</v>
      </c>
      <c r="F53" s="114">
        <v>140</v>
      </c>
      <c r="G53" s="114">
        <v>229</v>
      </c>
      <c r="H53" s="114">
        <v>150</v>
      </c>
      <c r="I53" s="140">
        <v>187</v>
      </c>
      <c r="J53" s="115">
        <v>29</v>
      </c>
      <c r="K53" s="116">
        <v>15.508021390374331</v>
      </c>
    </row>
    <row r="54" spans="1:11" ht="14.1" customHeight="1" x14ac:dyDescent="0.2">
      <c r="A54" s="306" t="s">
        <v>279</v>
      </c>
      <c r="B54" s="307" t="s">
        <v>280</v>
      </c>
      <c r="C54" s="308"/>
      <c r="D54" s="113">
        <v>3.6142322097378279</v>
      </c>
      <c r="E54" s="115">
        <v>386</v>
      </c>
      <c r="F54" s="114">
        <v>347</v>
      </c>
      <c r="G54" s="114">
        <v>411</v>
      </c>
      <c r="H54" s="114">
        <v>330</v>
      </c>
      <c r="I54" s="140">
        <v>456</v>
      </c>
      <c r="J54" s="115">
        <v>-70</v>
      </c>
      <c r="K54" s="116">
        <v>-15.350877192982455</v>
      </c>
    </row>
    <row r="55" spans="1:11" ht="14.1" customHeight="1" x14ac:dyDescent="0.2">
      <c r="A55" s="306">
        <v>72</v>
      </c>
      <c r="B55" s="307" t="s">
        <v>281</v>
      </c>
      <c r="C55" s="308"/>
      <c r="D55" s="113">
        <v>1.8726591760299625</v>
      </c>
      <c r="E55" s="115">
        <v>200</v>
      </c>
      <c r="F55" s="114">
        <v>66</v>
      </c>
      <c r="G55" s="114">
        <v>187</v>
      </c>
      <c r="H55" s="114">
        <v>106</v>
      </c>
      <c r="I55" s="140">
        <v>146</v>
      </c>
      <c r="J55" s="115">
        <v>54</v>
      </c>
      <c r="K55" s="116">
        <v>36.986301369863014</v>
      </c>
    </row>
    <row r="56" spans="1:11" ht="14.1" customHeight="1" x14ac:dyDescent="0.2">
      <c r="A56" s="306" t="s">
        <v>282</v>
      </c>
      <c r="B56" s="307" t="s">
        <v>283</v>
      </c>
      <c r="C56" s="308"/>
      <c r="D56" s="113">
        <v>0.5337078651685393</v>
      </c>
      <c r="E56" s="115">
        <v>57</v>
      </c>
      <c r="F56" s="114">
        <v>14</v>
      </c>
      <c r="G56" s="114">
        <v>86</v>
      </c>
      <c r="H56" s="114">
        <v>28</v>
      </c>
      <c r="I56" s="140">
        <v>66</v>
      </c>
      <c r="J56" s="115">
        <v>-9</v>
      </c>
      <c r="K56" s="116">
        <v>-13.636363636363637</v>
      </c>
    </row>
    <row r="57" spans="1:11" ht="14.1" customHeight="1" x14ac:dyDescent="0.2">
      <c r="A57" s="306" t="s">
        <v>284</v>
      </c>
      <c r="B57" s="307" t="s">
        <v>285</v>
      </c>
      <c r="C57" s="308"/>
      <c r="D57" s="113">
        <v>0.77715355805243447</v>
      </c>
      <c r="E57" s="115">
        <v>83</v>
      </c>
      <c r="F57" s="114">
        <v>43</v>
      </c>
      <c r="G57" s="114">
        <v>41</v>
      </c>
      <c r="H57" s="114">
        <v>37</v>
      </c>
      <c r="I57" s="140">
        <v>47</v>
      </c>
      <c r="J57" s="115">
        <v>36</v>
      </c>
      <c r="K57" s="116">
        <v>76.59574468085107</v>
      </c>
    </row>
    <row r="58" spans="1:11" ht="14.1" customHeight="1" x14ac:dyDescent="0.2">
      <c r="A58" s="306">
        <v>73</v>
      </c>
      <c r="B58" s="307" t="s">
        <v>286</v>
      </c>
      <c r="C58" s="308"/>
      <c r="D58" s="113">
        <v>0.9269662921348315</v>
      </c>
      <c r="E58" s="115">
        <v>99</v>
      </c>
      <c r="F58" s="114">
        <v>67</v>
      </c>
      <c r="G58" s="114">
        <v>152</v>
      </c>
      <c r="H58" s="114">
        <v>118</v>
      </c>
      <c r="I58" s="140">
        <v>117</v>
      </c>
      <c r="J58" s="115">
        <v>-18</v>
      </c>
      <c r="K58" s="116">
        <v>-15.384615384615385</v>
      </c>
    </row>
    <row r="59" spans="1:11" ht="14.1" customHeight="1" x14ac:dyDescent="0.2">
      <c r="A59" s="306" t="s">
        <v>287</v>
      </c>
      <c r="B59" s="307" t="s">
        <v>288</v>
      </c>
      <c r="C59" s="308"/>
      <c r="D59" s="113">
        <v>0.76779026217228463</v>
      </c>
      <c r="E59" s="115">
        <v>82</v>
      </c>
      <c r="F59" s="114">
        <v>37</v>
      </c>
      <c r="G59" s="114">
        <v>121</v>
      </c>
      <c r="H59" s="114">
        <v>80</v>
      </c>
      <c r="I59" s="140">
        <v>91</v>
      </c>
      <c r="J59" s="115">
        <v>-9</v>
      </c>
      <c r="K59" s="116">
        <v>-9.8901098901098905</v>
      </c>
    </row>
    <row r="60" spans="1:11" ht="14.1" customHeight="1" x14ac:dyDescent="0.2">
      <c r="A60" s="306">
        <v>81</v>
      </c>
      <c r="B60" s="307" t="s">
        <v>289</v>
      </c>
      <c r="C60" s="308"/>
      <c r="D60" s="113">
        <v>4.7940074906367043</v>
      </c>
      <c r="E60" s="115">
        <v>512</v>
      </c>
      <c r="F60" s="114">
        <v>437</v>
      </c>
      <c r="G60" s="114">
        <v>641</v>
      </c>
      <c r="H60" s="114">
        <v>481</v>
      </c>
      <c r="I60" s="140">
        <v>488</v>
      </c>
      <c r="J60" s="115">
        <v>24</v>
      </c>
      <c r="K60" s="116">
        <v>4.918032786885246</v>
      </c>
    </row>
    <row r="61" spans="1:11" ht="14.1" customHeight="1" x14ac:dyDescent="0.2">
      <c r="A61" s="306" t="s">
        <v>290</v>
      </c>
      <c r="B61" s="307" t="s">
        <v>291</v>
      </c>
      <c r="C61" s="308"/>
      <c r="D61" s="113">
        <v>1.6947565543071161</v>
      </c>
      <c r="E61" s="115">
        <v>181</v>
      </c>
      <c r="F61" s="114">
        <v>104</v>
      </c>
      <c r="G61" s="114">
        <v>222</v>
      </c>
      <c r="H61" s="114">
        <v>194</v>
      </c>
      <c r="I61" s="140">
        <v>171</v>
      </c>
      <c r="J61" s="115">
        <v>10</v>
      </c>
      <c r="K61" s="116">
        <v>5.8479532163742691</v>
      </c>
    </row>
    <row r="62" spans="1:11" ht="14.1" customHeight="1" x14ac:dyDescent="0.2">
      <c r="A62" s="306" t="s">
        <v>292</v>
      </c>
      <c r="B62" s="307" t="s">
        <v>293</v>
      </c>
      <c r="C62" s="308"/>
      <c r="D62" s="113">
        <v>1.6479400749063671</v>
      </c>
      <c r="E62" s="115">
        <v>176</v>
      </c>
      <c r="F62" s="114">
        <v>197</v>
      </c>
      <c r="G62" s="114">
        <v>259</v>
      </c>
      <c r="H62" s="114">
        <v>137</v>
      </c>
      <c r="I62" s="140">
        <v>163</v>
      </c>
      <c r="J62" s="115">
        <v>13</v>
      </c>
      <c r="K62" s="116">
        <v>7.9754601226993866</v>
      </c>
    </row>
    <row r="63" spans="1:11" ht="14.1" customHeight="1" x14ac:dyDescent="0.2">
      <c r="A63" s="306"/>
      <c r="B63" s="307" t="s">
        <v>294</v>
      </c>
      <c r="C63" s="308"/>
      <c r="D63" s="113">
        <v>1.4981273408239701</v>
      </c>
      <c r="E63" s="115">
        <v>160</v>
      </c>
      <c r="F63" s="114">
        <v>179</v>
      </c>
      <c r="G63" s="114">
        <v>240</v>
      </c>
      <c r="H63" s="114">
        <v>119</v>
      </c>
      <c r="I63" s="140">
        <v>150</v>
      </c>
      <c r="J63" s="115">
        <v>10</v>
      </c>
      <c r="K63" s="116">
        <v>6.666666666666667</v>
      </c>
    </row>
    <row r="64" spans="1:11" ht="14.1" customHeight="1" x14ac:dyDescent="0.2">
      <c r="A64" s="306" t="s">
        <v>295</v>
      </c>
      <c r="B64" s="307" t="s">
        <v>296</v>
      </c>
      <c r="C64" s="308"/>
      <c r="D64" s="113">
        <v>0.5056179775280899</v>
      </c>
      <c r="E64" s="115">
        <v>54</v>
      </c>
      <c r="F64" s="114">
        <v>42</v>
      </c>
      <c r="G64" s="114">
        <v>62</v>
      </c>
      <c r="H64" s="114">
        <v>65</v>
      </c>
      <c r="I64" s="140">
        <v>50</v>
      </c>
      <c r="J64" s="115">
        <v>4</v>
      </c>
      <c r="K64" s="116">
        <v>8</v>
      </c>
    </row>
    <row r="65" spans="1:11" ht="14.1" customHeight="1" x14ac:dyDescent="0.2">
      <c r="A65" s="306" t="s">
        <v>297</v>
      </c>
      <c r="B65" s="307" t="s">
        <v>298</v>
      </c>
      <c r="C65" s="308"/>
      <c r="D65" s="113">
        <v>0.49625468164794007</v>
      </c>
      <c r="E65" s="115">
        <v>53</v>
      </c>
      <c r="F65" s="114">
        <v>29</v>
      </c>
      <c r="G65" s="114">
        <v>40</v>
      </c>
      <c r="H65" s="114">
        <v>29</v>
      </c>
      <c r="I65" s="140">
        <v>32</v>
      </c>
      <c r="J65" s="115">
        <v>21</v>
      </c>
      <c r="K65" s="116">
        <v>65.625</v>
      </c>
    </row>
    <row r="66" spans="1:11" ht="14.1" customHeight="1" x14ac:dyDescent="0.2">
      <c r="A66" s="306">
        <v>82</v>
      </c>
      <c r="B66" s="307" t="s">
        <v>299</v>
      </c>
      <c r="C66" s="308"/>
      <c r="D66" s="113">
        <v>3.1835205992509361</v>
      </c>
      <c r="E66" s="115">
        <v>340</v>
      </c>
      <c r="F66" s="114">
        <v>290</v>
      </c>
      <c r="G66" s="114">
        <v>451</v>
      </c>
      <c r="H66" s="114">
        <v>278</v>
      </c>
      <c r="I66" s="140">
        <v>255</v>
      </c>
      <c r="J66" s="115">
        <v>85</v>
      </c>
      <c r="K66" s="116">
        <v>33.333333333333336</v>
      </c>
    </row>
    <row r="67" spans="1:11" ht="14.1" customHeight="1" x14ac:dyDescent="0.2">
      <c r="A67" s="306" t="s">
        <v>300</v>
      </c>
      <c r="B67" s="307" t="s">
        <v>301</v>
      </c>
      <c r="C67" s="308"/>
      <c r="D67" s="113">
        <v>1.7041198501872659</v>
      </c>
      <c r="E67" s="115">
        <v>182</v>
      </c>
      <c r="F67" s="114">
        <v>221</v>
      </c>
      <c r="G67" s="114">
        <v>309</v>
      </c>
      <c r="H67" s="114">
        <v>204</v>
      </c>
      <c r="I67" s="140">
        <v>163</v>
      </c>
      <c r="J67" s="115">
        <v>19</v>
      </c>
      <c r="K67" s="116">
        <v>11.656441717791411</v>
      </c>
    </row>
    <row r="68" spans="1:11" ht="14.1" customHeight="1" x14ac:dyDescent="0.2">
      <c r="A68" s="306" t="s">
        <v>302</v>
      </c>
      <c r="B68" s="307" t="s">
        <v>303</v>
      </c>
      <c r="C68" s="308"/>
      <c r="D68" s="113">
        <v>0.86142322097378277</v>
      </c>
      <c r="E68" s="115">
        <v>92</v>
      </c>
      <c r="F68" s="114">
        <v>42</v>
      </c>
      <c r="G68" s="114">
        <v>81</v>
      </c>
      <c r="H68" s="114">
        <v>41</v>
      </c>
      <c r="I68" s="140">
        <v>60</v>
      </c>
      <c r="J68" s="115">
        <v>32</v>
      </c>
      <c r="K68" s="116">
        <v>53.333333333333336</v>
      </c>
    </row>
    <row r="69" spans="1:11" ht="14.1" customHeight="1" x14ac:dyDescent="0.2">
      <c r="A69" s="306">
        <v>83</v>
      </c>
      <c r="B69" s="307" t="s">
        <v>304</v>
      </c>
      <c r="C69" s="308"/>
      <c r="D69" s="113">
        <v>4.7752808988764048</v>
      </c>
      <c r="E69" s="115">
        <v>510</v>
      </c>
      <c r="F69" s="114">
        <v>353</v>
      </c>
      <c r="G69" s="114">
        <v>897</v>
      </c>
      <c r="H69" s="114">
        <v>314</v>
      </c>
      <c r="I69" s="140">
        <v>415</v>
      </c>
      <c r="J69" s="115">
        <v>95</v>
      </c>
      <c r="K69" s="116">
        <v>22.891566265060241</v>
      </c>
    </row>
    <row r="70" spans="1:11" ht="14.1" customHeight="1" x14ac:dyDescent="0.2">
      <c r="A70" s="306" t="s">
        <v>305</v>
      </c>
      <c r="B70" s="307" t="s">
        <v>306</v>
      </c>
      <c r="C70" s="308"/>
      <c r="D70" s="113">
        <v>3.8295880149812733</v>
      </c>
      <c r="E70" s="115">
        <v>409</v>
      </c>
      <c r="F70" s="114">
        <v>269</v>
      </c>
      <c r="G70" s="114">
        <v>769</v>
      </c>
      <c r="H70" s="114">
        <v>221</v>
      </c>
      <c r="I70" s="140">
        <v>285</v>
      </c>
      <c r="J70" s="115">
        <v>124</v>
      </c>
      <c r="K70" s="116">
        <v>43.508771929824562</v>
      </c>
    </row>
    <row r="71" spans="1:11" ht="14.1" customHeight="1" x14ac:dyDescent="0.2">
      <c r="A71" s="306"/>
      <c r="B71" s="307" t="s">
        <v>307</v>
      </c>
      <c r="C71" s="308"/>
      <c r="D71" s="113">
        <v>1.3202247191011236</v>
      </c>
      <c r="E71" s="115">
        <v>141</v>
      </c>
      <c r="F71" s="114">
        <v>123</v>
      </c>
      <c r="G71" s="114">
        <v>448</v>
      </c>
      <c r="H71" s="114">
        <v>78</v>
      </c>
      <c r="I71" s="140">
        <v>109</v>
      </c>
      <c r="J71" s="115">
        <v>32</v>
      </c>
      <c r="K71" s="116">
        <v>29.357798165137616</v>
      </c>
    </row>
    <row r="72" spans="1:11" ht="14.1" customHeight="1" x14ac:dyDescent="0.2">
      <c r="A72" s="306">
        <v>84</v>
      </c>
      <c r="B72" s="307" t="s">
        <v>308</v>
      </c>
      <c r="C72" s="308"/>
      <c r="D72" s="113">
        <v>1.6853932584269662</v>
      </c>
      <c r="E72" s="115">
        <v>180</v>
      </c>
      <c r="F72" s="114">
        <v>94</v>
      </c>
      <c r="G72" s="114">
        <v>141</v>
      </c>
      <c r="H72" s="114">
        <v>110</v>
      </c>
      <c r="I72" s="140">
        <v>116</v>
      </c>
      <c r="J72" s="115">
        <v>64</v>
      </c>
      <c r="K72" s="116">
        <v>55.172413793103445</v>
      </c>
    </row>
    <row r="73" spans="1:11" ht="14.1" customHeight="1" x14ac:dyDescent="0.2">
      <c r="A73" s="306" t="s">
        <v>309</v>
      </c>
      <c r="B73" s="307" t="s">
        <v>310</v>
      </c>
      <c r="C73" s="308"/>
      <c r="D73" s="113">
        <v>0.5617977528089888</v>
      </c>
      <c r="E73" s="115">
        <v>60</v>
      </c>
      <c r="F73" s="114">
        <v>45</v>
      </c>
      <c r="G73" s="114">
        <v>80</v>
      </c>
      <c r="H73" s="114">
        <v>68</v>
      </c>
      <c r="I73" s="140">
        <v>60</v>
      </c>
      <c r="J73" s="115">
        <v>0</v>
      </c>
      <c r="K73" s="116">
        <v>0</v>
      </c>
    </row>
    <row r="74" spans="1:11" ht="14.1" customHeight="1" x14ac:dyDescent="0.2">
      <c r="A74" s="306" t="s">
        <v>311</v>
      </c>
      <c r="B74" s="307" t="s">
        <v>312</v>
      </c>
      <c r="C74" s="308"/>
      <c r="D74" s="113">
        <v>0.17790262172284643</v>
      </c>
      <c r="E74" s="115">
        <v>19</v>
      </c>
      <c r="F74" s="114">
        <v>10</v>
      </c>
      <c r="G74" s="114">
        <v>15</v>
      </c>
      <c r="H74" s="114">
        <v>4</v>
      </c>
      <c r="I74" s="140">
        <v>9</v>
      </c>
      <c r="J74" s="115">
        <v>10</v>
      </c>
      <c r="K74" s="116">
        <v>111.11111111111111</v>
      </c>
    </row>
    <row r="75" spans="1:11" ht="14.1" customHeight="1" x14ac:dyDescent="0.2">
      <c r="A75" s="306" t="s">
        <v>313</v>
      </c>
      <c r="B75" s="307" t="s">
        <v>314</v>
      </c>
      <c r="C75" s="308"/>
      <c r="D75" s="113">
        <v>0.57116104868913853</v>
      </c>
      <c r="E75" s="115">
        <v>61</v>
      </c>
      <c r="F75" s="114">
        <v>19</v>
      </c>
      <c r="G75" s="114">
        <v>15</v>
      </c>
      <c r="H75" s="114">
        <v>20</v>
      </c>
      <c r="I75" s="140">
        <v>16</v>
      </c>
      <c r="J75" s="115">
        <v>45</v>
      </c>
      <c r="K75" s="116" t="s">
        <v>514</v>
      </c>
    </row>
    <row r="76" spans="1:11" ht="14.1" customHeight="1" x14ac:dyDescent="0.2">
      <c r="A76" s="306">
        <v>91</v>
      </c>
      <c r="B76" s="307" t="s">
        <v>315</v>
      </c>
      <c r="C76" s="308"/>
      <c r="D76" s="113">
        <v>0.13108614232209737</v>
      </c>
      <c r="E76" s="115">
        <v>14</v>
      </c>
      <c r="F76" s="114">
        <v>29</v>
      </c>
      <c r="G76" s="114">
        <v>25</v>
      </c>
      <c r="H76" s="114">
        <v>9</v>
      </c>
      <c r="I76" s="140">
        <v>9</v>
      </c>
      <c r="J76" s="115">
        <v>5</v>
      </c>
      <c r="K76" s="116">
        <v>55.555555555555557</v>
      </c>
    </row>
    <row r="77" spans="1:11" ht="14.1" customHeight="1" x14ac:dyDescent="0.2">
      <c r="A77" s="306">
        <v>92</v>
      </c>
      <c r="B77" s="307" t="s">
        <v>316</v>
      </c>
      <c r="C77" s="308"/>
      <c r="D77" s="113">
        <v>0.90823970037453183</v>
      </c>
      <c r="E77" s="115">
        <v>97</v>
      </c>
      <c r="F77" s="114">
        <v>83</v>
      </c>
      <c r="G77" s="114">
        <v>71</v>
      </c>
      <c r="H77" s="114">
        <v>59</v>
      </c>
      <c r="I77" s="140">
        <v>92</v>
      </c>
      <c r="J77" s="115">
        <v>5</v>
      </c>
      <c r="K77" s="116">
        <v>5.4347826086956523</v>
      </c>
    </row>
    <row r="78" spans="1:11" ht="14.1" customHeight="1" x14ac:dyDescent="0.2">
      <c r="A78" s="306">
        <v>93</v>
      </c>
      <c r="B78" s="307" t="s">
        <v>317</v>
      </c>
      <c r="C78" s="308"/>
      <c r="D78" s="113">
        <v>0.15917602996254682</v>
      </c>
      <c r="E78" s="115">
        <v>17</v>
      </c>
      <c r="F78" s="114">
        <v>4</v>
      </c>
      <c r="G78" s="114">
        <v>12</v>
      </c>
      <c r="H78" s="114" t="s">
        <v>513</v>
      </c>
      <c r="I78" s="140">
        <v>5</v>
      </c>
      <c r="J78" s="115">
        <v>12</v>
      </c>
      <c r="K78" s="116">
        <v>240</v>
      </c>
    </row>
    <row r="79" spans="1:11" ht="14.1" customHeight="1" x14ac:dyDescent="0.2">
      <c r="A79" s="306">
        <v>94</v>
      </c>
      <c r="B79" s="307" t="s">
        <v>318</v>
      </c>
      <c r="C79" s="308"/>
      <c r="D79" s="113">
        <v>0.13108614232209737</v>
      </c>
      <c r="E79" s="115">
        <v>14</v>
      </c>
      <c r="F79" s="114">
        <v>32</v>
      </c>
      <c r="G79" s="114">
        <v>23</v>
      </c>
      <c r="H79" s="114">
        <v>20</v>
      </c>
      <c r="I79" s="140">
        <v>20</v>
      </c>
      <c r="J79" s="115">
        <v>-6</v>
      </c>
      <c r="K79" s="116">
        <v>-30</v>
      </c>
    </row>
    <row r="80" spans="1:11" ht="14.1" customHeight="1" x14ac:dyDescent="0.2">
      <c r="A80" s="306" t="s">
        <v>319</v>
      </c>
      <c r="B80" s="307" t="s">
        <v>320</v>
      </c>
      <c r="C80" s="308"/>
      <c r="D80" s="113">
        <v>2.8089887640449437E-2</v>
      </c>
      <c r="E80" s="115">
        <v>3</v>
      </c>
      <c r="F80" s="114">
        <v>0</v>
      </c>
      <c r="G80" s="114">
        <v>0</v>
      </c>
      <c r="H80" s="114">
        <v>0</v>
      </c>
      <c r="I80" s="140">
        <v>0</v>
      </c>
      <c r="J80" s="115">
        <v>3</v>
      </c>
      <c r="K80" s="116" t="s">
        <v>515</v>
      </c>
    </row>
    <row r="81" spans="1:11" ht="14.1" customHeight="1" x14ac:dyDescent="0.2">
      <c r="A81" s="310" t="s">
        <v>321</v>
      </c>
      <c r="B81" s="311" t="s">
        <v>333</v>
      </c>
      <c r="C81" s="312"/>
      <c r="D81" s="125">
        <v>0.15917602996254682</v>
      </c>
      <c r="E81" s="143">
        <v>17</v>
      </c>
      <c r="F81" s="144">
        <v>13</v>
      </c>
      <c r="G81" s="144">
        <v>43</v>
      </c>
      <c r="H81" s="144">
        <v>6</v>
      </c>
      <c r="I81" s="145">
        <v>18</v>
      </c>
      <c r="J81" s="143">
        <v>-1</v>
      </c>
      <c r="K81" s="146">
        <v>-5.5555555555555554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9364</v>
      </c>
      <c r="E11" s="114">
        <v>9670</v>
      </c>
      <c r="F11" s="114">
        <v>11197</v>
      </c>
      <c r="G11" s="114">
        <v>9134</v>
      </c>
      <c r="H11" s="140">
        <v>9620</v>
      </c>
      <c r="I11" s="115">
        <v>-256</v>
      </c>
      <c r="J11" s="116">
        <v>-2.6611226611226613</v>
      </c>
    </row>
    <row r="12" spans="1:15" s="110" customFormat="1" ht="24.95" customHeight="1" x14ac:dyDescent="0.2">
      <c r="A12" s="193" t="s">
        <v>132</v>
      </c>
      <c r="B12" s="194" t="s">
        <v>133</v>
      </c>
      <c r="C12" s="113">
        <v>10.497650576676634</v>
      </c>
      <c r="D12" s="115">
        <v>983</v>
      </c>
      <c r="E12" s="114">
        <v>1983</v>
      </c>
      <c r="F12" s="114">
        <v>1864</v>
      </c>
      <c r="G12" s="114">
        <v>1406</v>
      </c>
      <c r="H12" s="140">
        <v>1037</v>
      </c>
      <c r="I12" s="115">
        <v>-54</v>
      </c>
      <c r="J12" s="116">
        <v>-5.2073288331726131</v>
      </c>
    </row>
    <row r="13" spans="1:15" s="110" customFormat="1" ht="24.95" customHeight="1" x14ac:dyDescent="0.2">
      <c r="A13" s="193" t="s">
        <v>134</v>
      </c>
      <c r="B13" s="199" t="s">
        <v>214</v>
      </c>
      <c r="C13" s="113">
        <v>0.53395984621956427</v>
      </c>
      <c r="D13" s="115">
        <v>50</v>
      </c>
      <c r="E13" s="114">
        <v>99</v>
      </c>
      <c r="F13" s="114">
        <v>96</v>
      </c>
      <c r="G13" s="114">
        <v>49</v>
      </c>
      <c r="H13" s="140">
        <v>129</v>
      </c>
      <c r="I13" s="115">
        <v>-79</v>
      </c>
      <c r="J13" s="116">
        <v>-61.240310077519382</v>
      </c>
    </row>
    <row r="14" spans="1:15" s="287" customFormat="1" ht="24.95" customHeight="1" x14ac:dyDescent="0.2">
      <c r="A14" s="193" t="s">
        <v>215</v>
      </c>
      <c r="B14" s="199" t="s">
        <v>137</v>
      </c>
      <c r="C14" s="113">
        <v>10.273387441264417</v>
      </c>
      <c r="D14" s="115">
        <v>962</v>
      </c>
      <c r="E14" s="114">
        <v>690</v>
      </c>
      <c r="F14" s="114">
        <v>1043</v>
      </c>
      <c r="G14" s="114">
        <v>958</v>
      </c>
      <c r="H14" s="140">
        <v>976</v>
      </c>
      <c r="I14" s="115">
        <v>-14</v>
      </c>
      <c r="J14" s="116">
        <v>-1.4344262295081966</v>
      </c>
      <c r="K14" s="110"/>
      <c r="L14" s="110"/>
      <c r="M14" s="110"/>
      <c r="N14" s="110"/>
      <c r="O14" s="110"/>
    </row>
    <row r="15" spans="1:15" s="110" customFormat="1" ht="24.95" customHeight="1" x14ac:dyDescent="0.2">
      <c r="A15" s="193" t="s">
        <v>216</v>
      </c>
      <c r="B15" s="199" t="s">
        <v>217</v>
      </c>
      <c r="C15" s="113">
        <v>4.367791542076036</v>
      </c>
      <c r="D15" s="115">
        <v>409</v>
      </c>
      <c r="E15" s="114">
        <v>327</v>
      </c>
      <c r="F15" s="114">
        <v>443</v>
      </c>
      <c r="G15" s="114">
        <v>355</v>
      </c>
      <c r="H15" s="140">
        <v>402</v>
      </c>
      <c r="I15" s="115">
        <v>7</v>
      </c>
      <c r="J15" s="116">
        <v>1.7412935323383085</v>
      </c>
    </row>
    <row r="16" spans="1:15" s="287" customFormat="1" ht="24.95" customHeight="1" x14ac:dyDescent="0.2">
      <c r="A16" s="193" t="s">
        <v>218</v>
      </c>
      <c r="B16" s="199" t="s">
        <v>141</v>
      </c>
      <c r="C16" s="113">
        <v>4.7202050405809484</v>
      </c>
      <c r="D16" s="115">
        <v>442</v>
      </c>
      <c r="E16" s="114">
        <v>282</v>
      </c>
      <c r="F16" s="114">
        <v>458</v>
      </c>
      <c r="G16" s="114">
        <v>360</v>
      </c>
      <c r="H16" s="140">
        <v>432</v>
      </c>
      <c r="I16" s="115">
        <v>10</v>
      </c>
      <c r="J16" s="116">
        <v>2.3148148148148149</v>
      </c>
      <c r="K16" s="110"/>
      <c r="L16" s="110"/>
      <c r="M16" s="110"/>
      <c r="N16" s="110"/>
      <c r="O16" s="110"/>
    </row>
    <row r="17" spans="1:15" s="110" customFormat="1" ht="24.95" customHeight="1" x14ac:dyDescent="0.2">
      <c r="A17" s="193" t="s">
        <v>142</v>
      </c>
      <c r="B17" s="199" t="s">
        <v>220</v>
      </c>
      <c r="C17" s="113">
        <v>1.1853908586074327</v>
      </c>
      <c r="D17" s="115">
        <v>111</v>
      </c>
      <c r="E17" s="114">
        <v>81</v>
      </c>
      <c r="F17" s="114">
        <v>142</v>
      </c>
      <c r="G17" s="114">
        <v>243</v>
      </c>
      <c r="H17" s="140">
        <v>142</v>
      </c>
      <c r="I17" s="115">
        <v>-31</v>
      </c>
      <c r="J17" s="116">
        <v>-21.830985915492956</v>
      </c>
    </row>
    <row r="18" spans="1:15" s="287" customFormat="1" ht="24.95" customHeight="1" x14ac:dyDescent="0.2">
      <c r="A18" s="201" t="s">
        <v>144</v>
      </c>
      <c r="B18" s="202" t="s">
        <v>145</v>
      </c>
      <c r="C18" s="113">
        <v>8.3618111917983775</v>
      </c>
      <c r="D18" s="115">
        <v>783</v>
      </c>
      <c r="E18" s="114">
        <v>693</v>
      </c>
      <c r="F18" s="114">
        <v>891</v>
      </c>
      <c r="G18" s="114">
        <v>730</v>
      </c>
      <c r="H18" s="140">
        <v>749</v>
      </c>
      <c r="I18" s="115">
        <v>34</v>
      </c>
      <c r="J18" s="116">
        <v>4.539385847797063</v>
      </c>
      <c r="K18" s="110"/>
      <c r="L18" s="110"/>
      <c r="M18" s="110"/>
      <c r="N18" s="110"/>
      <c r="O18" s="110"/>
    </row>
    <row r="19" spans="1:15" s="110" customFormat="1" ht="24.95" customHeight="1" x14ac:dyDescent="0.2">
      <c r="A19" s="193" t="s">
        <v>146</v>
      </c>
      <c r="B19" s="199" t="s">
        <v>147</v>
      </c>
      <c r="C19" s="113">
        <v>16.200341734301581</v>
      </c>
      <c r="D19" s="115">
        <v>1517</v>
      </c>
      <c r="E19" s="114">
        <v>1111</v>
      </c>
      <c r="F19" s="114">
        <v>1403</v>
      </c>
      <c r="G19" s="114">
        <v>1205</v>
      </c>
      <c r="H19" s="140">
        <v>1301</v>
      </c>
      <c r="I19" s="115">
        <v>216</v>
      </c>
      <c r="J19" s="116">
        <v>16.60261337432744</v>
      </c>
    </row>
    <row r="20" spans="1:15" s="287" customFormat="1" ht="24.95" customHeight="1" x14ac:dyDescent="0.2">
      <c r="A20" s="193" t="s">
        <v>148</v>
      </c>
      <c r="B20" s="199" t="s">
        <v>149</v>
      </c>
      <c r="C20" s="113">
        <v>3.994019649722341</v>
      </c>
      <c r="D20" s="115">
        <v>374</v>
      </c>
      <c r="E20" s="114">
        <v>312</v>
      </c>
      <c r="F20" s="114">
        <v>360</v>
      </c>
      <c r="G20" s="114">
        <v>421</v>
      </c>
      <c r="H20" s="140">
        <v>486</v>
      </c>
      <c r="I20" s="115">
        <v>-112</v>
      </c>
      <c r="J20" s="116">
        <v>-23.045267489711936</v>
      </c>
      <c r="K20" s="110"/>
      <c r="L20" s="110"/>
      <c r="M20" s="110"/>
      <c r="N20" s="110"/>
      <c r="O20" s="110"/>
    </row>
    <row r="21" spans="1:15" s="110" customFormat="1" ht="24.95" customHeight="1" x14ac:dyDescent="0.2">
      <c r="A21" s="201" t="s">
        <v>150</v>
      </c>
      <c r="B21" s="202" t="s">
        <v>151</v>
      </c>
      <c r="C21" s="113">
        <v>4.7095258436565572</v>
      </c>
      <c r="D21" s="115">
        <v>441</v>
      </c>
      <c r="E21" s="114">
        <v>377</v>
      </c>
      <c r="F21" s="114">
        <v>455</v>
      </c>
      <c r="G21" s="114">
        <v>334</v>
      </c>
      <c r="H21" s="140">
        <v>362</v>
      </c>
      <c r="I21" s="115">
        <v>79</v>
      </c>
      <c r="J21" s="116">
        <v>21.823204419889503</v>
      </c>
    </row>
    <row r="22" spans="1:15" s="110" customFormat="1" ht="24.95" customHeight="1" x14ac:dyDescent="0.2">
      <c r="A22" s="201" t="s">
        <v>152</v>
      </c>
      <c r="B22" s="199" t="s">
        <v>153</v>
      </c>
      <c r="C22" s="113">
        <v>0.64075181546347715</v>
      </c>
      <c r="D22" s="115">
        <v>60</v>
      </c>
      <c r="E22" s="114">
        <v>33</v>
      </c>
      <c r="F22" s="114">
        <v>71</v>
      </c>
      <c r="G22" s="114">
        <v>55</v>
      </c>
      <c r="H22" s="140">
        <v>49</v>
      </c>
      <c r="I22" s="115">
        <v>11</v>
      </c>
      <c r="J22" s="116">
        <v>22.448979591836736</v>
      </c>
    </row>
    <row r="23" spans="1:15" s="110" customFormat="1" ht="24.95" customHeight="1" x14ac:dyDescent="0.2">
      <c r="A23" s="193" t="s">
        <v>154</v>
      </c>
      <c r="B23" s="199" t="s">
        <v>155</v>
      </c>
      <c r="C23" s="113">
        <v>1.1640324647586502</v>
      </c>
      <c r="D23" s="115">
        <v>109</v>
      </c>
      <c r="E23" s="114">
        <v>55</v>
      </c>
      <c r="F23" s="114">
        <v>99</v>
      </c>
      <c r="G23" s="114">
        <v>71</v>
      </c>
      <c r="H23" s="140">
        <v>124</v>
      </c>
      <c r="I23" s="115">
        <v>-15</v>
      </c>
      <c r="J23" s="116">
        <v>-12.096774193548388</v>
      </c>
    </row>
    <row r="24" spans="1:15" s="110" customFormat="1" ht="24.95" customHeight="1" x14ac:dyDescent="0.2">
      <c r="A24" s="193" t="s">
        <v>156</v>
      </c>
      <c r="B24" s="199" t="s">
        <v>221</v>
      </c>
      <c r="C24" s="113">
        <v>4.0901324220418624</v>
      </c>
      <c r="D24" s="115">
        <v>383</v>
      </c>
      <c r="E24" s="114">
        <v>308</v>
      </c>
      <c r="F24" s="114">
        <v>269</v>
      </c>
      <c r="G24" s="114">
        <v>293</v>
      </c>
      <c r="H24" s="140">
        <v>333</v>
      </c>
      <c r="I24" s="115">
        <v>50</v>
      </c>
      <c r="J24" s="116">
        <v>15.015015015015015</v>
      </c>
    </row>
    <row r="25" spans="1:15" s="110" customFormat="1" ht="24.95" customHeight="1" x14ac:dyDescent="0.2">
      <c r="A25" s="193" t="s">
        <v>222</v>
      </c>
      <c r="B25" s="204" t="s">
        <v>159</v>
      </c>
      <c r="C25" s="113">
        <v>6.0978214438274243</v>
      </c>
      <c r="D25" s="115">
        <v>571</v>
      </c>
      <c r="E25" s="114">
        <v>733</v>
      </c>
      <c r="F25" s="114">
        <v>740</v>
      </c>
      <c r="G25" s="114">
        <v>580</v>
      </c>
      <c r="H25" s="140">
        <v>572</v>
      </c>
      <c r="I25" s="115">
        <v>-1</v>
      </c>
      <c r="J25" s="116">
        <v>-0.17482517482517482</v>
      </c>
    </row>
    <row r="26" spans="1:15" s="110" customFormat="1" ht="24.95" customHeight="1" x14ac:dyDescent="0.2">
      <c r="A26" s="201">
        <v>782.78300000000002</v>
      </c>
      <c r="B26" s="203" t="s">
        <v>160</v>
      </c>
      <c r="C26" s="113">
        <v>13.594617684750107</v>
      </c>
      <c r="D26" s="115">
        <v>1273</v>
      </c>
      <c r="E26" s="114">
        <v>1788</v>
      </c>
      <c r="F26" s="114">
        <v>1619</v>
      </c>
      <c r="G26" s="114">
        <v>1456</v>
      </c>
      <c r="H26" s="140">
        <v>1727</v>
      </c>
      <c r="I26" s="115">
        <v>-454</v>
      </c>
      <c r="J26" s="116">
        <v>-26.288361320208455</v>
      </c>
    </row>
    <row r="27" spans="1:15" s="110" customFormat="1" ht="24.95" customHeight="1" x14ac:dyDescent="0.2">
      <c r="A27" s="193" t="s">
        <v>161</v>
      </c>
      <c r="B27" s="199" t="s">
        <v>162</v>
      </c>
      <c r="C27" s="113">
        <v>1.1426740709098675</v>
      </c>
      <c r="D27" s="115">
        <v>107</v>
      </c>
      <c r="E27" s="114">
        <v>84</v>
      </c>
      <c r="F27" s="114">
        <v>204</v>
      </c>
      <c r="G27" s="114">
        <v>129</v>
      </c>
      <c r="H27" s="140">
        <v>125</v>
      </c>
      <c r="I27" s="115">
        <v>-18</v>
      </c>
      <c r="J27" s="116">
        <v>-14.4</v>
      </c>
    </row>
    <row r="28" spans="1:15" s="110" customFormat="1" ht="24.95" customHeight="1" x14ac:dyDescent="0.2">
      <c r="A28" s="193" t="s">
        <v>163</v>
      </c>
      <c r="B28" s="199" t="s">
        <v>164</v>
      </c>
      <c r="C28" s="113">
        <v>2.3707817172148653</v>
      </c>
      <c r="D28" s="115">
        <v>222</v>
      </c>
      <c r="E28" s="114">
        <v>182</v>
      </c>
      <c r="F28" s="114">
        <v>363</v>
      </c>
      <c r="G28" s="114">
        <v>183</v>
      </c>
      <c r="H28" s="140">
        <v>182</v>
      </c>
      <c r="I28" s="115">
        <v>40</v>
      </c>
      <c r="J28" s="116">
        <v>21.978021978021978</v>
      </c>
    </row>
    <row r="29" spans="1:15" s="110" customFormat="1" ht="24.95" customHeight="1" x14ac:dyDescent="0.2">
      <c r="A29" s="193">
        <v>86</v>
      </c>
      <c r="B29" s="199" t="s">
        <v>165</v>
      </c>
      <c r="C29" s="113">
        <v>4.997864160615122</v>
      </c>
      <c r="D29" s="115">
        <v>468</v>
      </c>
      <c r="E29" s="114">
        <v>318</v>
      </c>
      <c r="F29" s="114">
        <v>401</v>
      </c>
      <c r="G29" s="114">
        <v>416</v>
      </c>
      <c r="H29" s="140">
        <v>397</v>
      </c>
      <c r="I29" s="115">
        <v>71</v>
      </c>
      <c r="J29" s="116">
        <v>17.884130982367758</v>
      </c>
    </row>
    <row r="30" spans="1:15" s="110" customFormat="1" ht="24.95" customHeight="1" x14ac:dyDescent="0.2">
      <c r="A30" s="193">
        <v>87.88</v>
      </c>
      <c r="B30" s="204" t="s">
        <v>166</v>
      </c>
      <c r="C30" s="113">
        <v>7.5929090132422044</v>
      </c>
      <c r="D30" s="115">
        <v>711</v>
      </c>
      <c r="E30" s="114">
        <v>617</v>
      </c>
      <c r="F30" s="114">
        <v>978</v>
      </c>
      <c r="G30" s="114">
        <v>628</v>
      </c>
      <c r="H30" s="140">
        <v>729</v>
      </c>
      <c r="I30" s="115">
        <v>-18</v>
      </c>
      <c r="J30" s="116">
        <v>-2.4691358024691357</v>
      </c>
    </row>
    <row r="31" spans="1:15" s="110" customFormat="1" ht="24.95" customHeight="1" x14ac:dyDescent="0.2">
      <c r="A31" s="193" t="s">
        <v>167</v>
      </c>
      <c r="B31" s="199" t="s">
        <v>168</v>
      </c>
      <c r="C31" s="113">
        <v>3.7377189235369501</v>
      </c>
      <c r="D31" s="115">
        <v>350</v>
      </c>
      <c r="E31" s="114">
        <v>287</v>
      </c>
      <c r="F31" s="114">
        <v>341</v>
      </c>
      <c r="G31" s="114">
        <v>220</v>
      </c>
      <c r="H31" s="140">
        <v>342</v>
      </c>
      <c r="I31" s="115">
        <v>8</v>
      </c>
      <c r="J31" s="116">
        <v>2.3391812865497075</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10.497650576676634</v>
      </c>
      <c r="D34" s="115">
        <v>983</v>
      </c>
      <c r="E34" s="114">
        <v>1983</v>
      </c>
      <c r="F34" s="114">
        <v>1864</v>
      </c>
      <c r="G34" s="114">
        <v>1406</v>
      </c>
      <c r="H34" s="140">
        <v>1037</v>
      </c>
      <c r="I34" s="115">
        <v>-54</v>
      </c>
      <c r="J34" s="116">
        <v>-5.2073288331726131</v>
      </c>
    </row>
    <row r="35" spans="1:10" s="110" customFormat="1" ht="24.95" customHeight="1" x14ac:dyDescent="0.2">
      <c r="A35" s="292" t="s">
        <v>171</v>
      </c>
      <c r="B35" s="293" t="s">
        <v>172</v>
      </c>
      <c r="C35" s="113">
        <v>19.169158479282359</v>
      </c>
      <c r="D35" s="115">
        <v>1795</v>
      </c>
      <c r="E35" s="114">
        <v>1482</v>
      </c>
      <c r="F35" s="114">
        <v>2030</v>
      </c>
      <c r="G35" s="114">
        <v>1737</v>
      </c>
      <c r="H35" s="140">
        <v>1854</v>
      </c>
      <c r="I35" s="115">
        <v>-59</v>
      </c>
      <c r="J35" s="116">
        <v>-3.1823085221143472</v>
      </c>
    </row>
    <row r="36" spans="1:10" s="110" customFormat="1" ht="24.95" customHeight="1" x14ac:dyDescent="0.2">
      <c r="A36" s="294" t="s">
        <v>173</v>
      </c>
      <c r="B36" s="295" t="s">
        <v>174</v>
      </c>
      <c r="C36" s="125">
        <v>70.333190944041007</v>
      </c>
      <c r="D36" s="143">
        <v>6586</v>
      </c>
      <c r="E36" s="144">
        <v>6205</v>
      </c>
      <c r="F36" s="144">
        <v>7303</v>
      </c>
      <c r="G36" s="144">
        <v>5991</v>
      </c>
      <c r="H36" s="145">
        <v>6729</v>
      </c>
      <c r="I36" s="143">
        <v>-143</v>
      </c>
      <c r="J36" s="146">
        <v>-2.1251300341804131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9364</v>
      </c>
      <c r="F11" s="264">
        <v>9670</v>
      </c>
      <c r="G11" s="264">
        <v>11197</v>
      </c>
      <c r="H11" s="264">
        <v>9134</v>
      </c>
      <c r="I11" s="265">
        <v>9620</v>
      </c>
      <c r="J11" s="263">
        <v>-256</v>
      </c>
      <c r="K11" s="266">
        <v>-2.6611226611226613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39.801366937206325</v>
      </c>
      <c r="E13" s="115">
        <v>3727</v>
      </c>
      <c r="F13" s="114">
        <v>5349</v>
      </c>
      <c r="G13" s="114">
        <v>5057</v>
      </c>
      <c r="H13" s="114">
        <v>4228</v>
      </c>
      <c r="I13" s="140">
        <v>3972</v>
      </c>
      <c r="J13" s="115">
        <v>-245</v>
      </c>
      <c r="K13" s="116">
        <v>-6.1681772406847939</v>
      </c>
    </row>
    <row r="14" spans="1:17" ht="15.95" customHeight="1" x14ac:dyDescent="0.2">
      <c r="A14" s="306" t="s">
        <v>230</v>
      </c>
      <c r="B14" s="307"/>
      <c r="C14" s="308"/>
      <c r="D14" s="113">
        <v>47.970952584365655</v>
      </c>
      <c r="E14" s="115">
        <v>4492</v>
      </c>
      <c r="F14" s="114">
        <v>3478</v>
      </c>
      <c r="G14" s="114">
        <v>4978</v>
      </c>
      <c r="H14" s="114">
        <v>3991</v>
      </c>
      <c r="I14" s="140">
        <v>4490</v>
      </c>
      <c r="J14" s="115">
        <v>2</v>
      </c>
      <c r="K14" s="116">
        <v>4.4543429844097995E-2</v>
      </c>
    </row>
    <row r="15" spans="1:17" ht="15.95" customHeight="1" x14ac:dyDescent="0.2">
      <c r="A15" s="306" t="s">
        <v>231</v>
      </c>
      <c r="B15" s="307"/>
      <c r="C15" s="308"/>
      <c r="D15" s="113">
        <v>6.4395557454079455</v>
      </c>
      <c r="E15" s="115">
        <v>603</v>
      </c>
      <c r="F15" s="114">
        <v>419</v>
      </c>
      <c r="G15" s="114">
        <v>546</v>
      </c>
      <c r="H15" s="114">
        <v>471</v>
      </c>
      <c r="I15" s="140">
        <v>657</v>
      </c>
      <c r="J15" s="115">
        <v>-54</v>
      </c>
      <c r="K15" s="116">
        <v>-8.2191780821917817</v>
      </c>
    </row>
    <row r="16" spans="1:17" ht="15.95" customHeight="1" x14ac:dyDescent="0.2">
      <c r="A16" s="306" t="s">
        <v>232</v>
      </c>
      <c r="B16" s="307"/>
      <c r="C16" s="308"/>
      <c r="D16" s="113">
        <v>5.638615976078599</v>
      </c>
      <c r="E16" s="115">
        <v>528</v>
      </c>
      <c r="F16" s="114">
        <v>405</v>
      </c>
      <c r="G16" s="114">
        <v>595</v>
      </c>
      <c r="H16" s="114">
        <v>421</v>
      </c>
      <c r="I16" s="140">
        <v>476</v>
      </c>
      <c r="J16" s="115">
        <v>52</v>
      </c>
      <c r="K16" s="116">
        <v>10.92436974789916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7.550192225544639</v>
      </c>
      <c r="E18" s="115">
        <v>707</v>
      </c>
      <c r="F18" s="114">
        <v>1185</v>
      </c>
      <c r="G18" s="114">
        <v>1261</v>
      </c>
      <c r="H18" s="114">
        <v>982</v>
      </c>
      <c r="I18" s="140">
        <v>810</v>
      </c>
      <c r="J18" s="115">
        <v>-103</v>
      </c>
      <c r="K18" s="116">
        <v>-12.716049382716049</v>
      </c>
    </row>
    <row r="19" spans="1:11" ht="14.1" customHeight="1" x14ac:dyDescent="0.2">
      <c r="A19" s="306" t="s">
        <v>235</v>
      </c>
      <c r="B19" s="307" t="s">
        <v>236</v>
      </c>
      <c r="C19" s="308"/>
      <c r="D19" s="113">
        <v>7.240495514737292</v>
      </c>
      <c r="E19" s="115">
        <v>678</v>
      </c>
      <c r="F19" s="114">
        <v>1166</v>
      </c>
      <c r="G19" s="114">
        <v>1214</v>
      </c>
      <c r="H19" s="114">
        <v>958</v>
      </c>
      <c r="I19" s="140">
        <v>740</v>
      </c>
      <c r="J19" s="115">
        <v>-62</v>
      </c>
      <c r="K19" s="116">
        <v>-8.378378378378379</v>
      </c>
    </row>
    <row r="20" spans="1:11" ht="14.1" customHeight="1" x14ac:dyDescent="0.2">
      <c r="A20" s="306">
        <v>12</v>
      </c>
      <c r="B20" s="307" t="s">
        <v>237</v>
      </c>
      <c r="C20" s="308"/>
      <c r="D20" s="113">
        <v>4.5386586928662966</v>
      </c>
      <c r="E20" s="115">
        <v>425</v>
      </c>
      <c r="F20" s="114">
        <v>1053</v>
      </c>
      <c r="G20" s="114">
        <v>880</v>
      </c>
      <c r="H20" s="114">
        <v>635</v>
      </c>
      <c r="I20" s="140">
        <v>483</v>
      </c>
      <c r="J20" s="115">
        <v>-58</v>
      </c>
      <c r="K20" s="116">
        <v>-12.008281573498964</v>
      </c>
    </row>
    <row r="21" spans="1:11" ht="14.1" customHeight="1" x14ac:dyDescent="0.2">
      <c r="A21" s="306">
        <v>21</v>
      </c>
      <c r="B21" s="307" t="s">
        <v>238</v>
      </c>
      <c r="C21" s="308"/>
      <c r="D21" s="113">
        <v>0.45920546774882531</v>
      </c>
      <c r="E21" s="115">
        <v>43</v>
      </c>
      <c r="F21" s="114">
        <v>31</v>
      </c>
      <c r="G21" s="114">
        <v>37</v>
      </c>
      <c r="H21" s="114">
        <v>41</v>
      </c>
      <c r="I21" s="140">
        <v>41</v>
      </c>
      <c r="J21" s="115">
        <v>2</v>
      </c>
      <c r="K21" s="116">
        <v>4.8780487804878048</v>
      </c>
    </row>
    <row r="22" spans="1:11" ht="14.1" customHeight="1" x14ac:dyDescent="0.2">
      <c r="A22" s="306">
        <v>22</v>
      </c>
      <c r="B22" s="307" t="s">
        <v>239</v>
      </c>
      <c r="C22" s="308"/>
      <c r="D22" s="113">
        <v>0.95044852627082443</v>
      </c>
      <c r="E22" s="115">
        <v>89</v>
      </c>
      <c r="F22" s="114">
        <v>89</v>
      </c>
      <c r="G22" s="114">
        <v>165</v>
      </c>
      <c r="H22" s="114">
        <v>153</v>
      </c>
      <c r="I22" s="140">
        <v>147</v>
      </c>
      <c r="J22" s="115">
        <v>-58</v>
      </c>
      <c r="K22" s="116">
        <v>-39.455782312925173</v>
      </c>
    </row>
    <row r="23" spans="1:11" ht="14.1" customHeight="1" x14ac:dyDescent="0.2">
      <c r="A23" s="306">
        <v>23</v>
      </c>
      <c r="B23" s="307" t="s">
        <v>240</v>
      </c>
      <c r="C23" s="308"/>
      <c r="D23" s="113">
        <v>0.598035027765912</v>
      </c>
      <c r="E23" s="115">
        <v>56</v>
      </c>
      <c r="F23" s="114">
        <v>52</v>
      </c>
      <c r="G23" s="114">
        <v>61</v>
      </c>
      <c r="H23" s="114">
        <v>62</v>
      </c>
      <c r="I23" s="140">
        <v>64</v>
      </c>
      <c r="J23" s="115">
        <v>-8</v>
      </c>
      <c r="K23" s="116">
        <v>-12.5</v>
      </c>
    </row>
    <row r="24" spans="1:11" ht="14.1" customHeight="1" x14ac:dyDescent="0.2">
      <c r="A24" s="306">
        <v>24</v>
      </c>
      <c r="B24" s="307" t="s">
        <v>241</v>
      </c>
      <c r="C24" s="308"/>
      <c r="D24" s="113">
        <v>2.6377616403246478</v>
      </c>
      <c r="E24" s="115">
        <v>247</v>
      </c>
      <c r="F24" s="114">
        <v>248</v>
      </c>
      <c r="G24" s="114">
        <v>272</v>
      </c>
      <c r="H24" s="114">
        <v>194</v>
      </c>
      <c r="I24" s="140">
        <v>251</v>
      </c>
      <c r="J24" s="115">
        <v>-4</v>
      </c>
      <c r="K24" s="116">
        <v>-1.593625498007968</v>
      </c>
    </row>
    <row r="25" spans="1:11" ht="14.1" customHeight="1" x14ac:dyDescent="0.2">
      <c r="A25" s="306">
        <v>25</v>
      </c>
      <c r="B25" s="307" t="s">
        <v>242</v>
      </c>
      <c r="C25" s="308"/>
      <c r="D25" s="113">
        <v>4.3250747543784707</v>
      </c>
      <c r="E25" s="115">
        <v>405</v>
      </c>
      <c r="F25" s="114">
        <v>334</v>
      </c>
      <c r="G25" s="114">
        <v>370</v>
      </c>
      <c r="H25" s="114">
        <v>349</v>
      </c>
      <c r="I25" s="140">
        <v>378</v>
      </c>
      <c r="J25" s="115">
        <v>27</v>
      </c>
      <c r="K25" s="116">
        <v>7.1428571428571432</v>
      </c>
    </row>
    <row r="26" spans="1:11" ht="14.1" customHeight="1" x14ac:dyDescent="0.2">
      <c r="A26" s="306">
        <v>26</v>
      </c>
      <c r="B26" s="307" t="s">
        <v>243</v>
      </c>
      <c r="C26" s="308"/>
      <c r="D26" s="113">
        <v>3.4920973942759503</v>
      </c>
      <c r="E26" s="115">
        <v>327</v>
      </c>
      <c r="F26" s="114">
        <v>233</v>
      </c>
      <c r="G26" s="114">
        <v>338</v>
      </c>
      <c r="H26" s="114">
        <v>222</v>
      </c>
      <c r="I26" s="140">
        <v>285</v>
      </c>
      <c r="J26" s="115">
        <v>42</v>
      </c>
      <c r="K26" s="116">
        <v>14.736842105263158</v>
      </c>
    </row>
    <row r="27" spans="1:11" ht="14.1" customHeight="1" x14ac:dyDescent="0.2">
      <c r="A27" s="306">
        <v>27</v>
      </c>
      <c r="B27" s="307" t="s">
        <v>244</v>
      </c>
      <c r="C27" s="308"/>
      <c r="D27" s="113">
        <v>0.8543357539513029</v>
      </c>
      <c r="E27" s="115">
        <v>80</v>
      </c>
      <c r="F27" s="114">
        <v>59</v>
      </c>
      <c r="G27" s="114">
        <v>81</v>
      </c>
      <c r="H27" s="114">
        <v>73</v>
      </c>
      <c r="I27" s="140">
        <v>77</v>
      </c>
      <c r="J27" s="115">
        <v>3</v>
      </c>
      <c r="K27" s="116">
        <v>3.8961038961038961</v>
      </c>
    </row>
    <row r="28" spans="1:11" ht="14.1" customHeight="1" x14ac:dyDescent="0.2">
      <c r="A28" s="306">
        <v>28</v>
      </c>
      <c r="B28" s="307" t="s">
        <v>245</v>
      </c>
      <c r="C28" s="308"/>
      <c r="D28" s="113">
        <v>0.49124305852199912</v>
      </c>
      <c r="E28" s="115">
        <v>46</v>
      </c>
      <c r="F28" s="114">
        <v>33</v>
      </c>
      <c r="G28" s="114">
        <v>43</v>
      </c>
      <c r="H28" s="114">
        <v>46</v>
      </c>
      <c r="I28" s="140">
        <v>45</v>
      </c>
      <c r="J28" s="115">
        <v>1</v>
      </c>
      <c r="K28" s="116">
        <v>2.2222222222222223</v>
      </c>
    </row>
    <row r="29" spans="1:11" ht="14.1" customHeight="1" x14ac:dyDescent="0.2">
      <c r="A29" s="306">
        <v>29</v>
      </c>
      <c r="B29" s="307" t="s">
        <v>246</v>
      </c>
      <c r="C29" s="308"/>
      <c r="D29" s="113">
        <v>4.1114908158906447</v>
      </c>
      <c r="E29" s="115">
        <v>385</v>
      </c>
      <c r="F29" s="114">
        <v>338</v>
      </c>
      <c r="G29" s="114">
        <v>410</v>
      </c>
      <c r="H29" s="114">
        <v>329</v>
      </c>
      <c r="I29" s="140">
        <v>400</v>
      </c>
      <c r="J29" s="115">
        <v>-15</v>
      </c>
      <c r="K29" s="116">
        <v>-3.75</v>
      </c>
    </row>
    <row r="30" spans="1:11" ht="14.1" customHeight="1" x14ac:dyDescent="0.2">
      <c r="A30" s="306" t="s">
        <v>247</v>
      </c>
      <c r="B30" s="307" t="s">
        <v>248</v>
      </c>
      <c r="C30" s="308"/>
      <c r="D30" s="113">
        <v>2.4775736864587783</v>
      </c>
      <c r="E30" s="115">
        <v>232</v>
      </c>
      <c r="F30" s="114">
        <v>222</v>
      </c>
      <c r="G30" s="114">
        <v>242</v>
      </c>
      <c r="H30" s="114">
        <v>200</v>
      </c>
      <c r="I30" s="140">
        <v>256</v>
      </c>
      <c r="J30" s="115">
        <v>-24</v>
      </c>
      <c r="K30" s="116">
        <v>-9.375</v>
      </c>
    </row>
    <row r="31" spans="1:11" ht="14.1" customHeight="1" x14ac:dyDescent="0.2">
      <c r="A31" s="306" t="s">
        <v>249</v>
      </c>
      <c r="B31" s="307" t="s">
        <v>250</v>
      </c>
      <c r="C31" s="308"/>
      <c r="D31" s="113">
        <v>1.5805211448099103</v>
      </c>
      <c r="E31" s="115">
        <v>148</v>
      </c>
      <c r="F31" s="114" t="s">
        <v>513</v>
      </c>
      <c r="G31" s="114" t="s">
        <v>513</v>
      </c>
      <c r="H31" s="114" t="s">
        <v>513</v>
      </c>
      <c r="I31" s="140">
        <v>144</v>
      </c>
      <c r="J31" s="115">
        <v>4</v>
      </c>
      <c r="K31" s="116">
        <v>2.7777777777777777</v>
      </c>
    </row>
    <row r="32" spans="1:11" ht="14.1" customHeight="1" x14ac:dyDescent="0.2">
      <c r="A32" s="306">
        <v>31</v>
      </c>
      <c r="B32" s="307" t="s">
        <v>251</v>
      </c>
      <c r="C32" s="308"/>
      <c r="D32" s="113">
        <v>0.30969671080734729</v>
      </c>
      <c r="E32" s="115">
        <v>29</v>
      </c>
      <c r="F32" s="114">
        <v>24</v>
      </c>
      <c r="G32" s="114">
        <v>30</v>
      </c>
      <c r="H32" s="114">
        <v>20</v>
      </c>
      <c r="I32" s="140">
        <v>31</v>
      </c>
      <c r="J32" s="115">
        <v>-2</v>
      </c>
      <c r="K32" s="116">
        <v>-6.4516129032258061</v>
      </c>
    </row>
    <row r="33" spans="1:11" ht="14.1" customHeight="1" x14ac:dyDescent="0.2">
      <c r="A33" s="306">
        <v>32</v>
      </c>
      <c r="B33" s="307" t="s">
        <v>252</v>
      </c>
      <c r="C33" s="308"/>
      <c r="D33" s="113">
        <v>5.2007689021785559</v>
      </c>
      <c r="E33" s="115">
        <v>487</v>
      </c>
      <c r="F33" s="114">
        <v>548</v>
      </c>
      <c r="G33" s="114">
        <v>622</v>
      </c>
      <c r="H33" s="114">
        <v>632</v>
      </c>
      <c r="I33" s="140">
        <v>523</v>
      </c>
      <c r="J33" s="115">
        <v>-36</v>
      </c>
      <c r="K33" s="116">
        <v>-6.8833652007648185</v>
      </c>
    </row>
    <row r="34" spans="1:11" ht="14.1" customHeight="1" x14ac:dyDescent="0.2">
      <c r="A34" s="306">
        <v>33</v>
      </c>
      <c r="B34" s="307" t="s">
        <v>253</v>
      </c>
      <c r="C34" s="308"/>
      <c r="D34" s="113">
        <v>1.5378043571123452</v>
      </c>
      <c r="E34" s="115">
        <v>144</v>
      </c>
      <c r="F34" s="114">
        <v>115</v>
      </c>
      <c r="G34" s="114">
        <v>175</v>
      </c>
      <c r="H34" s="114">
        <v>95</v>
      </c>
      <c r="I34" s="140">
        <v>117</v>
      </c>
      <c r="J34" s="115">
        <v>27</v>
      </c>
      <c r="K34" s="116">
        <v>23.076923076923077</v>
      </c>
    </row>
    <row r="35" spans="1:11" ht="14.1" customHeight="1" x14ac:dyDescent="0.2">
      <c r="A35" s="306">
        <v>34</v>
      </c>
      <c r="B35" s="307" t="s">
        <v>254</v>
      </c>
      <c r="C35" s="308"/>
      <c r="D35" s="113">
        <v>1.3242204186245194</v>
      </c>
      <c r="E35" s="115">
        <v>124</v>
      </c>
      <c r="F35" s="114">
        <v>102</v>
      </c>
      <c r="G35" s="114">
        <v>98</v>
      </c>
      <c r="H35" s="114">
        <v>83</v>
      </c>
      <c r="I35" s="140">
        <v>151</v>
      </c>
      <c r="J35" s="115">
        <v>-27</v>
      </c>
      <c r="K35" s="116">
        <v>-17.880794701986755</v>
      </c>
    </row>
    <row r="36" spans="1:11" ht="14.1" customHeight="1" x14ac:dyDescent="0.2">
      <c r="A36" s="306">
        <v>41</v>
      </c>
      <c r="B36" s="307" t="s">
        <v>255</v>
      </c>
      <c r="C36" s="308"/>
      <c r="D36" s="113">
        <v>0.45920546774882531</v>
      </c>
      <c r="E36" s="115">
        <v>43</v>
      </c>
      <c r="F36" s="114">
        <v>28</v>
      </c>
      <c r="G36" s="114">
        <v>21</v>
      </c>
      <c r="H36" s="114">
        <v>27</v>
      </c>
      <c r="I36" s="140">
        <v>50</v>
      </c>
      <c r="J36" s="115">
        <v>-7</v>
      </c>
      <c r="K36" s="116">
        <v>-14</v>
      </c>
    </row>
    <row r="37" spans="1:11" ht="14.1" customHeight="1" x14ac:dyDescent="0.2">
      <c r="A37" s="306">
        <v>42</v>
      </c>
      <c r="B37" s="307" t="s">
        <v>256</v>
      </c>
      <c r="C37" s="308"/>
      <c r="D37" s="113" t="s">
        <v>513</v>
      </c>
      <c r="E37" s="115" t="s">
        <v>513</v>
      </c>
      <c r="F37" s="114">
        <v>8</v>
      </c>
      <c r="G37" s="114" t="s">
        <v>513</v>
      </c>
      <c r="H37" s="114">
        <v>5</v>
      </c>
      <c r="I37" s="140">
        <v>13</v>
      </c>
      <c r="J37" s="115" t="s">
        <v>513</v>
      </c>
      <c r="K37" s="116" t="s">
        <v>513</v>
      </c>
    </row>
    <row r="38" spans="1:11" ht="14.1" customHeight="1" x14ac:dyDescent="0.2">
      <c r="A38" s="306">
        <v>43</v>
      </c>
      <c r="B38" s="307" t="s">
        <v>257</v>
      </c>
      <c r="C38" s="308"/>
      <c r="D38" s="113">
        <v>0.58735583084152077</v>
      </c>
      <c r="E38" s="115">
        <v>55</v>
      </c>
      <c r="F38" s="114">
        <v>40</v>
      </c>
      <c r="G38" s="114">
        <v>66</v>
      </c>
      <c r="H38" s="114">
        <v>53</v>
      </c>
      <c r="I38" s="140">
        <v>47</v>
      </c>
      <c r="J38" s="115">
        <v>8</v>
      </c>
      <c r="K38" s="116">
        <v>17.021276595744681</v>
      </c>
    </row>
    <row r="39" spans="1:11" ht="14.1" customHeight="1" x14ac:dyDescent="0.2">
      <c r="A39" s="306">
        <v>51</v>
      </c>
      <c r="B39" s="307" t="s">
        <v>258</v>
      </c>
      <c r="C39" s="308"/>
      <c r="D39" s="113">
        <v>11.96070055531824</v>
      </c>
      <c r="E39" s="115">
        <v>1120</v>
      </c>
      <c r="F39" s="114">
        <v>1658</v>
      </c>
      <c r="G39" s="114">
        <v>1510</v>
      </c>
      <c r="H39" s="114">
        <v>1391</v>
      </c>
      <c r="I39" s="140">
        <v>1350</v>
      </c>
      <c r="J39" s="115">
        <v>-230</v>
      </c>
      <c r="K39" s="116">
        <v>-17.037037037037038</v>
      </c>
    </row>
    <row r="40" spans="1:11" ht="14.1" customHeight="1" x14ac:dyDescent="0.2">
      <c r="A40" s="306" t="s">
        <v>259</v>
      </c>
      <c r="B40" s="307" t="s">
        <v>260</v>
      </c>
      <c r="C40" s="308"/>
      <c r="D40" s="113">
        <v>11.319948739854762</v>
      </c>
      <c r="E40" s="115">
        <v>1060</v>
      </c>
      <c r="F40" s="114">
        <v>1587</v>
      </c>
      <c r="G40" s="114">
        <v>1413</v>
      </c>
      <c r="H40" s="114">
        <v>1285</v>
      </c>
      <c r="I40" s="140">
        <v>1233</v>
      </c>
      <c r="J40" s="115">
        <v>-173</v>
      </c>
      <c r="K40" s="116">
        <v>-14.030819140308191</v>
      </c>
    </row>
    <row r="41" spans="1:11" ht="14.1" customHeight="1" x14ac:dyDescent="0.2">
      <c r="A41" s="306"/>
      <c r="B41" s="307" t="s">
        <v>261</v>
      </c>
      <c r="C41" s="308"/>
      <c r="D41" s="113">
        <v>10.561725758222982</v>
      </c>
      <c r="E41" s="115">
        <v>989</v>
      </c>
      <c r="F41" s="114">
        <v>1498</v>
      </c>
      <c r="G41" s="114">
        <v>1292</v>
      </c>
      <c r="H41" s="114">
        <v>1139</v>
      </c>
      <c r="I41" s="140">
        <v>1196</v>
      </c>
      <c r="J41" s="115">
        <v>-207</v>
      </c>
      <c r="K41" s="116">
        <v>-17.307692307692307</v>
      </c>
    </row>
    <row r="42" spans="1:11" ht="14.1" customHeight="1" x14ac:dyDescent="0.2">
      <c r="A42" s="306">
        <v>52</v>
      </c>
      <c r="B42" s="307" t="s">
        <v>262</v>
      </c>
      <c r="C42" s="308"/>
      <c r="D42" s="113">
        <v>4.6561298590346007</v>
      </c>
      <c r="E42" s="115">
        <v>436</v>
      </c>
      <c r="F42" s="114">
        <v>368</v>
      </c>
      <c r="G42" s="114">
        <v>393</v>
      </c>
      <c r="H42" s="114">
        <v>404</v>
      </c>
      <c r="I42" s="140">
        <v>508</v>
      </c>
      <c r="J42" s="115">
        <v>-72</v>
      </c>
      <c r="K42" s="116">
        <v>-14.173228346456693</v>
      </c>
    </row>
    <row r="43" spans="1:11" ht="14.1" customHeight="1" x14ac:dyDescent="0.2">
      <c r="A43" s="306" t="s">
        <v>263</v>
      </c>
      <c r="B43" s="307" t="s">
        <v>264</v>
      </c>
      <c r="C43" s="308"/>
      <c r="D43" s="113">
        <v>3.8017941050832977</v>
      </c>
      <c r="E43" s="115">
        <v>356</v>
      </c>
      <c r="F43" s="114">
        <v>282</v>
      </c>
      <c r="G43" s="114">
        <v>304</v>
      </c>
      <c r="H43" s="114">
        <v>308</v>
      </c>
      <c r="I43" s="140">
        <v>376</v>
      </c>
      <c r="J43" s="115">
        <v>-20</v>
      </c>
      <c r="K43" s="116">
        <v>-5.3191489361702127</v>
      </c>
    </row>
    <row r="44" spans="1:11" ht="14.1" customHeight="1" x14ac:dyDescent="0.2">
      <c r="A44" s="306">
        <v>53</v>
      </c>
      <c r="B44" s="307" t="s">
        <v>265</v>
      </c>
      <c r="C44" s="308"/>
      <c r="D44" s="113">
        <v>0.98248611704399824</v>
      </c>
      <c r="E44" s="115">
        <v>92</v>
      </c>
      <c r="F44" s="114">
        <v>92</v>
      </c>
      <c r="G44" s="114">
        <v>142</v>
      </c>
      <c r="H44" s="114">
        <v>71</v>
      </c>
      <c r="I44" s="140">
        <v>95</v>
      </c>
      <c r="J44" s="115">
        <v>-3</v>
      </c>
      <c r="K44" s="116">
        <v>-3.1578947368421053</v>
      </c>
    </row>
    <row r="45" spans="1:11" ht="14.1" customHeight="1" x14ac:dyDescent="0.2">
      <c r="A45" s="306" t="s">
        <v>266</v>
      </c>
      <c r="B45" s="307" t="s">
        <v>267</v>
      </c>
      <c r="C45" s="308"/>
      <c r="D45" s="113">
        <v>0.9397693293464332</v>
      </c>
      <c r="E45" s="115">
        <v>88</v>
      </c>
      <c r="F45" s="114">
        <v>90</v>
      </c>
      <c r="G45" s="114">
        <v>110</v>
      </c>
      <c r="H45" s="114">
        <v>67</v>
      </c>
      <c r="I45" s="140">
        <v>89</v>
      </c>
      <c r="J45" s="115">
        <v>-1</v>
      </c>
      <c r="K45" s="116">
        <v>-1.1235955056179776</v>
      </c>
    </row>
    <row r="46" spans="1:11" ht="14.1" customHeight="1" x14ac:dyDescent="0.2">
      <c r="A46" s="306">
        <v>54</v>
      </c>
      <c r="B46" s="307" t="s">
        <v>268</v>
      </c>
      <c r="C46" s="308"/>
      <c r="D46" s="113">
        <v>3.246475865014951</v>
      </c>
      <c r="E46" s="115">
        <v>304</v>
      </c>
      <c r="F46" s="114">
        <v>246</v>
      </c>
      <c r="G46" s="114">
        <v>264</v>
      </c>
      <c r="H46" s="114">
        <v>247</v>
      </c>
      <c r="I46" s="140">
        <v>308</v>
      </c>
      <c r="J46" s="115">
        <v>-4</v>
      </c>
      <c r="K46" s="116">
        <v>-1.2987012987012987</v>
      </c>
    </row>
    <row r="47" spans="1:11" ht="14.1" customHeight="1" x14ac:dyDescent="0.2">
      <c r="A47" s="306">
        <v>61</v>
      </c>
      <c r="B47" s="307" t="s">
        <v>269</v>
      </c>
      <c r="C47" s="308"/>
      <c r="D47" s="113">
        <v>2.1358393848782571</v>
      </c>
      <c r="E47" s="115">
        <v>200</v>
      </c>
      <c r="F47" s="114">
        <v>157</v>
      </c>
      <c r="G47" s="114">
        <v>211</v>
      </c>
      <c r="H47" s="114">
        <v>186</v>
      </c>
      <c r="I47" s="140">
        <v>237</v>
      </c>
      <c r="J47" s="115">
        <v>-37</v>
      </c>
      <c r="K47" s="116">
        <v>-15.611814345991561</v>
      </c>
    </row>
    <row r="48" spans="1:11" ht="14.1" customHeight="1" x14ac:dyDescent="0.2">
      <c r="A48" s="306">
        <v>62</v>
      </c>
      <c r="B48" s="307" t="s">
        <v>270</v>
      </c>
      <c r="C48" s="308"/>
      <c r="D48" s="113">
        <v>7.7744553609568561</v>
      </c>
      <c r="E48" s="115">
        <v>728</v>
      </c>
      <c r="F48" s="114">
        <v>594</v>
      </c>
      <c r="G48" s="114">
        <v>756</v>
      </c>
      <c r="H48" s="114">
        <v>599</v>
      </c>
      <c r="I48" s="140">
        <v>571</v>
      </c>
      <c r="J48" s="115">
        <v>157</v>
      </c>
      <c r="K48" s="116">
        <v>27.495621716287214</v>
      </c>
    </row>
    <row r="49" spans="1:11" ht="14.1" customHeight="1" x14ac:dyDescent="0.2">
      <c r="A49" s="306">
        <v>63</v>
      </c>
      <c r="B49" s="307" t="s">
        <v>271</v>
      </c>
      <c r="C49" s="308"/>
      <c r="D49" s="113">
        <v>2.8193079880392995</v>
      </c>
      <c r="E49" s="115">
        <v>264</v>
      </c>
      <c r="F49" s="114">
        <v>243</v>
      </c>
      <c r="G49" s="114">
        <v>306</v>
      </c>
      <c r="H49" s="114">
        <v>200</v>
      </c>
      <c r="I49" s="140">
        <v>253</v>
      </c>
      <c r="J49" s="115">
        <v>11</v>
      </c>
      <c r="K49" s="116">
        <v>4.3478260869565215</v>
      </c>
    </row>
    <row r="50" spans="1:11" ht="14.1" customHeight="1" x14ac:dyDescent="0.2">
      <c r="A50" s="306" t="s">
        <v>272</v>
      </c>
      <c r="B50" s="307" t="s">
        <v>273</v>
      </c>
      <c r="C50" s="308"/>
      <c r="D50" s="113">
        <v>0.20290474156343444</v>
      </c>
      <c r="E50" s="115">
        <v>19</v>
      </c>
      <c r="F50" s="114">
        <v>24</v>
      </c>
      <c r="G50" s="114">
        <v>34</v>
      </c>
      <c r="H50" s="114">
        <v>20</v>
      </c>
      <c r="I50" s="140">
        <v>34</v>
      </c>
      <c r="J50" s="115">
        <v>-15</v>
      </c>
      <c r="K50" s="116">
        <v>-44.117647058823529</v>
      </c>
    </row>
    <row r="51" spans="1:11" ht="14.1" customHeight="1" x14ac:dyDescent="0.2">
      <c r="A51" s="306" t="s">
        <v>274</v>
      </c>
      <c r="B51" s="307" t="s">
        <v>275</v>
      </c>
      <c r="C51" s="308"/>
      <c r="D51" s="113">
        <v>2.3814609141392569</v>
      </c>
      <c r="E51" s="115">
        <v>223</v>
      </c>
      <c r="F51" s="114">
        <v>208</v>
      </c>
      <c r="G51" s="114">
        <v>250</v>
      </c>
      <c r="H51" s="114">
        <v>167</v>
      </c>
      <c r="I51" s="140">
        <v>203</v>
      </c>
      <c r="J51" s="115">
        <v>20</v>
      </c>
      <c r="K51" s="116">
        <v>9.8522167487684733</v>
      </c>
    </row>
    <row r="52" spans="1:11" ht="14.1" customHeight="1" x14ac:dyDescent="0.2">
      <c r="A52" s="306">
        <v>71</v>
      </c>
      <c r="B52" s="307" t="s">
        <v>276</v>
      </c>
      <c r="C52" s="308"/>
      <c r="D52" s="113">
        <v>7.0055531824006838</v>
      </c>
      <c r="E52" s="115">
        <v>656</v>
      </c>
      <c r="F52" s="114">
        <v>464</v>
      </c>
      <c r="G52" s="114">
        <v>579</v>
      </c>
      <c r="H52" s="114">
        <v>515</v>
      </c>
      <c r="I52" s="140">
        <v>673</v>
      </c>
      <c r="J52" s="115">
        <v>-17</v>
      </c>
      <c r="K52" s="116">
        <v>-2.526002971768202</v>
      </c>
    </row>
    <row r="53" spans="1:11" ht="14.1" customHeight="1" x14ac:dyDescent="0.2">
      <c r="A53" s="306" t="s">
        <v>277</v>
      </c>
      <c r="B53" s="307" t="s">
        <v>278</v>
      </c>
      <c r="C53" s="308"/>
      <c r="D53" s="113">
        <v>2.1038017941050833</v>
      </c>
      <c r="E53" s="115">
        <v>197</v>
      </c>
      <c r="F53" s="114">
        <v>131</v>
      </c>
      <c r="G53" s="114">
        <v>196</v>
      </c>
      <c r="H53" s="114">
        <v>184</v>
      </c>
      <c r="I53" s="140">
        <v>205</v>
      </c>
      <c r="J53" s="115">
        <v>-8</v>
      </c>
      <c r="K53" s="116">
        <v>-3.9024390243902438</v>
      </c>
    </row>
    <row r="54" spans="1:11" ht="14.1" customHeight="1" x14ac:dyDescent="0.2">
      <c r="A54" s="306" t="s">
        <v>279</v>
      </c>
      <c r="B54" s="307" t="s">
        <v>280</v>
      </c>
      <c r="C54" s="308"/>
      <c r="D54" s="113">
        <v>4.1969243912857754</v>
      </c>
      <c r="E54" s="115">
        <v>393</v>
      </c>
      <c r="F54" s="114">
        <v>289</v>
      </c>
      <c r="G54" s="114">
        <v>341</v>
      </c>
      <c r="H54" s="114">
        <v>293</v>
      </c>
      <c r="I54" s="140">
        <v>404</v>
      </c>
      <c r="J54" s="115">
        <v>-11</v>
      </c>
      <c r="K54" s="116">
        <v>-2.722772277227723</v>
      </c>
    </row>
    <row r="55" spans="1:11" ht="14.1" customHeight="1" x14ac:dyDescent="0.2">
      <c r="A55" s="306">
        <v>72</v>
      </c>
      <c r="B55" s="307" t="s">
        <v>281</v>
      </c>
      <c r="C55" s="308"/>
      <c r="D55" s="113">
        <v>2.3601025202904742</v>
      </c>
      <c r="E55" s="115">
        <v>221</v>
      </c>
      <c r="F55" s="114">
        <v>105</v>
      </c>
      <c r="G55" s="114">
        <v>155</v>
      </c>
      <c r="H55" s="114">
        <v>147</v>
      </c>
      <c r="I55" s="140">
        <v>204</v>
      </c>
      <c r="J55" s="115">
        <v>17</v>
      </c>
      <c r="K55" s="116">
        <v>8.3333333333333339</v>
      </c>
    </row>
    <row r="56" spans="1:11" ht="14.1" customHeight="1" x14ac:dyDescent="0.2">
      <c r="A56" s="306" t="s">
        <v>282</v>
      </c>
      <c r="B56" s="307" t="s">
        <v>283</v>
      </c>
      <c r="C56" s="308"/>
      <c r="D56" s="113">
        <v>0.99316531396838958</v>
      </c>
      <c r="E56" s="115">
        <v>93</v>
      </c>
      <c r="F56" s="114">
        <v>45</v>
      </c>
      <c r="G56" s="114">
        <v>84</v>
      </c>
      <c r="H56" s="114">
        <v>54</v>
      </c>
      <c r="I56" s="140">
        <v>108</v>
      </c>
      <c r="J56" s="115">
        <v>-15</v>
      </c>
      <c r="K56" s="116">
        <v>-13.888888888888889</v>
      </c>
    </row>
    <row r="57" spans="1:11" ht="14.1" customHeight="1" x14ac:dyDescent="0.2">
      <c r="A57" s="306" t="s">
        <v>284</v>
      </c>
      <c r="B57" s="307" t="s">
        <v>285</v>
      </c>
      <c r="C57" s="308"/>
      <c r="D57" s="113">
        <v>0.70482699700982487</v>
      </c>
      <c r="E57" s="115">
        <v>66</v>
      </c>
      <c r="F57" s="114">
        <v>38</v>
      </c>
      <c r="G57" s="114">
        <v>43</v>
      </c>
      <c r="H57" s="114">
        <v>50</v>
      </c>
      <c r="I57" s="140">
        <v>45</v>
      </c>
      <c r="J57" s="115">
        <v>21</v>
      </c>
      <c r="K57" s="116">
        <v>46.666666666666664</v>
      </c>
    </row>
    <row r="58" spans="1:11" ht="14.1" customHeight="1" x14ac:dyDescent="0.2">
      <c r="A58" s="306">
        <v>73</v>
      </c>
      <c r="B58" s="307" t="s">
        <v>286</v>
      </c>
      <c r="C58" s="308"/>
      <c r="D58" s="113">
        <v>1.0785988893635199</v>
      </c>
      <c r="E58" s="115">
        <v>101</v>
      </c>
      <c r="F58" s="114">
        <v>65</v>
      </c>
      <c r="G58" s="114">
        <v>92</v>
      </c>
      <c r="H58" s="114">
        <v>98</v>
      </c>
      <c r="I58" s="140">
        <v>108</v>
      </c>
      <c r="J58" s="115">
        <v>-7</v>
      </c>
      <c r="K58" s="116">
        <v>-6.4814814814814818</v>
      </c>
    </row>
    <row r="59" spans="1:11" ht="14.1" customHeight="1" x14ac:dyDescent="0.2">
      <c r="A59" s="306" t="s">
        <v>287</v>
      </c>
      <c r="B59" s="307" t="s">
        <v>288</v>
      </c>
      <c r="C59" s="308"/>
      <c r="D59" s="113">
        <v>0.74754378470739002</v>
      </c>
      <c r="E59" s="115">
        <v>70</v>
      </c>
      <c r="F59" s="114">
        <v>42</v>
      </c>
      <c r="G59" s="114">
        <v>67</v>
      </c>
      <c r="H59" s="114">
        <v>72</v>
      </c>
      <c r="I59" s="140">
        <v>85</v>
      </c>
      <c r="J59" s="115">
        <v>-15</v>
      </c>
      <c r="K59" s="116">
        <v>-17.647058823529413</v>
      </c>
    </row>
    <row r="60" spans="1:11" ht="14.1" customHeight="1" x14ac:dyDescent="0.2">
      <c r="A60" s="306">
        <v>81</v>
      </c>
      <c r="B60" s="307" t="s">
        <v>289</v>
      </c>
      <c r="C60" s="308"/>
      <c r="D60" s="113">
        <v>5.4143528406663819</v>
      </c>
      <c r="E60" s="115">
        <v>507</v>
      </c>
      <c r="F60" s="114">
        <v>381</v>
      </c>
      <c r="G60" s="114">
        <v>499</v>
      </c>
      <c r="H60" s="114">
        <v>485</v>
      </c>
      <c r="I60" s="140">
        <v>494</v>
      </c>
      <c r="J60" s="115">
        <v>13</v>
      </c>
      <c r="K60" s="116">
        <v>2.6315789473684212</v>
      </c>
    </row>
    <row r="61" spans="1:11" ht="14.1" customHeight="1" x14ac:dyDescent="0.2">
      <c r="A61" s="306" t="s">
        <v>290</v>
      </c>
      <c r="B61" s="307" t="s">
        <v>291</v>
      </c>
      <c r="C61" s="308"/>
      <c r="D61" s="113">
        <v>1.9649722340879965</v>
      </c>
      <c r="E61" s="115">
        <v>184</v>
      </c>
      <c r="F61" s="114">
        <v>129</v>
      </c>
      <c r="G61" s="114">
        <v>124</v>
      </c>
      <c r="H61" s="114">
        <v>226</v>
      </c>
      <c r="I61" s="140">
        <v>180</v>
      </c>
      <c r="J61" s="115">
        <v>4</v>
      </c>
      <c r="K61" s="116">
        <v>2.2222222222222223</v>
      </c>
    </row>
    <row r="62" spans="1:11" ht="14.1" customHeight="1" x14ac:dyDescent="0.2">
      <c r="A62" s="306" t="s">
        <v>292</v>
      </c>
      <c r="B62" s="307" t="s">
        <v>293</v>
      </c>
      <c r="C62" s="308"/>
      <c r="D62" s="113">
        <v>1.6873131140538231</v>
      </c>
      <c r="E62" s="115">
        <v>158</v>
      </c>
      <c r="F62" s="114">
        <v>143</v>
      </c>
      <c r="G62" s="114">
        <v>245</v>
      </c>
      <c r="H62" s="114">
        <v>131</v>
      </c>
      <c r="I62" s="140">
        <v>156</v>
      </c>
      <c r="J62" s="115">
        <v>2</v>
      </c>
      <c r="K62" s="116">
        <v>1.2820512820512822</v>
      </c>
    </row>
    <row r="63" spans="1:11" ht="14.1" customHeight="1" x14ac:dyDescent="0.2">
      <c r="A63" s="306"/>
      <c r="B63" s="307" t="s">
        <v>294</v>
      </c>
      <c r="C63" s="308"/>
      <c r="D63" s="113">
        <v>1.569841947885519</v>
      </c>
      <c r="E63" s="115">
        <v>147</v>
      </c>
      <c r="F63" s="114">
        <v>131</v>
      </c>
      <c r="G63" s="114">
        <v>219</v>
      </c>
      <c r="H63" s="114">
        <v>126</v>
      </c>
      <c r="I63" s="140">
        <v>149</v>
      </c>
      <c r="J63" s="115">
        <v>-2</v>
      </c>
      <c r="K63" s="116">
        <v>-1.3422818791946309</v>
      </c>
    </row>
    <row r="64" spans="1:11" ht="14.1" customHeight="1" x14ac:dyDescent="0.2">
      <c r="A64" s="306" t="s">
        <v>295</v>
      </c>
      <c r="B64" s="307" t="s">
        <v>296</v>
      </c>
      <c r="C64" s="308"/>
      <c r="D64" s="113">
        <v>0.598035027765912</v>
      </c>
      <c r="E64" s="115">
        <v>56</v>
      </c>
      <c r="F64" s="114">
        <v>37</v>
      </c>
      <c r="G64" s="114">
        <v>50</v>
      </c>
      <c r="H64" s="114">
        <v>48</v>
      </c>
      <c r="I64" s="140">
        <v>46</v>
      </c>
      <c r="J64" s="115">
        <v>10</v>
      </c>
      <c r="K64" s="116">
        <v>21.739130434782609</v>
      </c>
    </row>
    <row r="65" spans="1:11" ht="14.1" customHeight="1" x14ac:dyDescent="0.2">
      <c r="A65" s="306" t="s">
        <v>297</v>
      </c>
      <c r="B65" s="307" t="s">
        <v>298</v>
      </c>
      <c r="C65" s="308"/>
      <c r="D65" s="113">
        <v>0.6834686031610423</v>
      </c>
      <c r="E65" s="115">
        <v>64</v>
      </c>
      <c r="F65" s="114">
        <v>27</v>
      </c>
      <c r="G65" s="114">
        <v>33</v>
      </c>
      <c r="H65" s="114">
        <v>24</v>
      </c>
      <c r="I65" s="140">
        <v>36</v>
      </c>
      <c r="J65" s="115">
        <v>28</v>
      </c>
      <c r="K65" s="116">
        <v>77.777777777777771</v>
      </c>
    </row>
    <row r="66" spans="1:11" ht="14.1" customHeight="1" x14ac:dyDescent="0.2">
      <c r="A66" s="306">
        <v>82</v>
      </c>
      <c r="B66" s="307" t="s">
        <v>299</v>
      </c>
      <c r="C66" s="308"/>
      <c r="D66" s="113">
        <v>3.8017941050832977</v>
      </c>
      <c r="E66" s="115">
        <v>356</v>
      </c>
      <c r="F66" s="114">
        <v>247</v>
      </c>
      <c r="G66" s="114">
        <v>347</v>
      </c>
      <c r="H66" s="114">
        <v>286</v>
      </c>
      <c r="I66" s="140">
        <v>274</v>
      </c>
      <c r="J66" s="115">
        <v>82</v>
      </c>
      <c r="K66" s="116">
        <v>29.927007299270073</v>
      </c>
    </row>
    <row r="67" spans="1:11" ht="14.1" customHeight="1" x14ac:dyDescent="0.2">
      <c r="A67" s="306" t="s">
        <v>300</v>
      </c>
      <c r="B67" s="307" t="s">
        <v>301</v>
      </c>
      <c r="C67" s="308"/>
      <c r="D67" s="113">
        <v>2.125160187953866</v>
      </c>
      <c r="E67" s="115">
        <v>199</v>
      </c>
      <c r="F67" s="114">
        <v>179</v>
      </c>
      <c r="G67" s="114">
        <v>242</v>
      </c>
      <c r="H67" s="114">
        <v>211</v>
      </c>
      <c r="I67" s="140">
        <v>176</v>
      </c>
      <c r="J67" s="115">
        <v>23</v>
      </c>
      <c r="K67" s="116">
        <v>13.068181818181818</v>
      </c>
    </row>
    <row r="68" spans="1:11" ht="14.1" customHeight="1" x14ac:dyDescent="0.2">
      <c r="A68" s="306" t="s">
        <v>302</v>
      </c>
      <c r="B68" s="307" t="s">
        <v>303</v>
      </c>
      <c r="C68" s="308"/>
      <c r="D68" s="113">
        <v>1.0999572832123024</v>
      </c>
      <c r="E68" s="115">
        <v>103</v>
      </c>
      <c r="F68" s="114">
        <v>44</v>
      </c>
      <c r="G68" s="114">
        <v>70</v>
      </c>
      <c r="H68" s="114">
        <v>43</v>
      </c>
      <c r="I68" s="140">
        <v>70</v>
      </c>
      <c r="J68" s="115">
        <v>33</v>
      </c>
      <c r="K68" s="116">
        <v>47.142857142857146</v>
      </c>
    </row>
    <row r="69" spans="1:11" ht="14.1" customHeight="1" x14ac:dyDescent="0.2">
      <c r="A69" s="306">
        <v>83</v>
      </c>
      <c r="B69" s="307" t="s">
        <v>304</v>
      </c>
      <c r="C69" s="308"/>
      <c r="D69" s="113">
        <v>4.1114908158906447</v>
      </c>
      <c r="E69" s="115">
        <v>385</v>
      </c>
      <c r="F69" s="114">
        <v>318</v>
      </c>
      <c r="G69" s="114">
        <v>691</v>
      </c>
      <c r="H69" s="114">
        <v>293</v>
      </c>
      <c r="I69" s="140">
        <v>384</v>
      </c>
      <c r="J69" s="115">
        <v>1</v>
      </c>
      <c r="K69" s="116">
        <v>0.26041666666666669</v>
      </c>
    </row>
    <row r="70" spans="1:11" ht="14.1" customHeight="1" x14ac:dyDescent="0.2">
      <c r="A70" s="306" t="s">
        <v>305</v>
      </c>
      <c r="B70" s="307" t="s">
        <v>306</v>
      </c>
      <c r="C70" s="308"/>
      <c r="D70" s="113">
        <v>3.2144382742417772</v>
      </c>
      <c r="E70" s="115">
        <v>301</v>
      </c>
      <c r="F70" s="114">
        <v>230</v>
      </c>
      <c r="G70" s="114">
        <v>600</v>
      </c>
      <c r="H70" s="114">
        <v>199</v>
      </c>
      <c r="I70" s="140">
        <v>260</v>
      </c>
      <c r="J70" s="115">
        <v>41</v>
      </c>
      <c r="K70" s="116">
        <v>15.76923076923077</v>
      </c>
    </row>
    <row r="71" spans="1:11" ht="14.1" customHeight="1" x14ac:dyDescent="0.2">
      <c r="A71" s="306"/>
      <c r="B71" s="307" t="s">
        <v>307</v>
      </c>
      <c r="C71" s="308"/>
      <c r="D71" s="113">
        <v>1.196070055531824</v>
      </c>
      <c r="E71" s="115">
        <v>112</v>
      </c>
      <c r="F71" s="114">
        <v>95</v>
      </c>
      <c r="G71" s="114">
        <v>305</v>
      </c>
      <c r="H71" s="114">
        <v>94</v>
      </c>
      <c r="I71" s="140">
        <v>106</v>
      </c>
      <c r="J71" s="115">
        <v>6</v>
      </c>
      <c r="K71" s="116">
        <v>5.6603773584905657</v>
      </c>
    </row>
    <row r="72" spans="1:11" ht="14.1" customHeight="1" x14ac:dyDescent="0.2">
      <c r="A72" s="306">
        <v>84</v>
      </c>
      <c r="B72" s="307" t="s">
        <v>308</v>
      </c>
      <c r="C72" s="308"/>
      <c r="D72" s="113">
        <v>1.4203331909440411</v>
      </c>
      <c r="E72" s="115">
        <v>133</v>
      </c>
      <c r="F72" s="114">
        <v>82</v>
      </c>
      <c r="G72" s="114">
        <v>168</v>
      </c>
      <c r="H72" s="114">
        <v>104</v>
      </c>
      <c r="I72" s="140">
        <v>91</v>
      </c>
      <c r="J72" s="115">
        <v>42</v>
      </c>
      <c r="K72" s="116">
        <v>46.153846153846153</v>
      </c>
    </row>
    <row r="73" spans="1:11" ht="14.1" customHeight="1" x14ac:dyDescent="0.2">
      <c r="A73" s="306" t="s">
        <v>309</v>
      </c>
      <c r="B73" s="307" t="s">
        <v>310</v>
      </c>
      <c r="C73" s="308"/>
      <c r="D73" s="113">
        <v>0.4698846646732166</v>
      </c>
      <c r="E73" s="115">
        <v>44</v>
      </c>
      <c r="F73" s="114">
        <v>31</v>
      </c>
      <c r="G73" s="114">
        <v>100</v>
      </c>
      <c r="H73" s="114">
        <v>61</v>
      </c>
      <c r="I73" s="140">
        <v>37</v>
      </c>
      <c r="J73" s="115">
        <v>7</v>
      </c>
      <c r="K73" s="116">
        <v>18.918918918918919</v>
      </c>
    </row>
    <row r="74" spans="1:11" ht="14.1" customHeight="1" x14ac:dyDescent="0.2">
      <c r="A74" s="306" t="s">
        <v>311</v>
      </c>
      <c r="B74" s="307" t="s">
        <v>312</v>
      </c>
      <c r="C74" s="308"/>
      <c r="D74" s="113">
        <v>0.24562152926099956</v>
      </c>
      <c r="E74" s="115">
        <v>23</v>
      </c>
      <c r="F74" s="114">
        <v>8</v>
      </c>
      <c r="G74" s="114">
        <v>18</v>
      </c>
      <c r="H74" s="114">
        <v>7</v>
      </c>
      <c r="I74" s="140">
        <v>12</v>
      </c>
      <c r="J74" s="115">
        <v>11</v>
      </c>
      <c r="K74" s="116">
        <v>91.666666666666671</v>
      </c>
    </row>
    <row r="75" spans="1:11" ht="14.1" customHeight="1" x14ac:dyDescent="0.2">
      <c r="A75" s="306" t="s">
        <v>313</v>
      </c>
      <c r="B75" s="307" t="s">
        <v>314</v>
      </c>
      <c r="C75" s="308"/>
      <c r="D75" s="113">
        <v>0.32037590773173857</v>
      </c>
      <c r="E75" s="115">
        <v>30</v>
      </c>
      <c r="F75" s="114">
        <v>22</v>
      </c>
      <c r="G75" s="114">
        <v>30</v>
      </c>
      <c r="H75" s="114">
        <v>16</v>
      </c>
      <c r="I75" s="140">
        <v>23</v>
      </c>
      <c r="J75" s="115">
        <v>7</v>
      </c>
      <c r="K75" s="116">
        <v>30.434782608695652</v>
      </c>
    </row>
    <row r="76" spans="1:11" ht="14.1" customHeight="1" x14ac:dyDescent="0.2">
      <c r="A76" s="306">
        <v>91</v>
      </c>
      <c r="B76" s="307" t="s">
        <v>315</v>
      </c>
      <c r="C76" s="308"/>
      <c r="D76" s="113">
        <v>0.11747116616830415</v>
      </c>
      <c r="E76" s="115">
        <v>11</v>
      </c>
      <c r="F76" s="114">
        <v>15</v>
      </c>
      <c r="G76" s="114">
        <v>16</v>
      </c>
      <c r="H76" s="114">
        <v>6</v>
      </c>
      <c r="I76" s="140">
        <v>8</v>
      </c>
      <c r="J76" s="115">
        <v>3</v>
      </c>
      <c r="K76" s="116">
        <v>37.5</v>
      </c>
    </row>
    <row r="77" spans="1:11" ht="14.1" customHeight="1" x14ac:dyDescent="0.2">
      <c r="A77" s="306">
        <v>92</v>
      </c>
      <c r="B77" s="307" t="s">
        <v>316</v>
      </c>
      <c r="C77" s="308"/>
      <c r="D77" s="113">
        <v>0.88637334472447671</v>
      </c>
      <c r="E77" s="115">
        <v>83</v>
      </c>
      <c r="F77" s="114">
        <v>65</v>
      </c>
      <c r="G77" s="114">
        <v>88</v>
      </c>
      <c r="H77" s="114">
        <v>62</v>
      </c>
      <c r="I77" s="140">
        <v>82</v>
      </c>
      <c r="J77" s="115">
        <v>1</v>
      </c>
      <c r="K77" s="116">
        <v>1.2195121951219512</v>
      </c>
    </row>
    <row r="78" spans="1:11" ht="14.1" customHeight="1" x14ac:dyDescent="0.2">
      <c r="A78" s="306">
        <v>93</v>
      </c>
      <c r="B78" s="307" t="s">
        <v>317</v>
      </c>
      <c r="C78" s="308"/>
      <c r="D78" s="113">
        <v>0.26697992310978214</v>
      </c>
      <c r="E78" s="115">
        <v>25</v>
      </c>
      <c r="F78" s="114" t="s">
        <v>513</v>
      </c>
      <c r="G78" s="114">
        <v>7</v>
      </c>
      <c r="H78" s="114" t="s">
        <v>513</v>
      </c>
      <c r="I78" s="140">
        <v>8</v>
      </c>
      <c r="J78" s="115">
        <v>17</v>
      </c>
      <c r="K78" s="116">
        <v>212.5</v>
      </c>
    </row>
    <row r="79" spans="1:11" ht="14.1" customHeight="1" x14ac:dyDescent="0.2">
      <c r="A79" s="306">
        <v>94</v>
      </c>
      <c r="B79" s="307" t="s">
        <v>318</v>
      </c>
      <c r="C79" s="308"/>
      <c r="D79" s="113">
        <v>0.32037590773173857</v>
      </c>
      <c r="E79" s="115">
        <v>30</v>
      </c>
      <c r="F79" s="114">
        <v>27</v>
      </c>
      <c r="G79" s="114">
        <v>17</v>
      </c>
      <c r="H79" s="114">
        <v>11</v>
      </c>
      <c r="I79" s="140">
        <v>34</v>
      </c>
      <c r="J79" s="115">
        <v>-4</v>
      </c>
      <c r="K79" s="116">
        <v>-11.764705882352942</v>
      </c>
    </row>
    <row r="80" spans="1:11" ht="14.1" customHeight="1" x14ac:dyDescent="0.2">
      <c r="A80" s="306" t="s">
        <v>319</v>
      </c>
      <c r="B80" s="307" t="s">
        <v>320</v>
      </c>
      <c r="C80" s="308"/>
      <c r="D80" s="113" t="s">
        <v>513</v>
      </c>
      <c r="E80" s="115" t="s">
        <v>513</v>
      </c>
      <c r="F80" s="114" t="s">
        <v>513</v>
      </c>
      <c r="G80" s="114" t="s">
        <v>513</v>
      </c>
      <c r="H80" s="114" t="s">
        <v>513</v>
      </c>
      <c r="I80" s="140">
        <v>0</v>
      </c>
      <c r="J80" s="115" t="s">
        <v>513</v>
      </c>
      <c r="K80" s="116" t="s">
        <v>513</v>
      </c>
    </row>
    <row r="81" spans="1:11" ht="14.1" customHeight="1" x14ac:dyDescent="0.2">
      <c r="A81" s="310" t="s">
        <v>321</v>
      </c>
      <c r="B81" s="311" t="s">
        <v>333</v>
      </c>
      <c r="C81" s="312"/>
      <c r="D81" s="125">
        <v>0.149508756941478</v>
      </c>
      <c r="E81" s="143">
        <v>14</v>
      </c>
      <c r="F81" s="144">
        <v>19</v>
      </c>
      <c r="G81" s="144">
        <v>21</v>
      </c>
      <c r="H81" s="144">
        <v>23</v>
      </c>
      <c r="I81" s="145">
        <v>25</v>
      </c>
      <c r="J81" s="143">
        <v>-11</v>
      </c>
      <c r="K81" s="146">
        <v>-44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79453</v>
      </c>
      <c r="C10" s="114">
        <v>43072</v>
      </c>
      <c r="D10" s="114">
        <v>36381</v>
      </c>
      <c r="E10" s="114">
        <v>61124</v>
      </c>
      <c r="F10" s="114">
        <v>15769</v>
      </c>
      <c r="G10" s="114">
        <v>11448</v>
      </c>
      <c r="H10" s="114">
        <v>19726</v>
      </c>
      <c r="I10" s="115">
        <v>32647</v>
      </c>
      <c r="J10" s="114">
        <v>24761</v>
      </c>
      <c r="K10" s="114">
        <v>7886</v>
      </c>
      <c r="L10" s="423">
        <v>7129</v>
      </c>
      <c r="M10" s="424">
        <v>6329</v>
      </c>
    </row>
    <row r="11" spans="1:13" ht="11.1" customHeight="1" x14ac:dyDescent="0.2">
      <c r="A11" s="422" t="s">
        <v>387</v>
      </c>
      <c r="B11" s="115">
        <v>80253</v>
      </c>
      <c r="C11" s="114">
        <v>43771</v>
      </c>
      <c r="D11" s="114">
        <v>36482</v>
      </c>
      <c r="E11" s="114">
        <v>61713</v>
      </c>
      <c r="F11" s="114">
        <v>16008</v>
      </c>
      <c r="G11" s="114">
        <v>11074</v>
      </c>
      <c r="H11" s="114">
        <v>20266</v>
      </c>
      <c r="I11" s="115">
        <v>33476</v>
      </c>
      <c r="J11" s="114">
        <v>25232</v>
      </c>
      <c r="K11" s="114">
        <v>8244</v>
      </c>
      <c r="L11" s="423">
        <v>6791</v>
      </c>
      <c r="M11" s="424">
        <v>6062</v>
      </c>
    </row>
    <row r="12" spans="1:13" ht="11.1" customHeight="1" x14ac:dyDescent="0.2">
      <c r="A12" s="422" t="s">
        <v>388</v>
      </c>
      <c r="B12" s="115">
        <v>82412</v>
      </c>
      <c r="C12" s="114">
        <v>45000</v>
      </c>
      <c r="D12" s="114">
        <v>37412</v>
      </c>
      <c r="E12" s="114">
        <v>63494</v>
      </c>
      <c r="F12" s="114">
        <v>16325</v>
      </c>
      <c r="G12" s="114">
        <v>12464</v>
      </c>
      <c r="H12" s="114">
        <v>20693</v>
      </c>
      <c r="I12" s="115">
        <v>33603</v>
      </c>
      <c r="J12" s="114">
        <v>25125</v>
      </c>
      <c r="K12" s="114">
        <v>8478</v>
      </c>
      <c r="L12" s="423">
        <v>9949</v>
      </c>
      <c r="M12" s="424">
        <v>8014</v>
      </c>
    </row>
    <row r="13" spans="1:13" s="110" customFormat="1" ht="11.1" customHeight="1" x14ac:dyDescent="0.2">
      <c r="A13" s="422" t="s">
        <v>389</v>
      </c>
      <c r="B13" s="115">
        <v>80954</v>
      </c>
      <c r="C13" s="114">
        <v>43609</v>
      </c>
      <c r="D13" s="114">
        <v>37345</v>
      </c>
      <c r="E13" s="114">
        <v>61859</v>
      </c>
      <c r="F13" s="114">
        <v>16495</v>
      </c>
      <c r="G13" s="114">
        <v>11819</v>
      </c>
      <c r="H13" s="114">
        <v>20796</v>
      </c>
      <c r="I13" s="115">
        <v>33471</v>
      </c>
      <c r="J13" s="114">
        <v>25117</v>
      </c>
      <c r="K13" s="114">
        <v>8354</v>
      </c>
      <c r="L13" s="423">
        <v>5415</v>
      </c>
      <c r="M13" s="424">
        <v>7179</v>
      </c>
    </row>
    <row r="14" spans="1:13" ht="15" customHeight="1" x14ac:dyDescent="0.2">
      <c r="A14" s="422" t="s">
        <v>390</v>
      </c>
      <c r="B14" s="115">
        <v>82457</v>
      </c>
      <c r="C14" s="114">
        <v>44645</v>
      </c>
      <c r="D14" s="114">
        <v>37812</v>
      </c>
      <c r="E14" s="114">
        <v>60764</v>
      </c>
      <c r="F14" s="114">
        <v>19271</v>
      </c>
      <c r="G14" s="114">
        <v>11668</v>
      </c>
      <c r="H14" s="114">
        <v>21330</v>
      </c>
      <c r="I14" s="115">
        <v>33563</v>
      </c>
      <c r="J14" s="114">
        <v>25164</v>
      </c>
      <c r="K14" s="114">
        <v>8399</v>
      </c>
      <c r="L14" s="423">
        <v>8376</v>
      </c>
      <c r="M14" s="424">
        <v>6980</v>
      </c>
    </row>
    <row r="15" spans="1:13" ht="11.1" customHeight="1" x14ac:dyDescent="0.2">
      <c r="A15" s="422" t="s">
        <v>387</v>
      </c>
      <c r="B15" s="115">
        <v>83224</v>
      </c>
      <c r="C15" s="114">
        <v>45256</v>
      </c>
      <c r="D15" s="114">
        <v>37968</v>
      </c>
      <c r="E15" s="114">
        <v>60954</v>
      </c>
      <c r="F15" s="114">
        <v>19873</v>
      </c>
      <c r="G15" s="114">
        <v>11306</v>
      </c>
      <c r="H15" s="114">
        <v>21826</v>
      </c>
      <c r="I15" s="115">
        <v>33669</v>
      </c>
      <c r="J15" s="114">
        <v>25325</v>
      </c>
      <c r="K15" s="114">
        <v>8344</v>
      </c>
      <c r="L15" s="423">
        <v>7270</v>
      </c>
      <c r="M15" s="424">
        <v>6559</v>
      </c>
    </row>
    <row r="16" spans="1:13" ht="11.1" customHeight="1" x14ac:dyDescent="0.2">
      <c r="A16" s="422" t="s">
        <v>388</v>
      </c>
      <c r="B16" s="115">
        <v>85225</v>
      </c>
      <c r="C16" s="114">
        <v>46436</v>
      </c>
      <c r="D16" s="114">
        <v>38789</v>
      </c>
      <c r="E16" s="114">
        <v>62796</v>
      </c>
      <c r="F16" s="114">
        <v>20168</v>
      </c>
      <c r="G16" s="114">
        <v>12660</v>
      </c>
      <c r="H16" s="114">
        <v>22276</v>
      </c>
      <c r="I16" s="115">
        <v>33677</v>
      </c>
      <c r="J16" s="114">
        <v>25051</v>
      </c>
      <c r="K16" s="114">
        <v>8626</v>
      </c>
      <c r="L16" s="423">
        <v>9778</v>
      </c>
      <c r="M16" s="424">
        <v>7961</v>
      </c>
    </row>
    <row r="17" spans="1:13" s="110" customFormat="1" ht="11.1" customHeight="1" x14ac:dyDescent="0.2">
      <c r="A17" s="422" t="s">
        <v>389</v>
      </c>
      <c r="B17" s="115">
        <v>83420</v>
      </c>
      <c r="C17" s="114">
        <v>44910</v>
      </c>
      <c r="D17" s="114">
        <v>38510</v>
      </c>
      <c r="E17" s="114">
        <v>63081</v>
      </c>
      <c r="F17" s="114">
        <v>20259</v>
      </c>
      <c r="G17" s="114">
        <v>11960</v>
      </c>
      <c r="H17" s="114">
        <v>22398</v>
      </c>
      <c r="I17" s="115">
        <v>33469</v>
      </c>
      <c r="J17" s="114">
        <v>24896</v>
      </c>
      <c r="K17" s="114">
        <v>8573</v>
      </c>
      <c r="L17" s="423">
        <v>5218</v>
      </c>
      <c r="M17" s="424">
        <v>7201</v>
      </c>
    </row>
    <row r="18" spans="1:13" ht="15" customHeight="1" x14ac:dyDescent="0.2">
      <c r="A18" s="422" t="s">
        <v>391</v>
      </c>
      <c r="B18" s="115">
        <v>84618</v>
      </c>
      <c r="C18" s="114">
        <v>45756</v>
      </c>
      <c r="D18" s="114">
        <v>38862</v>
      </c>
      <c r="E18" s="114">
        <v>63162</v>
      </c>
      <c r="F18" s="114">
        <v>21145</v>
      </c>
      <c r="G18" s="114">
        <v>11784</v>
      </c>
      <c r="H18" s="114">
        <v>22891</v>
      </c>
      <c r="I18" s="115">
        <v>33472</v>
      </c>
      <c r="J18" s="114">
        <v>24863</v>
      </c>
      <c r="K18" s="114">
        <v>8609</v>
      </c>
      <c r="L18" s="423">
        <v>7928</v>
      </c>
      <c r="M18" s="424">
        <v>6804</v>
      </c>
    </row>
    <row r="19" spans="1:13" ht="11.1" customHeight="1" x14ac:dyDescent="0.2">
      <c r="A19" s="422" t="s">
        <v>387</v>
      </c>
      <c r="B19" s="115">
        <v>85145</v>
      </c>
      <c r="C19" s="114">
        <v>46141</v>
      </c>
      <c r="D19" s="114">
        <v>39004</v>
      </c>
      <c r="E19" s="114">
        <v>63230</v>
      </c>
      <c r="F19" s="114">
        <v>21589</v>
      </c>
      <c r="G19" s="114">
        <v>11356</v>
      </c>
      <c r="H19" s="114">
        <v>23383</v>
      </c>
      <c r="I19" s="115">
        <v>34051</v>
      </c>
      <c r="J19" s="114">
        <v>25163</v>
      </c>
      <c r="K19" s="114">
        <v>8888</v>
      </c>
      <c r="L19" s="423">
        <v>6872</v>
      </c>
      <c r="M19" s="424">
        <v>6422</v>
      </c>
    </row>
    <row r="20" spans="1:13" ht="11.1" customHeight="1" x14ac:dyDescent="0.2">
      <c r="A20" s="422" t="s">
        <v>388</v>
      </c>
      <c r="B20" s="115">
        <v>86690</v>
      </c>
      <c r="C20" s="114">
        <v>46917</v>
      </c>
      <c r="D20" s="114">
        <v>39773</v>
      </c>
      <c r="E20" s="114">
        <v>64480</v>
      </c>
      <c r="F20" s="114">
        <v>21783</v>
      </c>
      <c r="G20" s="114">
        <v>12440</v>
      </c>
      <c r="H20" s="114">
        <v>23778</v>
      </c>
      <c r="I20" s="115">
        <v>34038</v>
      </c>
      <c r="J20" s="114">
        <v>24889</v>
      </c>
      <c r="K20" s="114">
        <v>9149</v>
      </c>
      <c r="L20" s="423">
        <v>9645</v>
      </c>
      <c r="M20" s="424">
        <v>8347</v>
      </c>
    </row>
    <row r="21" spans="1:13" s="110" customFormat="1" ht="11.1" customHeight="1" x14ac:dyDescent="0.2">
      <c r="A21" s="422" t="s">
        <v>389</v>
      </c>
      <c r="B21" s="115">
        <v>84833</v>
      </c>
      <c r="C21" s="114">
        <v>45342</v>
      </c>
      <c r="D21" s="114">
        <v>39491</v>
      </c>
      <c r="E21" s="114">
        <v>63074</v>
      </c>
      <c r="F21" s="114">
        <v>21708</v>
      </c>
      <c r="G21" s="114">
        <v>11710</v>
      </c>
      <c r="H21" s="114">
        <v>23832</v>
      </c>
      <c r="I21" s="115">
        <v>33924</v>
      </c>
      <c r="J21" s="114">
        <v>24885</v>
      </c>
      <c r="K21" s="114">
        <v>9039</v>
      </c>
      <c r="L21" s="423">
        <v>4804</v>
      </c>
      <c r="M21" s="424">
        <v>7043</v>
      </c>
    </row>
    <row r="22" spans="1:13" ht="15" customHeight="1" x14ac:dyDescent="0.2">
      <c r="A22" s="422" t="s">
        <v>392</v>
      </c>
      <c r="B22" s="115">
        <v>85600</v>
      </c>
      <c r="C22" s="114">
        <v>45869</v>
      </c>
      <c r="D22" s="114">
        <v>39731</v>
      </c>
      <c r="E22" s="114">
        <v>62709</v>
      </c>
      <c r="F22" s="114">
        <v>21772</v>
      </c>
      <c r="G22" s="114">
        <v>11427</v>
      </c>
      <c r="H22" s="114">
        <v>24184</v>
      </c>
      <c r="I22" s="115">
        <v>33777</v>
      </c>
      <c r="J22" s="114">
        <v>24810</v>
      </c>
      <c r="K22" s="114">
        <v>8967</v>
      </c>
      <c r="L22" s="423">
        <v>7905</v>
      </c>
      <c r="M22" s="424">
        <v>7262</v>
      </c>
    </row>
    <row r="23" spans="1:13" ht="11.1" customHeight="1" x14ac:dyDescent="0.2">
      <c r="A23" s="422" t="s">
        <v>387</v>
      </c>
      <c r="B23" s="115">
        <v>86478</v>
      </c>
      <c r="C23" s="114">
        <v>46475</v>
      </c>
      <c r="D23" s="114">
        <v>40003</v>
      </c>
      <c r="E23" s="114">
        <v>62916</v>
      </c>
      <c r="F23" s="114">
        <v>22395</v>
      </c>
      <c r="G23" s="114">
        <v>11189</v>
      </c>
      <c r="H23" s="114">
        <v>24800</v>
      </c>
      <c r="I23" s="115">
        <v>34510</v>
      </c>
      <c r="J23" s="114">
        <v>25268</v>
      </c>
      <c r="K23" s="114">
        <v>9242</v>
      </c>
      <c r="L23" s="423">
        <v>7119</v>
      </c>
      <c r="M23" s="424">
        <v>6467</v>
      </c>
    </row>
    <row r="24" spans="1:13" ht="11.1" customHeight="1" x14ac:dyDescent="0.2">
      <c r="A24" s="422" t="s">
        <v>388</v>
      </c>
      <c r="B24" s="115">
        <v>88786</v>
      </c>
      <c r="C24" s="114">
        <v>47712</v>
      </c>
      <c r="D24" s="114">
        <v>41074</v>
      </c>
      <c r="E24" s="114">
        <v>63254</v>
      </c>
      <c r="F24" s="114">
        <v>22703</v>
      </c>
      <c r="G24" s="114">
        <v>12391</v>
      </c>
      <c r="H24" s="114">
        <v>25383</v>
      </c>
      <c r="I24" s="115">
        <v>34596</v>
      </c>
      <c r="J24" s="114">
        <v>24997</v>
      </c>
      <c r="K24" s="114">
        <v>9599</v>
      </c>
      <c r="L24" s="423">
        <v>10044</v>
      </c>
      <c r="M24" s="424">
        <v>8282</v>
      </c>
    </row>
    <row r="25" spans="1:13" s="110" customFormat="1" ht="11.1" customHeight="1" x14ac:dyDescent="0.2">
      <c r="A25" s="422" t="s">
        <v>389</v>
      </c>
      <c r="B25" s="115">
        <v>86593</v>
      </c>
      <c r="C25" s="114">
        <v>45941</v>
      </c>
      <c r="D25" s="114">
        <v>40652</v>
      </c>
      <c r="E25" s="114">
        <v>61005</v>
      </c>
      <c r="F25" s="114">
        <v>22750</v>
      </c>
      <c r="G25" s="114">
        <v>11754</v>
      </c>
      <c r="H25" s="114">
        <v>25355</v>
      </c>
      <c r="I25" s="115">
        <v>34185</v>
      </c>
      <c r="J25" s="114">
        <v>24791</v>
      </c>
      <c r="K25" s="114">
        <v>9394</v>
      </c>
      <c r="L25" s="423">
        <v>5193</v>
      </c>
      <c r="M25" s="424">
        <v>7358</v>
      </c>
    </row>
    <row r="26" spans="1:13" ht="15" customHeight="1" x14ac:dyDescent="0.2">
      <c r="A26" s="422" t="s">
        <v>393</v>
      </c>
      <c r="B26" s="115">
        <v>88317</v>
      </c>
      <c r="C26" s="114">
        <v>47036</v>
      </c>
      <c r="D26" s="114">
        <v>41281</v>
      </c>
      <c r="E26" s="114">
        <v>62126</v>
      </c>
      <c r="F26" s="114">
        <v>23345</v>
      </c>
      <c r="G26" s="114">
        <v>11623</v>
      </c>
      <c r="H26" s="114">
        <v>26035</v>
      </c>
      <c r="I26" s="115">
        <v>34161</v>
      </c>
      <c r="J26" s="114">
        <v>24795</v>
      </c>
      <c r="K26" s="114">
        <v>9366</v>
      </c>
      <c r="L26" s="423">
        <v>8914</v>
      </c>
      <c r="M26" s="424">
        <v>7452</v>
      </c>
    </row>
    <row r="27" spans="1:13" ht="11.1" customHeight="1" x14ac:dyDescent="0.2">
      <c r="A27" s="422" t="s">
        <v>387</v>
      </c>
      <c r="B27" s="115">
        <v>88532</v>
      </c>
      <c r="C27" s="114">
        <v>47231</v>
      </c>
      <c r="D27" s="114">
        <v>41301</v>
      </c>
      <c r="E27" s="114">
        <v>62033</v>
      </c>
      <c r="F27" s="114">
        <v>23700</v>
      </c>
      <c r="G27" s="114">
        <v>11172</v>
      </c>
      <c r="H27" s="114">
        <v>26506</v>
      </c>
      <c r="I27" s="115">
        <v>34819</v>
      </c>
      <c r="J27" s="114">
        <v>25180</v>
      </c>
      <c r="K27" s="114">
        <v>9639</v>
      </c>
      <c r="L27" s="423">
        <v>7551</v>
      </c>
      <c r="M27" s="424">
        <v>7306</v>
      </c>
    </row>
    <row r="28" spans="1:13" ht="11.1" customHeight="1" x14ac:dyDescent="0.2">
      <c r="A28" s="422" t="s">
        <v>388</v>
      </c>
      <c r="B28" s="115">
        <v>91224</v>
      </c>
      <c r="C28" s="114">
        <v>48813</v>
      </c>
      <c r="D28" s="114">
        <v>42411</v>
      </c>
      <c r="E28" s="114">
        <v>66598</v>
      </c>
      <c r="F28" s="114">
        <v>24370</v>
      </c>
      <c r="G28" s="114">
        <v>12483</v>
      </c>
      <c r="H28" s="114">
        <v>26975</v>
      </c>
      <c r="I28" s="115">
        <v>34602</v>
      </c>
      <c r="J28" s="114">
        <v>24641</v>
      </c>
      <c r="K28" s="114">
        <v>9961</v>
      </c>
      <c r="L28" s="423">
        <v>11099</v>
      </c>
      <c r="M28" s="424">
        <v>8741</v>
      </c>
    </row>
    <row r="29" spans="1:13" s="110" customFormat="1" ht="11.1" customHeight="1" x14ac:dyDescent="0.2">
      <c r="A29" s="422" t="s">
        <v>389</v>
      </c>
      <c r="B29" s="115">
        <v>89270</v>
      </c>
      <c r="C29" s="114">
        <v>47162</v>
      </c>
      <c r="D29" s="114">
        <v>42108</v>
      </c>
      <c r="E29" s="114">
        <v>64725</v>
      </c>
      <c r="F29" s="114">
        <v>24475</v>
      </c>
      <c r="G29" s="114">
        <v>11735</v>
      </c>
      <c r="H29" s="114">
        <v>27038</v>
      </c>
      <c r="I29" s="115">
        <v>34228</v>
      </c>
      <c r="J29" s="114">
        <v>24475</v>
      </c>
      <c r="K29" s="114">
        <v>9753</v>
      </c>
      <c r="L29" s="423">
        <v>6162</v>
      </c>
      <c r="M29" s="424">
        <v>8266</v>
      </c>
    </row>
    <row r="30" spans="1:13" ht="15" customHeight="1" x14ac:dyDescent="0.2">
      <c r="A30" s="422" t="s">
        <v>394</v>
      </c>
      <c r="B30" s="115">
        <v>91577</v>
      </c>
      <c r="C30" s="114">
        <v>47984</v>
      </c>
      <c r="D30" s="114">
        <v>43593</v>
      </c>
      <c r="E30" s="114">
        <v>65770</v>
      </c>
      <c r="F30" s="114">
        <v>25749</v>
      </c>
      <c r="G30" s="114">
        <v>11746</v>
      </c>
      <c r="H30" s="114">
        <v>27905</v>
      </c>
      <c r="I30" s="115">
        <v>33035</v>
      </c>
      <c r="J30" s="114">
        <v>23608</v>
      </c>
      <c r="K30" s="114">
        <v>9427</v>
      </c>
      <c r="L30" s="423">
        <v>11108</v>
      </c>
      <c r="M30" s="424">
        <v>9012</v>
      </c>
    </row>
    <row r="31" spans="1:13" ht="11.1" customHeight="1" x14ac:dyDescent="0.2">
      <c r="A31" s="422" t="s">
        <v>387</v>
      </c>
      <c r="B31" s="115">
        <v>93992</v>
      </c>
      <c r="C31" s="114">
        <v>49785</v>
      </c>
      <c r="D31" s="114">
        <v>44207</v>
      </c>
      <c r="E31" s="114">
        <v>67193</v>
      </c>
      <c r="F31" s="114">
        <v>26756</v>
      </c>
      <c r="G31" s="114">
        <v>11768</v>
      </c>
      <c r="H31" s="114">
        <v>28555</v>
      </c>
      <c r="I31" s="115">
        <v>33691</v>
      </c>
      <c r="J31" s="114">
        <v>23984</v>
      </c>
      <c r="K31" s="114">
        <v>9707</v>
      </c>
      <c r="L31" s="423">
        <v>9097</v>
      </c>
      <c r="M31" s="424">
        <v>7822</v>
      </c>
    </row>
    <row r="32" spans="1:13" ht="11.1" customHeight="1" x14ac:dyDescent="0.2">
      <c r="A32" s="422" t="s">
        <v>388</v>
      </c>
      <c r="B32" s="115">
        <v>96637</v>
      </c>
      <c r="C32" s="114">
        <v>51161</v>
      </c>
      <c r="D32" s="114">
        <v>45476</v>
      </c>
      <c r="E32" s="114">
        <v>69226</v>
      </c>
      <c r="F32" s="114">
        <v>27396</v>
      </c>
      <c r="G32" s="114">
        <v>13044</v>
      </c>
      <c r="H32" s="114">
        <v>29161</v>
      </c>
      <c r="I32" s="115">
        <v>33527</v>
      </c>
      <c r="J32" s="114">
        <v>23548</v>
      </c>
      <c r="K32" s="114">
        <v>9979</v>
      </c>
      <c r="L32" s="423">
        <v>12506</v>
      </c>
      <c r="M32" s="424">
        <v>10130</v>
      </c>
    </row>
    <row r="33" spans="1:13" s="110" customFormat="1" ht="11.1" customHeight="1" x14ac:dyDescent="0.2">
      <c r="A33" s="422" t="s">
        <v>389</v>
      </c>
      <c r="B33" s="115">
        <v>94511</v>
      </c>
      <c r="C33" s="114">
        <v>49498</v>
      </c>
      <c r="D33" s="114">
        <v>45013</v>
      </c>
      <c r="E33" s="114">
        <v>67105</v>
      </c>
      <c r="F33" s="114">
        <v>27394</v>
      </c>
      <c r="G33" s="114">
        <v>12201</v>
      </c>
      <c r="H33" s="114">
        <v>29192</v>
      </c>
      <c r="I33" s="115">
        <v>32992</v>
      </c>
      <c r="J33" s="114">
        <v>23219</v>
      </c>
      <c r="K33" s="114">
        <v>9773</v>
      </c>
      <c r="L33" s="423">
        <v>6903</v>
      </c>
      <c r="M33" s="424">
        <v>9080</v>
      </c>
    </row>
    <row r="34" spans="1:13" ht="15" customHeight="1" x14ac:dyDescent="0.2">
      <c r="A34" s="422" t="s">
        <v>395</v>
      </c>
      <c r="B34" s="115">
        <v>95779</v>
      </c>
      <c r="C34" s="114">
        <v>50296</v>
      </c>
      <c r="D34" s="114">
        <v>45483</v>
      </c>
      <c r="E34" s="114">
        <v>67802</v>
      </c>
      <c r="F34" s="114">
        <v>27969</v>
      </c>
      <c r="G34" s="114">
        <v>11941</v>
      </c>
      <c r="H34" s="114">
        <v>29806</v>
      </c>
      <c r="I34" s="115">
        <v>32790</v>
      </c>
      <c r="J34" s="114">
        <v>23063</v>
      </c>
      <c r="K34" s="114">
        <v>9727</v>
      </c>
      <c r="L34" s="423">
        <v>9800</v>
      </c>
      <c r="M34" s="424">
        <v>8387</v>
      </c>
    </row>
    <row r="35" spans="1:13" ht="11.1" customHeight="1" x14ac:dyDescent="0.2">
      <c r="A35" s="422" t="s">
        <v>387</v>
      </c>
      <c r="B35" s="115">
        <v>96230</v>
      </c>
      <c r="C35" s="114">
        <v>50993</v>
      </c>
      <c r="D35" s="114">
        <v>45237</v>
      </c>
      <c r="E35" s="114">
        <v>68068</v>
      </c>
      <c r="F35" s="114">
        <v>28154</v>
      </c>
      <c r="G35" s="114">
        <v>11499</v>
      </c>
      <c r="H35" s="114">
        <v>30177</v>
      </c>
      <c r="I35" s="115">
        <v>33137</v>
      </c>
      <c r="J35" s="114">
        <v>23213</v>
      </c>
      <c r="K35" s="114">
        <v>9924</v>
      </c>
      <c r="L35" s="423">
        <v>8938</v>
      </c>
      <c r="M35" s="424">
        <v>7888</v>
      </c>
    </row>
    <row r="36" spans="1:13" ht="11.1" customHeight="1" x14ac:dyDescent="0.2">
      <c r="A36" s="422" t="s">
        <v>388</v>
      </c>
      <c r="B36" s="115">
        <v>97574</v>
      </c>
      <c r="C36" s="114">
        <v>51821</v>
      </c>
      <c r="D36" s="114">
        <v>45753</v>
      </c>
      <c r="E36" s="114">
        <v>69447</v>
      </c>
      <c r="F36" s="114">
        <v>28120</v>
      </c>
      <c r="G36" s="114">
        <v>12633</v>
      </c>
      <c r="H36" s="114">
        <v>30399</v>
      </c>
      <c r="I36" s="115">
        <v>33109</v>
      </c>
      <c r="J36" s="114">
        <v>22902</v>
      </c>
      <c r="K36" s="114">
        <v>10207</v>
      </c>
      <c r="L36" s="423">
        <v>11796</v>
      </c>
      <c r="M36" s="424">
        <v>9999</v>
      </c>
    </row>
    <row r="37" spans="1:13" s="110" customFormat="1" ht="11.1" customHeight="1" x14ac:dyDescent="0.2">
      <c r="A37" s="422" t="s">
        <v>389</v>
      </c>
      <c r="B37" s="115">
        <v>95545</v>
      </c>
      <c r="C37" s="114">
        <v>50265</v>
      </c>
      <c r="D37" s="114">
        <v>45280</v>
      </c>
      <c r="E37" s="114">
        <v>67347</v>
      </c>
      <c r="F37" s="114">
        <v>28194</v>
      </c>
      <c r="G37" s="114">
        <v>11916</v>
      </c>
      <c r="H37" s="114">
        <v>30326</v>
      </c>
      <c r="I37" s="115">
        <v>32815</v>
      </c>
      <c r="J37" s="114">
        <v>22825</v>
      </c>
      <c r="K37" s="114">
        <v>9990</v>
      </c>
      <c r="L37" s="423">
        <v>7376</v>
      </c>
      <c r="M37" s="424">
        <v>9325</v>
      </c>
    </row>
    <row r="38" spans="1:13" ht="15" customHeight="1" x14ac:dyDescent="0.2">
      <c r="A38" s="425" t="s">
        <v>396</v>
      </c>
      <c r="B38" s="115">
        <v>97045</v>
      </c>
      <c r="C38" s="114">
        <v>51340</v>
      </c>
      <c r="D38" s="114">
        <v>45705</v>
      </c>
      <c r="E38" s="114">
        <v>68456</v>
      </c>
      <c r="F38" s="114">
        <v>28589</v>
      </c>
      <c r="G38" s="114">
        <v>11676</v>
      </c>
      <c r="H38" s="114">
        <v>30939</v>
      </c>
      <c r="I38" s="115">
        <v>32603</v>
      </c>
      <c r="J38" s="114">
        <v>22574</v>
      </c>
      <c r="K38" s="114">
        <v>10029</v>
      </c>
      <c r="L38" s="423">
        <v>10849</v>
      </c>
      <c r="M38" s="424">
        <v>9060</v>
      </c>
    </row>
    <row r="39" spans="1:13" ht="11.1" customHeight="1" x14ac:dyDescent="0.2">
      <c r="A39" s="422" t="s">
        <v>387</v>
      </c>
      <c r="B39" s="115">
        <v>98134</v>
      </c>
      <c r="C39" s="114">
        <v>52067</v>
      </c>
      <c r="D39" s="114">
        <v>46067</v>
      </c>
      <c r="E39" s="114">
        <v>69086</v>
      </c>
      <c r="F39" s="114">
        <v>29048</v>
      </c>
      <c r="G39" s="114">
        <v>11639</v>
      </c>
      <c r="H39" s="114">
        <v>31509</v>
      </c>
      <c r="I39" s="115">
        <v>33150</v>
      </c>
      <c r="J39" s="114">
        <v>22847</v>
      </c>
      <c r="K39" s="114">
        <v>10303</v>
      </c>
      <c r="L39" s="423">
        <v>9397</v>
      </c>
      <c r="M39" s="424">
        <v>8299</v>
      </c>
    </row>
    <row r="40" spans="1:13" ht="11.1" customHeight="1" x14ac:dyDescent="0.2">
      <c r="A40" s="425" t="s">
        <v>388</v>
      </c>
      <c r="B40" s="115">
        <v>100906</v>
      </c>
      <c r="C40" s="114">
        <v>53688</v>
      </c>
      <c r="D40" s="114">
        <v>47218</v>
      </c>
      <c r="E40" s="114">
        <v>71196</v>
      </c>
      <c r="F40" s="114">
        <v>29710</v>
      </c>
      <c r="G40" s="114">
        <v>13186</v>
      </c>
      <c r="H40" s="114">
        <v>32103</v>
      </c>
      <c r="I40" s="115">
        <v>32933</v>
      </c>
      <c r="J40" s="114">
        <v>22318</v>
      </c>
      <c r="K40" s="114">
        <v>10615</v>
      </c>
      <c r="L40" s="423">
        <v>12981</v>
      </c>
      <c r="M40" s="424">
        <v>10464</v>
      </c>
    </row>
    <row r="41" spans="1:13" s="110" customFormat="1" ht="11.1" customHeight="1" x14ac:dyDescent="0.2">
      <c r="A41" s="422" t="s">
        <v>389</v>
      </c>
      <c r="B41" s="115">
        <v>98316</v>
      </c>
      <c r="C41" s="114">
        <v>51800</v>
      </c>
      <c r="D41" s="114">
        <v>46516</v>
      </c>
      <c r="E41" s="114">
        <v>69344</v>
      </c>
      <c r="F41" s="114">
        <v>28972</v>
      </c>
      <c r="G41" s="114">
        <v>12060</v>
      </c>
      <c r="H41" s="114">
        <v>32137</v>
      </c>
      <c r="I41" s="115">
        <v>32652</v>
      </c>
      <c r="J41" s="114">
        <v>22158</v>
      </c>
      <c r="K41" s="114">
        <v>10494</v>
      </c>
      <c r="L41" s="423">
        <v>7444</v>
      </c>
      <c r="M41" s="424">
        <v>9368</v>
      </c>
    </row>
    <row r="42" spans="1:13" ht="15" customHeight="1" x14ac:dyDescent="0.2">
      <c r="A42" s="422" t="s">
        <v>397</v>
      </c>
      <c r="B42" s="115">
        <v>99686</v>
      </c>
      <c r="C42" s="114">
        <v>52835</v>
      </c>
      <c r="D42" s="114">
        <v>46851</v>
      </c>
      <c r="E42" s="114">
        <v>70564</v>
      </c>
      <c r="F42" s="114">
        <v>29122</v>
      </c>
      <c r="G42" s="114">
        <v>11886</v>
      </c>
      <c r="H42" s="114">
        <v>32674</v>
      </c>
      <c r="I42" s="115">
        <v>32552</v>
      </c>
      <c r="J42" s="114">
        <v>21991</v>
      </c>
      <c r="K42" s="114">
        <v>10561</v>
      </c>
      <c r="L42" s="423">
        <v>10810</v>
      </c>
      <c r="M42" s="424">
        <v>9390</v>
      </c>
    </row>
    <row r="43" spans="1:13" ht="11.1" customHeight="1" x14ac:dyDescent="0.2">
      <c r="A43" s="422" t="s">
        <v>387</v>
      </c>
      <c r="B43" s="115">
        <v>101063</v>
      </c>
      <c r="C43" s="114">
        <v>53734</v>
      </c>
      <c r="D43" s="114">
        <v>47329</v>
      </c>
      <c r="E43" s="114">
        <v>71436</v>
      </c>
      <c r="F43" s="114">
        <v>29627</v>
      </c>
      <c r="G43" s="114">
        <v>11829</v>
      </c>
      <c r="H43" s="114">
        <v>33273</v>
      </c>
      <c r="I43" s="115">
        <v>33061</v>
      </c>
      <c r="J43" s="114">
        <v>22284</v>
      </c>
      <c r="K43" s="114">
        <v>10777</v>
      </c>
      <c r="L43" s="423">
        <v>10135</v>
      </c>
      <c r="M43" s="424">
        <v>8955</v>
      </c>
    </row>
    <row r="44" spans="1:13" ht="11.1" customHeight="1" x14ac:dyDescent="0.2">
      <c r="A44" s="422" t="s">
        <v>388</v>
      </c>
      <c r="B44" s="115">
        <v>103240</v>
      </c>
      <c r="C44" s="114">
        <v>54981</v>
      </c>
      <c r="D44" s="114">
        <v>48259</v>
      </c>
      <c r="E44" s="114">
        <v>73337</v>
      </c>
      <c r="F44" s="114">
        <v>29903</v>
      </c>
      <c r="G44" s="114">
        <v>13101</v>
      </c>
      <c r="H44" s="114">
        <v>33702</v>
      </c>
      <c r="I44" s="115">
        <v>32977</v>
      </c>
      <c r="J44" s="114">
        <v>21812</v>
      </c>
      <c r="K44" s="114">
        <v>11165</v>
      </c>
      <c r="L44" s="423">
        <v>12802</v>
      </c>
      <c r="M44" s="424">
        <v>10834</v>
      </c>
    </row>
    <row r="45" spans="1:13" s="110" customFormat="1" ht="11.1" customHeight="1" x14ac:dyDescent="0.2">
      <c r="A45" s="422" t="s">
        <v>389</v>
      </c>
      <c r="B45" s="115">
        <v>101465</v>
      </c>
      <c r="C45" s="114">
        <v>53627</v>
      </c>
      <c r="D45" s="114">
        <v>47838</v>
      </c>
      <c r="E45" s="114">
        <v>71416</v>
      </c>
      <c r="F45" s="114">
        <v>30049</v>
      </c>
      <c r="G45" s="114">
        <v>12360</v>
      </c>
      <c r="H45" s="114">
        <v>33715</v>
      </c>
      <c r="I45" s="115">
        <v>32837</v>
      </c>
      <c r="J45" s="114">
        <v>21727</v>
      </c>
      <c r="K45" s="114">
        <v>11110</v>
      </c>
      <c r="L45" s="423">
        <v>8025</v>
      </c>
      <c r="M45" s="424">
        <v>9945</v>
      </c>
    </row>
    <row r="46" spans="1:13" ht="15" customHeight="1" x14ac:dyDescent="0.2">
      <c r="A46" s="422" t="s">
        <v>398</v>
      </c>
      <c r="B46" s="115">
        <v>102720</v>
      </c>
      <c r="C46" s="114">
        <v>54296</v>
      </c>
      <c r="D46" s="114">
        <v>48424</v>
      </c>
      <c r="E46" s="114">
        <v>72409</v>
      </c>
      <c r="F46" s="114">
        <v>30311</v>
      </c>
      <c r="G46" s="114">
        <v>12158</v>
      </c>
      <c r="H46" s="114">
        <v>34225</v>
      </c>
      <c r="I46" s="115">
        <v>32472</v>
      </c>
      <c r="J46" s="114">
        <v>21415</v>
      </c>
      <c r="K46" s="114">
        <v>11057</v>
      </c>
      <c r="L46" s="423">
        <v>10967</v>
      </c>
      <c r="M46" s="424">
        <v>9620</v>
      </c>
    </row>
    <row r="47" spans="1:13" ht="11.1" customHeight="1" x14ac:dyDescent="0.2">
      <c r="A47" s="422" t="s">
        <v>387</v>
      </c>
      <c r="B47" s="115">
        <v>102703</v>
      </c>
      <c r="C47" s="114">
        <v>54133</v>
      </c>
      <c r="D47" s="114">
        <v>48570</v>
      </c>
      <c r="E47" s="114">
        <v>71859</v>
      </c>
      <c r="F47" s="114">
        <v>30844</v>
      </c>
      <c r="G47" s="114">
        <v>11822</v>
      </c>
      <c r="H47" s="114">
        <v>34612</v>
      </c>
      <c r="I47" s="115">
        <v>33144</v>
      </c>
      <c r="J47" s="114">
        <v>21876</v>
      </c>
      <c r="K47" s="114">
        <v>11268</v>
      </c>
      <c r="L47" s="423">
        <v>9936</v>
      </c>
      <c r="M47" s="424">
        <v>9134</v>
      </c>
    </row>
    <row r="48" spans="1:13" ht="11.1" customHeight="1" x14ac:dyDescent="0.2">
      <c r="A48" s="422" t="s">
        <v>388</v>
      </c>
      <c r="B48" s="115">
        <v>104660</v>
      </c>
      <c r="C48" s="114">
        <v>55154</v>
      </c>
      <c r="D48" s="114">
        <v>49506</v>
      </c>
      <c r="E48" s="114">
        <v>73566</v>
      </c>
      <c r="F48" s="114">
        <v>31094</v>
      </c>
      <c r="G48" s="114">
        <v>12894</v>
      </c>
      <c r="H48" s="114">
        <v>35161</v>
      </c>
      <c r="I48" s="115">
        <v>32934</v>
      </c>
      <c r="J48" s="114">
        <v>21299</v>
      </c>
      <c r="K48" s="114">
        <v>11635</v>
      </c>
      <c r="L48" s="423">
        <v>12803</v>
      </c>
      <c r="M48" s="424">
        <v>11197</v>
      </c>
    </row>
    <row r="49" spans="1:17" s="110" customFormat="1" ht="11.1" customHeight="1" x14ac:dyDescent="0.2">
      <c r="A49" s="422" t="s">
        <v>389</v>
      </c>
      <c r="B49" s="115">
        <v>102692</v>
      </c>
      <c r="C49" s="114">
        <v>53643</v>
      </c>
      <c r="D49" s="114">
        <v>49049</v>
      </c>
      <c r="E49" s="114">
        <v>71701</v>
      </c>
      <c r="F49" s="114">
        <v>30991</v>
      </c>
      <c r="G49" s="114">
        <v>12177</v>
      </c>
      <c r="H49" s="114">
        <v>35098</v>
      </c>
      <c r="I49" s="115">
        <v>32602</v>
      </c>
      <c r="J49" s="114">
        <v>21138</v>
      </c>
      <c r="K49" s="114">
        <v>11464</v>
      </c>
      <c r="L49" s="423">
        <v>7544</v>
      </c>
      <c r="M49" s="424">
        <v>9670</v>
      </c>
    </row>
    <row r="50" spans="1:17" ht="15" customHeight="1" x14ac:dyDescent="0.2">
      <c r="A50" s="422" t="s">
        <v>399</v>
      </c>
      <c r="B50" s="143">
        <v>104152</v>
      </c>
      <c r="C50" s="144">
        <v>54483</v>
      </c>
      <c r="D50" s="144">
        <v>49669</v>
      </c>
      <c r="E50" s="144">
        <v>72536</v>
      </c>
      <c r="F50" s="144">
        <v>31616</v>
      </c>
      <c r="G50" s="144">
        <v>12036</v>
      </c>
      <c r="H50" s="144">
        <v>35745</v>
      </c>
      <c r="I50" s="143">
        <v>31694</v>
      </c>
      <c r="J50" s="144">
        <v>20521</v>
      </c>
      <c r="K50" s="144">
        <v>11173</v>
      </c>
      <c r="L50" s="426">
        <v>10680</v>
      </c>
      <c r="M50" s="427">
        <v>9364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1.3940809968847352</v>
      </c>
      <c r="C6" s="480">
        <f>'Tabelle 3.3'!J11</f>
        <v>-2.3959103227395908</v>
      </c>
      <c r="D6" s="481">
        <f t="shared" ref="D6:E9" si="0">IF(OR(AND(B6&gt;=-50,B6&lt;=50),ISNUMBER(B6)=FALSE),B6,"")</f>
        <v>1.3940809968847352</v>
      </c>
      <c r="E6" s="481">
        <f t="shared" si="0"/>
        <v>-2.3959103227395908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1.3940809968847352</v>
      </c>
      <c r="C14" s="480">
        <f>'Tabelle 3.3'!J11</f>
        <v>-2.3959103227395908</v>
      </c>
      <c r="D14" s="481">
        <f>IF(OR(AND(B14&gt;=-50,B14&lt;=50),ISNUMBER(B14)=FALSE),B14,"")</f>
        <v>1.3940809968847352</v>
      </c>
      <c r="E14" s="481">
        <f>IF(OR(AND(C14&gt;=-50,C14&lt;=50),ISNUMBER(C14)=FALSE),C14,"")</f>
        <v>-2.3959103227395908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-3.1098970371926877</v>
      </c>
      <c r="C15" s="480">
        <f>'Tabelle 3.3'!J12</f>
        <v>-4.8971596474045052E-2</v>
      </c>
      <c r="D15" s="481">
        <f t="shared" ref="D15:E45" si="3">IF(OR(AND(B15&gt;=-50,B15&lt;=50),ISNUMBER(B15)=FALSE),B15,"")</f>
        <v>-3.1098970371926877</v>
      </c>
      <c r="E15" s="481">
        <f t="shared" si="3"/>
        <v>-4.8971596474045052E-2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12.559618441971383</v>
      </c>
      <c r="C16" s="480">
        <f>'Tabelle 3.3'!J13</f>
        <v>6.6265060240963853</v>
      </c>
      <c r="D16" s="481">
        <f t="shared" si="3"/>
        <v>12.559618441971383</v>
      </c>
      <c r="E16" s="481">
        <f t="shared" si="3"/>
        <v>6.6265060240963853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0.37751933264324422</v>
      </c>
      <c r="C17" s="480">
        <f>'Tabelle 3.3'!J14</f>
        <v>-5.8775841102553708</v>
      </c>
      <c r="D17" s="481">
        <f t="shared" si="3"/>
        <v>0.37751933264324422</v>
      </c>
      <c r="E17" s="481">
        <f t="shared" si="3"/>
        <v>-5.8775841102553708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1.6459577214781347</v>
      </c>
      <c r="C18" s="480">
        <f>'Tabelle 3.3'!J15</f>
        <v>-6.9508804448563488</v>
      </c>
      <c r="D18" s="481">
        <f t="shared" si="3"/>
        <v>1.6459577214781347</v>
      </c>
      <c r="E18" s="481">
        <f t="shared" si="3"/>
        <v>-6.9508804448563488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-7.9850944902848012E-2</v>
      </c>
      <c r="C19" s="480">
        <f>'Tabelle 3.3'!J16</f>
        <v>-6.0109289617486334</v>
      </c>
      <c r="D19" s="481">
        <f t="shared" si="3"/>
        <v>-7.9850944902848012E-2</v>
      </c>
      <c r="E19" s="481">
        <f t="shared" si="3"/>
        <v>-6.0109289617486334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-1.2536873156342183</v>
      </c>
      <c r="C20" s="480">
        <f>'Tabelle 3.3'!J17</f>
        <v>-1.3793103448275863</v>
      </c>
      <c r="D20" s="481">
        <f t="shared" si="3"/>
        <v>-1.2536873156342183</v>
      </c>
      <c r="E20" s="481">
        <f t="shared" si="3"/>
        <v>-1.3793103448275863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1.6753926701570681</v>
      </c>
      <c r="C21" s="480">
        <f>'Tabelle 3.3'!J18</f>
        <v>1.8374558303886925</v>
      </c>
      <c r="D21" s="481">
        <f t="shared" si="3"/>
        <v>1.6753926701570681</v>
      </c>
      <c r="E21" s="481">
        <f t="shared" si="3"/>
        <v>1.8374558303886925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3.8087658461713376</v>
      </c>
      <c r="C22" s="480">
        <f>'Tabelle 3.3'!J19</f>
        <v>-0.53360013340003332</v>
      </c>
      <c r="D22" s="481">
        <f t="shared" si="3"/>
        <v>3.8087658461713376</v>
      </c>
      <c r="E22" s="481">
        <f t="shared" si="3"/>
        <v>-0.53360013340003332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-11.146259769259396</v>
      </c>
      <c r="C23" s="480">
        <f>'Tabelle 3.3'!J20</f>
        <v>-2.3403217942467087</v>
      </c>
      <c r="D23" s="481">
        <f t="shared" si="3"/>
        <v>-11.146259769259396</v>
      </c>
      <c r="E23" s="481">
        <f t="shared" si="3"/>
        <v>-2.3403217942467087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1.4990859232175502</v>
      </c>
      <c r="C24" s="480">
        <f>'Tabelle 3.3'!J21</f>
        <v>-8.4366642353513246</v>
      </c>
      <c r="D24" s="481">
        <f t="shared" si="3"/>
        <v>1.4990859232175502</v>
      </c>
      <c r="E24" s="481">
        <f t="shared" si="3"/>
        <v>-8.4366642353513246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7.8811369509043931</v>
      </c>
      <c r="C25" s="480">
        <f>'Tabelle 3.3'!J22</f>
        <v>-5.6497175141242941</v>
      </c>
      <c r="D25" s="481">
        <f t="shared" si="3"/>
        <v>7.8811369509043931</v>
      </c>
      <c r="E25" s="481">
        <f t="shared" si="3"/>
        <v>-5.6497175141242941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-3.0503304524656838</v>
      </c>
      <c r="C26" s="480">
        <f>'Tabelle 3.3'!J23</f>
        <v>0.72992700729927007</v>
      </c>
      <c r="D26" s="481">
        <f t="shared" si="3"/>
        <v>-3.0503304524656838</v>
      </c>
      <c r="E26" s="481">
        <f t="shared" si="3"/>
        <v>0.72992700729927007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2.5582834743140088</v>
      </c>
      <c r="C27" s="480">
        <f>'Tabelle 3.3'!J24</f>
        <v>-0.89369708372530576</v>
      </c>
      <c r="D27" s="481">
        <f t="shared" si="3"/>
        <v>2.5582834743140088</v>
      </c>
      <c r="E27" s="481">
        <f t="shared" si="3"/>
        <v>-0.89369708372530576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6.0185185185185182</v>
      </c>
      <c r="C28" s="480">
        <f>'Tabelle 3.3'!J25</f>
        <v>-1.1472868217054264</v>
      </c>
      <c r="D28" s="481">
        <f t="shared" si="3"/>
        <v>6.0185185185185182</v>
      </c>
      <c r="E28" s="481">
        <f t="shared" si="3"/>
        <v>-1.1472868217054264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-14.262023217247098</v>
      </c>
      <c r="C29" s="480">
        <f>'Tabelle 3.3'!J26</f>
        <v>-2.5495750708215299</v>
      </c>
      <c r="D29" s="481">
        <f t="shared" si="3"/>
        <v>-14.262023217247098</v>
      </c>
      <c r="E29" s="481">
        <f t="shared" si="3"/>
        <v>-2.5495750708215299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1.6408386508659982</v>
      </c>
      <c r="C30" s="480">
        <f>'Tabelle 3.3'!J27</f>
        <v>15.983606557377049</v>
      </c>
      <c r="D30" s="481">
        <f t="shared" si="3"/>
        <v>1.6408386508659982</v>
      </c>
      <c r="E30" s="481">
        <f t="shared" si="3"/>
        <v>15.983606557377049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6.7241892293960133</v>
      </c>
      <c r="C31" s="480">
        <f>'Tabelle 3.3'!J28</f>
        <v>3.5608308605341246</v>
      </c>
      <c r="D31" s="481">
        <f t="shared" si="3"/>
        <v>6.7241892293960133</v>
      </c>
      <c r="E31" s="481">
        <f t="shared" si="3"/>
        <v>3.5608308605341246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3.3104150751209573</v>
      </c>
      <c r="C32" s="480">
        <f>'Tabelle 3.3'!J29</f>
        <v>-3.7169406719085059</v>
      </c>
      <c r="D32" s="481">
        <f t="shared" si="3"/>
        <v>3.3104150751209573</v>
      </c>
      <c r="E32" s="481">
        <f t="shared" si="3"/>
        <v>-3.7169406719085059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3.8134926875294859</v>
      </c>
      <c r="C33" s="480">
        <f>'Tabelle 3.3'!J30</f>
        <v>-1.8782014797951052</v>
      </c>
      <c r="D33" s="481">
        <f t="shared" si="3"/>
        <v>3.8134926875294859</v>
      </c>
      <c r="E33" s="481">
        <f t="shared" si="3"/>
        <v>-1.8782014797951052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6.6485343003928676</v>
      </c>
      <c r="C34" s="480">
        <f>'Tabelle 3.3'!J31</f>
        <v>-3.7083437734903533</v>
      </c>
      <c r="D34" s="481">
        <f t="shared" si="3"/>
        <v>6.6485343003928676</v>
      </c>
      <c r="E34" s="481">
        <f t="shared" si="3"/>
        <v>-3.7083437734903533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-3.1098970371926877</v>
      </c>
      <c r="C37" s="480">
        <f>'Tabelle 3.3'!J34</f>
        <v>-4.8971596474045052E-2</v>
      </c>
      <c r="D37" s="481">
        <f t="shared" si="3"/>
        <v>-3.1098970371926877</v>
      </c>
      <c r="E37" s="481">
        <f t="shared" si="3"/>
        <v>-4.8971596474045052E-2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1.374353303582007</v>
      </c>
      <c r="C38" s="480">
        <f>'Tabelle 3.3'!J35</f>
        <v>-2.6679841897233203</v>
      </c>
      <c r="D38" s="481">
        <f t="shared" si="3"/>
        <v>1.374353303582007</v>
      </c>
      <c r="E38" s="481">
        <f t="shared" si="3"/>
        <v>-2.6679841897233203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1.69465859030837</v>
      </c>
      <c r="C39" s="480">
        <f>'Tabelle 3.3'!J36</f>
        <v>-2.5397066070277852</v>
      </c>
      <c r="D39" s="481">
        <f t="shared" si="3"/>
        <v>1.69465859030837</v>
      </c>
      <c r="E39" s="481">
        <f t="shared" si="3"/>
        <v>-2.5397066070277852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1.69465859030837</v>
      </c>
      <c r="C45" s="480">
        <f>'Tabelle 3.3'!J36</f>
        <v>-2.5397066070277852</v>
      </c>
      <c r="D45" s="481">
        <f t="shared" si="3"/>
        <v>1.69465859030837</v>
      </c>
      <c r="E45" s="481">
        <f t="shared" si="3"/>
        <v>-2.5397066070277852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88317</v>
      </c>
      <c r="C51" s="487">
        <v>24795</v>
      </c>
      <c r="D51" s="487">
        <v>9366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88532</v>
      </c>
      <c r="C52" s="487">
        <v>25180</v>
      </c>
      <c r="D52" s="487">
        <v>9639</v>
      </c>
      <c r="E52" s="488">
        <f t="shared" ref="E52:G70" si="11">IF($A$51=37802,IF(COUNTBLANK(B$51:B$70)&gt;0,#N/A,B52/B$51*100),IF(COUNTBLANK(B$51:B$75)&gt;0,#N/A,B52/B$51*100))</f>
        <v>100.24344124007835</v>
      </c>
      <c r="F52" s="488">
        <f t="shared" si="11"/>
        <v>101.55273240572696</v>
      </c>
      <c r="G52" s="488">
        <f t="shared" si="11"/>
        <v>102.91479820627802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91224</v>
      </c>
      <c r="C53" s="487">
        <v>24641</v>
      </c>
      <c r="D53" s="487">
        <v>9961</v>
      </c>
      <c r="E53" s="488">
        <f t="shared" si="11"/>
        <v>103.29155202282688</v>
      </c>
      <c r="F53" s="488">
        <f t="shared" si="11"/>
        <v>99.378907037709212</v>
      </c>
      <c r="G53" s="488">
        <f t="shared" si="11"/>
        <v>106.35276532137519</v>
      </c>
      <c r="H53" s="489">
        <f>IF(ISERROR(L53)=TRUE,IF(MONTH(A53)=MONTH(MAX(A$51:A$75)),A53,""),"")</f>
        <v>41883</v>
      </c>
      <c r="I53" s="488">
        <f t="shared" si="12"/>
        <v>103.29155202282688</v>
      </c>
      <c r="J53" s="488">
        <f t="shared" si="10"/>
        <v>99.378907037709212</v>
      </c>
      <c r="K53" s="488">
        <f t="shared" si="10"/>
        <v>106.35276532137519</v>
      </c>
      <c r="L53" s="488" t="e">
        <f t="shared" si="13"/>
        <v>#N/A</v>
      </c>
    </row>
    <row r="54" spans="1:14" ht="15" customHeight="1" x14ac:dyDescent="0.2">
      <c r="A54" s="490" t="s">
        <v>462</v>
      </c>
      <c r="B54" s="487">
        <v>89270</v>
      </c>
      <c r="C54" s="487">
        <v>24475</v>
      </c>
      <c r="D54" s="487">
        <v>9753</v>
      </c>
      <c r="E54" s="488">
        <f t="shared" si="11"/>
        <v>101.07906745020779</v>
      </c>
      <c r="F54" s="488">
        <f t="shared" si="11"/>
        <v>98.709417221213954</v>
      </c>
      <c r="G54" s="488">
        <f t="shared" si="11"/>
        <v>104.1319666880205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91577</v>
      </c>
      <c r="C55" s="487">
        <v>23608</v>
      </c>
      <c r="D55" s="487">
        <v>9427</v>
      </c>
      <c r="E55" s="488">
        <f t="shared" si="11"/>
        <v>103.69124857049039</v>
      </c>
      <c r="F55" s="488">
        <f t="shared" si="11"/>
        <v>95.212744504940517</v>
      </c>
      <c r="G55" s="488">
        <f t="shared" si="11"/>
        <v>100.65129190689728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93992</v>
      </c>
      <c r="C56" s="487">
        <v>23984</v>
      </c>
      <c r="D56" s="487">
        <v>9707</v>
      </c>
      <c r="E56" s="488">
        <f t="shared" si="11"/>
        <v>106.42571645323098</v>
      </c>
      <c r="F56" s="488">
        <f t="shared" si="11"/>
        <v>96.729179270014114</v>
      </c>
      <c r="G56" s="488">
        <f t="shared" si="11"/>
        <v>103.6408285287209</v>
      </c>
      <c r="H56" s="489" t="str">
        <f t="shared" si="14"/>
        <v/>
      </c>
      <c r="I56" s="488" t="str">
        <f t="shared" si="12"/>
        <v/>
      </c>
      <c r="J56" s="488" t="str">
        <f t="shared" si="10"/>
        <v/>
      </c>
      <c r="K56" s="488" t="str">
        <f t="shared" si="10"/>
        <v/>
      </c>
      <c r="L56" s="488" t="e">
        <f t="shared" si="13"/>
        <v>#N/A</v>
      </c>
    </row>
    <row r="57" spans="1:14" ht="15" customHeight="1" x14ac:dyDescent="0.2">
      <c r="A57" s="490">
        <v>42248</v>
      </c>
      <c r="B57" s="487">
        <v>96637</v>
      </c>
      <c r="C57" s="487">
        <v>23548</v>
      </c>
      <c r="D57" s="487">
        <v>9979</v>
      </c>
      <c r="E57" s="488">
        <f t="shared" si="11"/>
        <v>109.42060984861352</v>
      </c>
      <c r="F57" s="488">
        <f t="shared" si="11"/>
        <v>94.970760233918128</v>
      </c>
      <c r="G57" s="488">
        <f t="shared" si="11"/>
        <v>106.54494981849243</v>
      </c>
      <c r="H57" s="489">
        <f t="shared" si="14"/>
        <v>42248</v>
      </c>
      <c r="I57" s="488">
        <f t="shared" si="12"/>
        <v>109.42060984861352</v>
      </c>
      <c r="J57" s="488">
        <f t="shared" si="10"/>
        <v>94.970760233918128</v>
      </c>
      <c r="K57" s="488">
        <f t="shared" si="10"/>
        <v>106.54494981849243</v>
      </c>
      <c r="L57" s="488" t="e">
        <f t="shared" si="13"/>
        <v>#N/A</v>
      </c>
    </row>
    <row r="58" spans="1:14" ht="15" customHeight="1" x14ac:dyDescent="0.2">
      <c r="A58" s="490" t="s">
        <v>465</v>
      </c>
      <c r="B58" s="487">
        <v>94511</v>
      </c>
      <c r="C58" s="487">
        <v>23219</v>
      </c>
      <c r="D58" s="487">
        <v>9773</v>
      </c>
      <c r="E58" s="488">
        <f t="shared" si="11"/>
        <v>107.01337228393174</v>
      </c>
      <c r="F58" s="488">
        <f t="shared" si="11"/>
        <v>93.643879814478723</v>
      </c>
      <c r="G58" s="488">
        <f t="shared" si="11"/>
        <v>104.34550501815076</v>
      </c>
      <c r="H58" s="489" t="str">
        <f t="shared" si="14"/>
        <v/>
      </c>
      <c r="I58" s="488" t="str">
        <f t="shared" si="12"/>
        <v/>
      </c>
      <c r="J58" s="488" t="str">
        <f t="shared" si="10"/>
        <v/>
      </c>
      <c r="K58" s="488" t="str">
        <f t="shared" si="10"/>
        <v/>
      </c>
      <c r="L58" s="488" t="e">
        <f t="shared" si="13"/>
        <v>#N/A</v>
      </c>
    </row>
    <row r="59" spans="1:14" ht="15" customHeight="1" x14ac:dyDescent="0.2">
      <c r="A59" s="490" t="s">
        <v>466</v>
      </c>
      <c r="B59" s="487">
        <v>95779</v>
      </c>
      <c r="C59" s="487">
        <v>23063</v>
      </c>
      <c r="D59" s="487">
        <v>9727</v>
      </c>
      <c r="E59" s="488">
        <f t="shared" si="11"/>
        <v>108.44910945797525</v>
      </c>
      <c r="F59" s="488">
        <f t="shared" si="11"/>
        <v>93.014720709820537</v>
      </c>
      <c r="G59" s="488">
        <f t="shared" si="11"/>
        <v>103.85436685885117</v>
      </c>
      <c r="H59" s="489" t="str">
        <f t="shared" si="14"/>
        <v/>
      </c>
      <c r="I59" s="488" t="str">
        <f t="shared" si="12"/>
        <v/>
      </c>
      <c r="J59" s="488" t="str">
        <f t="shared" si="10"/>
        <v/>
      </c>
      <c r="K59" s="488" t="str">
        <f t="shared" si="10"/>
        <v/>
      </c>
      <c r="L59" s="488" t="e">
        <f t="shared" si="13"/>
        <v>#N/A</v>
      </c>
    </row>
    <row r="60" spans="1:14" ht="15" customHeight="1" x14ac:dyDescent="0.2">
      <c r="A60" s="490" t="s">
        <v>467</v>
      </c>
      <c r="B60" s="487">
        <v>96230</v>
      </c>
      <c r="C60" s="487">
        <v>23213</v>
      </c>
      <c r="D60" s="487">
        <v>9924</v>
      </c>
      <c r="E60" s="488">
        <f t="shared" si="11"/>
        <v>108.95976991972101</v>
      </c>
      <c r="F60" s="488">
        <f t="shared" si="11"/>
        <v>93.619681387376488</v>
      </c>
      <c r="G60" s="488">
        <f t="shared" si="11"/>
        <v>105.95771941063421</v>
      </c>
      <c r="H60" s="489" t="str">
        <f t="shared" si="14"/>
        <v/>
      </c>
      <c r="I60" s="488" t="str">
        <f t="shared" si="12"/>
        <v/>
      </c>
      <c r="J60" s="488" t="str">
        <f t="shared" si="10"/>
        <v/>
      </c>
      <c r="K60" s="488" t="str">
        <f t="shared" si="10"/>
        <v/>
      </c>
      <c r="L60" s="488" t="e">
        <f t="shared" si="13"/>
        <v>#N/A</v>
      </c>
    </row>
    <row r="61" spans="1:14" ht="15" customHeight="1" x14ac:dyDescent="0.2">
      <c r="A61" s="490">
        <v>42614</v>
      </c>
      <c r="B61" s="487">
        <v>97574</v>
      </c>
      <c r="C61" s="487">
        <v>22902</v>
      </c>
      <c r="D61" s="487">
        <v>10207</v>
      </c>
      <c r="E61" s="488">
        <f t="shared" si="11"/>
        <v>110.48156074142011</v>
      </c>
      <c r="F61" s="488">
        <f t="shared" si="11"/>
        <v>92.365396249243801</v>
      </c>
      <c r="G61" s="488">
        <f t="shared" si="11"/>
        <v>108.97928678197736</v>
      </c>
      <c r="H61" s="489">
        <f t="shared" si="14"/>
        <v>42614</v>
      </c>
      <c r="I61" s="488">
        <f t="shared" si="12"/>
        <v>110.48156074142011</v>
      </c>
      <c r="J61" s="488">
        <f t="shared" si="10"/>
        <v>92.365396249243801</v>
      </c>
      <c r="K61" s="488">
        <f t="shared" si="10"/>
        <v>108.97928678197736</v>
      </c>
      <c r="L61" s="488" t="e">
        <f t="shared" si="13"/>
        <v>#N/A</v>
      </c>
    </row>
    <row r="62" spans="1:14" ht="15" customHeight="1" x14ac:dyDescent="0.2">
      <c r="A62" s="490" t="s">
        <v>468</v>
      </c>
      <c r="B62" s="487">
        <v>95545</v>
      </c>
      <c r="C62" s="487">
        <v>22825</v>
      </c>
      <c r="D62" s="487">
        <v>9990</v>
      </c>
      <c r="E62" s="488">
        <f t="shared" si="11"/>
        <v>108.184154805983</v>
      </c>
      <c r="F62" s="488">
        <f t="shared" si="11"/>
        <v>92.054849768098407</v>
      </c>
      <c r="G62" s="488">
        <f t="shared" si="11"/>
        <v>106.66239590006406</v>
      </c>
      <c r="H62" s="489" t="str">
        <f t="shared" si="14"/>
        <v/>
      </c>
      <c r="I62" s="488" t="str">
        <f t="shared" si="12"/>
        <v/>
      </c>
      <c r="J62" s="488" t="str">
        <f t="shared" si="10"/>
        <v/>
      </c>
      <c r="K62" s="488" t="str">
        <f t="shared" si="10"/>
        <v/>
      </c>
      <c r="L62" s="488" t="e">
        <f t="shared" si="13"/>
        <v>#N/A</v>
      </c>
    </row>
    <row r="63" spans="1:14" ht="15" customHeight="1" x14ac:dyDescent="0.2">
      <c r="A63" s="490" t="s">
        <v>469</v>
      </c>
      <c r="B63" s="487">
        <v>97045</v>
      </c>
      <c r="C63" s="487">
        <v>22574</v>
      </c>
      <c r="D63" s="487">
        <v>10029</v>
      </c>
      <c r="E63" s="488">
        <f t="shared" si="11"/>
        <v>109.8825820623436</v>
      </c>
      <c r="F63" s="488">
        <f t="shared" si="11"/>
        <v>91.042548900988109</v>
      </c>
      <c r="G63" s="488">
        <f t="shared" si="11"/>
        <v>107.07879564381805</v>
      </c>
      <c r="H63" s="489" t="str">
        <f t="shared" si="14"/>
        <v/>
      </c>
      <c r="I63" s="488" t="str">
        <f t="shared" si="12"/>
        <v/>
      </c>
      <c r="J63" s="488" t="str">
        <f t="shared" si="10"/>
        <v/>
      </c>
      <c r="K63" s="488" t="str">
        <f t="shared" si="10"/>
        <v/>
      </c>
      <c r="L63" s="488" t="e">
        <f t="shared" si="13"/>
        <v>#N/A</v>
      </c>
    </row>
    <row r="64" spans="1:14" ht="15" customHeight="1" x14ac:dyDescent="0.2">
      <c r="A64" s="490" t="s">
        <v>470</v>
      </c>
      <c r="B64" s="487">
        <v>98134</v>
      </c>
      <c r="C64" s="487">
        <v>22847</v>
      </c>
      <c r="D64" s="487">
        <v>10303</v>
      </c>
      <c r="E64" s="488">
        <f t="shared" si="11"/>
        <v>111.11564025046141</v>
      </c>
      <c r="F64" s="488">
        <f t="shared" si="11"/>
        <v>92.143577334139948</v>
      </c>
      <c r="G64" s="488">
        <f t="shared" si="11"/>
        <v>110.0042707666026</v>
      </c>
      <c r="H64" s="489" t="str">
        <f t="shared" si="14"/>
        <v/>
      </c>
      <c r="I64" s="488" t="str">
        <f t="shared" si="12"/>
        <v/>
      </c>
      <c r="J64" s="488" t="str">
        <f t="shared" si="10"/>
        <v/>
      </c>
      <c r="K64" s="488" t="str">
        <f t="shared" si="10"/>
        <v/>
      </c>
      <c r="L64" s="488" t="e">
        <f t="shared" si="13"/>
        <v>#N/A</v>
      </c>
    </row>
    <row r="65" spans="1:12" ht="15" customHeight="1" x14ac:dyDescent="0.2">
      <c r="A65" s="490">
        <v>42979</v>
      </c>
      <c r="B65" s="487">
        <v>100906</v>
      </c>
      <c r="C65" s="487">
        <v>22318</v>
      </c>
      <c r="D65" s="487">
        <v>10615</v>
      </c>
      <c r="E65" s="488">
        <f t="shared" si="11"/>
        <v>114.25433382021582</v>
      </c>
      <c r="F65" s="488">
        <f t="shared" si="11"/>
        <v>90.010082677959275</v>
      </c>
      <c r="G65" s="488">
        <f t="shared" si="11"/>
        <v>113.33546871663465</v>
      </c>
      <c r="H65" s="489">
        <f t="shared" si="14"/>
        <v>42979</v>
      </c>
      <c r="I65" s="488">
        <f t="shared" si="12"/>
        <v>114.25433382021582</v>
      </c>
      <c r="J65" s="488">
        <f t="shared" si="10"/>
        <v>90.010082677959275</v>
      </c>
      <c r="K65" s="488">
        <f t="shared" si="10"/>
        <v>113.33546871663465</v>
      </c>
      <c r="L65" s="488" t="e">
        <f t="shared" si="13"/>
        <v>#N/A</v>
      </c>
    </row>
    <row r="66" spans="1:12" ht="15" customHeight="1" x14ac:dyDescent="0.2">
      <c r="A66" s="490" t="s">
        <v>471</v>
      </c>
      <c r="B66" s="487">
        <v>98316</v>
      </c>
      <c r="C66" s="487">
        <v>22158</v>
      </c>
      <c r="D66" s="487">
        <v>10494</v>
      </c>
      <c r="E66" s="488">
        <f t="shared" si="11"/>
        <v>111.32171609089983</v>
      </c>
      <c r="F66" s="488">
        <f t="shared" si="11"/>
        <v>89.364791288566252</v>
      </c>
      <c r="G66" s="488">
        <f t="shared" si="11"/>
        <v>112.04356181934658</v>
      </c>
      <c r="H66" s="489" t="str">
        <f t="shared" si="14"/>
        <v/>
      </c>
      <c r="I66" s="488" t="str">
        <f t="shared" si="12"/>
        <v/>
      </c>
      <c r="J66" s="488" t="str">
        <f t="shared" si="10"/>
        <v/>
      </c>
      <c r="K66" s="488" t="str">
        <f t="shared" si="10"/>
        <v/>
      </c>
      <c r="L66" s="488" t="e">
        <f t="shared" si="13"/>
        <v>#N/A</v>
      </c>
    </row>
    <row r="67" spans="1:12" ht="15" customHeight="1" x14ac:dyDescent="0.2">
      <c r="A67" s="490" t="s">
        <v>472</v>
      </c>
      <c r="B67" s="487">
        <v>99686</v>
      </c>
      <c r="C67" s="487">
        <v>21991</v>
      </c>
      <c r="D67" s="487">
        <v>10561</v>
      </c>
      <c r="E67" s="488">
        <f t="shared" si="11"/>
        <v>112.87294631837585</v>
      </c>
      <c r="F67" s="488">
        <f t="shared" si="11"/>
        <v>88.691268400887282</v>
      </c>
      <c r="G67" s="488">
        <f t="shared" si="11"/>
        <v>112.75891522528295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101063</v>
      </c>
      <c r="C68" s="487">
        <v>22284</v>
      </c>
      <c r="D68" s="487">
        <v>10777</v>
      </c>
      <c r="E68" s="488">
        <f t="shared" si="11"/>
        <v>114.43210253971489</v>
      </c>
      <c r="F68" s="488">
        <f t="shared" si="11"/>
        <v>89.87295825771325</v>
      </c>
      <c r="G68" s="488">
        <f t="shared" si="11"/>
        <v>115.06512919068972</v>
      </c>
      <c r="H68" s="489" t="str">
        <f t="shared" si="14"/>
        <v/>
      </c>
      <c r="I68" s="488" t="str">
        <f t="shared" si="12"/>
        <v/>
      </c>
      <c r="J68" s="488" t="str">
        <f t="shared" si="12"/>
        <v/>
      </c>
      <c r="K68" s="488" t="str">
        <f t="shared" si="12"/>
        <v/>
      </c>
      <c r="L68" s="488" t="e">
        <f t="shared" si="13"/>
        <v>#N/A</v>
      </c>
    </row>
    <row r="69" spans="1:12" ht="15" customHeight="1" x14ac:dyDescent="0.2">
      <c r="A69" s="490">
        <v>43344</v>
      </c>
      <c r="B69" s="487">
        <v>103240</v>
      </c>
      <c r="C69" s="487">
        <v>21812</v>
      </c>
      <c r="D69" s="487">
        <v>11165</v>
      </c>
      <c r="E69" s="488">
        <f t="shared" si="11"/>
        <v>116.89708663111291</v>
      </c>
      <c r="F69" s="488">
        <f t="shared" si="11"/>
        <v>87.969348659003828</v>
      </c>
      <c r="G69" s="488">
        <f t="shared" si="11"/>
        <v>119.20777279521675</v>
      </c>
      <c r="H69" s="489">
        <f t="shared" si="14"/>
        <v>43344</v>
      </c>
      <c r="I69" s="488">
        <f t="shared" si="12"/>
        <v>116.89708663111291</v>
      </c>
      <c r="J69" s="488">
        <f t="shared" si="12"/>
        <v>87.969348659003828</v>
      </c>
      <c r="K69" s="488">
        <f t="shared" si="12"/>
        <v>119.20777279521675</v>
      </c>
      <c r="L69" s="488" t="e">
        <f t="shared" si="13"/>
        <v>#N/A</v>
      </c>
    </row>
    <row r="70" spans="1:12" ht="15" customHeight="1" x14ac:dyDescent="0.2">
      <c r="A70" s="490" t="s">
        <v>474</v>
      </c>
      <c r="B70" s="487">
        <v>101465</v>
      </c>
      <c r="C70" s="487">
        <v>21727</v>
      </c>
      <c r="D70" s="487">
        <v>11110</v>
      </c>
      <c r="E70" s="488">
        <f t="shared" si="11"/>
        <v>114.88728104441954</v>
      </c>
      <c r="F70" s="488">
        <f t="shared" si="11"/>
        <v>87.626537608388787</v>
      </c>
      <c r="G70" s="488">
        <f t="shared" si="11"/>
        <v>118.62054238735853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102720</v>
      </c>
      <c r="C71" s="487">
        <v>21415</v>
      </c>
      <c r="D71" s="487">
        <v>11057</v>
      </c>
      <c r="E71" s="491">
        <f t="shared" ref="E71:G75" si="15">IF($A$51=37802,IF(COUNTBLANK(B$51:B$70)&gt;0,#N/A,IF(ISBLANK(B71)=FALSE,B71/B$51*100,#N/A)),IF(COUNTBLANK(B$51:B$75)&gt;0,#N/A,B71/B$51*100))</f>
        <v>116.30829851557458</v>
      </c>
      <c r="F71" s="491">
        <f t="shared" si="15"/>
        <v>86.368219399072402</v>
      </c>
      <c r="G71" s="491">
        <f t="shared" si="15"/>
        <v>118.05466581251333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102703</v>
      </c>
      <c r="C72" s="487">
        <v>21876</v>
      </c>
      <c r="D72" s="487">
        <v>11268</v>
      </c>
      <c r="E72" s="491">
        <f t="shared" si="15"/>
        <v>116.28904967333582</v>
      </c>
      <c r="F72" s="491">
        <f t="shared" si="15"/>
        <v>88.22746521476104</v>
      </c>
      <c r="G72" s="491">
        <f t="shared" si="15"/>
        <v>120.30749519538757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104660</v>
      </c>
      <c r="C73" s="487">
        <v>21299</v>
      </c>
      <c r="D73" s="487">
        <v>11635</v>
      </c>
      <c r="E73" s="491">
        <f t="shared" si="15"/>
        <v>118.50493110046763</v>
      </c>
      <c r="F73" s="491">
        <f t="shared" si="15"/>
        <v>85.900383141762447</v>
      </c>
      <c r="G73" s="491">
        <f t="shared" si="15"/>
        <v>124.22592355327782</v>
      </c>
      <c r="H73" s="492">
        <f>IF(A$51=37802,IF(ISERROR(L73)=TRUE,IF(ISBLANK(A73)=FALSE,IF(MONTH(A73)=MONTH(MAX(A$51:A$75)),A73,""),""),""),IF(ISERROR(L73)=TRUE,IF(MONTH(A73)=MONTH(MAX(A$51:A$75)),A73,""),""))</f>
        <v>43709</v>
      </c>
      <c r="I73" s="488">
        <f t="shared" si="12"/>
        <v>118.50493110046763</v>
      </c>
      <c r="J73" s="488">
        <f t="shared" si="12"/>
        <v>85.900383141762447</v>
      </c>
      <c r="K73" s="488">
        <f t="shared" si="12"/>
        <v>124.22592355327782</v>
      </c>
      <c r="L73" s="488" t="e">
        <f t="shared" si="13"/>
        <v>#N/A</v>
      </c>
    </row>
    <row r="74" spans="1:12" ht="15" customHeight="1" x14ac:dyDescent="0.2">
      <c r="A74" s="490" t="s">
        <v>477</v>
      </c>
      <c r="B74" s="487">
        <v>102692</v>
      </c>
      <c r="C74" s="487">
        <v>21138</v>
      </c>
      <c r="D74" s="487">
        <v>11464</v>
      </c>
      <c r="E74" s="491">
        <f t="shared" si="15"/>
        <v>116.27659454012252</v>
      </c>
      <c r="F74" s="491">
        <f t="shared" si="15"/>
        <v>85.251058681185725</v>
      </c>
      <c r="G74" s="491">
        <f t="shared" si="15"/>
        <v>122.40017083066409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104152</v>
      </c>
      <c r="C75" s="493">
        <v>20521</v>
      </c>
      <c r="D75" s="493">
        <v>11173</v>
      </c>
      <c r="E75" s="491">
        <f t="shared" si="15"/>
        <v>117.92973040298018</v>
      </c>
      <c r="F75" s="491">
        <f t="shared" si="15"/>
        <v>82.762653760838873</v>
      </c>
      <c r="G75" s="491">
        <f t="shared" si="15"/>
        <v>119.29318812726883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118.50493110046763</v>
      </c>
      <c r="J77" s="488">
        <f>IF(J75&lt;&gt;"",J75,IF(J74&lt;&gt;"",J74,IF(J73&lt;&gt;"",J73,IF(J72&lt;&gt;"",J72,IF(J71&lt;&gt;"",J71,IF(J70&lt;&gt;"",J70,""))))))</f>
        <v>85.900383141762447</v>
      </c>
      <c r="K77" s="488">
        <f>IF(K75&lt;&gt;"",K75,IF(K74&lt;&gt;"",K74,IF(K73&lt;&gt;"",K73,IF(K72&lt;&gt;"",K72,IF(K71&lt;&gt;"",K71,IF(K70&lt;&gt;"",K70,""))))))</f>
        <v>124.22592355327782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+18,5%</v>
      </c>
      <c r="J79" s="488" t="str">
        <f>"GeB - ausschließlich: "&amp;IF(J77&gt;100,"+","")&amp;TEXT(J77-100,"0,0")&amp;"%"</f>
        <v>GeB - ausschließlich: -14,1%</v>
      </c>
      <c r="K79" s="488" t="str">
        <f>"GeB - im Nebenjob: "&amp;IF(K77&gt;100,"+","")&amp;TEXT(K77-100,"0,0")&amp;"%"</f>
        <v>GeB - im Nebenjob: +24,2%</v>
      </c>
    </row>
    <row r="81" spans="9:9" ht="15" customHeight="1" x14ac:dyDescent="0.2">
      <c r="I81" s="488" t="str">
        <f>IF(ISERROR(HLOOKUP(1,I$78:K$79,2,FALSE)),"",HLOOKUP(1,I$78:K$79,2,FALSE))</f>
        <v>GeB - im Nebenjob: +24,2%</v>
      </c>
    </row>
    <row r="82" spans="9:9" ht="15" customHeight="1" x14ac:dyDescent="0.2">
      <c r="I82" s="488" t="str">
        <f>IF(ISERROR(HLOOKUP(2,I$78:K$79,2,FALSE)),"",HLOOKUP(2,I$78:K$79,2,FALSE))</f>
        <v>SvB: +18,5%</v>
      </c>
    </row>
    <row r="83" spans="9:9" ht="15" customHeight="1" x14ac:dyDescent="0.2">
      <c r="I83" s="488" t="str">
        <f>IF(ISERROR(HLOOKUP(3,I$78:K$79,2,FALSE)),"",HLOOKUP(3,I$78:K$79,2,FALSE))</f>
        <v>GeB - ausschließlich: -14,1%</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104152</v>
      </c>
      <c r="E12" s="114">
        <v>102692</v>
      </c>
      <c r="F12" s="114">
        <v>104660</v>
      </c>
      <c r="G12" s="114">
        <v>102703</v>
      </c>
      <c r="H12" s="114">
        <v>102720</v>
      </c>
      <c r="I12" s="115">
        <v>1432</v>
      </c>
      <c r="J12" s="116">
        <v>1.3940809968847352</v>
      </c>
      <c r="N12" s="117"/>
    </row>
    <row r="13" spans="1:15" s="110" customFormat="1" ht="13.5" customHeight="1" x14ac:dyDescent="0.2">
      <c r="A13" s="118" t="s">
        <v>105</v>
      </c>
      <c r="B13" s="119" t="s">
        <v>106</v>
      </c>
      <c r="C13" s="113">
        <v>52.311045395191641</v>
      </c>
      <c r="D13" s="114">
        <v>54483</v>
      </c>
      <c r="E13" s="114">
        <v>53643</v>
      </c>
      <c r="F13" s="114">
        <v>55154</v>
      </c>
      <c r="G13" s="114">
        <v>54133</v>
      </c>
      <c r="H13" s="114">
        <v>54296</v>
      </c>
      <c r="I13" s="115">
        <v>187</v>
      </c>
      <c r="J13" s="116">
        <v>0.34440842787682335</v>
      </c>
    </row>
    <row r="14" spans="1:15" s="110" customFormat="1" ht="13.5" customHeight="1" x14ac:dyDescent="0.2">
      <c r="A14" s="120"/>
      <c r="B14" s="119" t="s">
        <v>107</v>
      </c>
      <c r="C14" s="113">
        <v>47.688954604808359</v>
      </c>
      <c r="D14" s="114">
        <v>49669</v>
      </c>
      <c r="E14" s="114">
        <v>49049</v>
      </c>
      <c r="F14" s="114">
        <v>49506</v>
      </c>
      <c r="G14" s="114">
        <v>48570</v>
      </c>
      <c r="H14" s="114">
        <v>48424</v>
      </c>
      <c r="I14" s="115">
        <v>1245</v>
      </c>
      <c r="J14" s="116">
        <v>2.5710391541384436</v>
      </c>
    </row>
    <row r="15" spans="1:15" s="110" customFormat="1" ht="13.5" customHeight="1" x14ac:dyDescent="0.2">
      <c r="A15" s="118" t="s">
        <v>105</v>
      </c>
      <c r="B15" s="121" t="s">
        <v>108</v>
      </c>
      <c r="C15" s="113">
        <v>11.556187111145249</v>
      </c>
      <c r="D15" s="114">
        <v>12036</v>
      </c>
      <c r="E15" s="114">
        <v>12177</v>
      </c>
      <c r="F15" s="114">
        <v>12894</v>
      </c>
      <c r="G15" s="114">
        <v>11822</v>
      </c>
      <c r="H15" s="114">
        <v>12158</v>
      </c>
      <c r="I15" s="115">
        <v>-122</v>
      </c>
      <c r="J15" s="116">
        <v>-1.0034545155453201</v>
      </c>
    </row>
    <row r="16" spans="1:15" s="110" customFormat="1" ht="13.5" customHeight="1" x14ac:dyDescent="0.2">
      <c r="A16" s="118"/>
      <c r="B16" s="121" t="s">
        <v>109</v>
      </c>
      <c r="C16" s="113">
        <v>66.943505645594897</v>
      </c>
      <c r="D16" s="114">
        <v>69723</v>
      </c>
      <c r="E16" s="114">
        <v>68663</v>
      </c>
      <c r="F16" s="114">
        <v>70031</v>
      </c>
      <c r="G16" s="114">
        <v>69744</v>
      </c>
      <c r="H16" s="114">
        <v>69825</v>
      </c>
      <c r="I16" s="115">
        <v>-102</v>
      </c>
      <c r="J16" s="116">
        <v>-0.1460794844253491</v>
      </c>
    </row>
    <row r="17" spans="1:10" s="110" customFormat="1" ht="13.5" customHeight="1" x14ac:dyDescent="0.2">
      <c r="A17" s="118"/>
      <c r="B17" s="121" t="s">
        <v>110</v>
      </c>
      <c r="C17" s="113">
        <v>20.194523388893156</v>
      </c>
      <c r="D17" s="114">
        <v>21033</v>
      </c>
      <c r="E17" s="114">
        <v>20506</v>
      </c>
      <c r="F17" s="114">
        <v>20399</v>
      </c>
      <c r="G17" s="114">
        <v>19868</v>
      </c>
      <c r="H17" s="114">
        <v>19511</v>
      </c>
      <c r="I17" s="115">
        <v>1522</v>
      </c>
      <c r="J17" s="116">
        <v>7.8007277945774183</v>
      </c>
    </row>
    <row r="18" spans="1:10" s="110" customFormat="1" ht="13.5" customHeight="1" x14ac:dyDescent="0.2">
      <c r="A18" s="120"/>
      <c r="B18" s="121" t="s">
        <v>111</v>
      </c>
      <c r="C18" s="113">
        <v>1.3057838543666949</v>
      </c>
      <c r="D18" s="114">
        <v>1360</v>
      </c>
      <c r="E18" s="114">
        <v>1346</v>
      </c>
      <c r="F18" s="114">
        <v>1336</v>
      </c>
      <c r="G18" s="114">
        <v>1269</v>
      </c>
      <c r="H18" s="114">
        <v>1226</v>
      </c>
      <c r="I18" s="115">
        <v>134</v>
      </c>
      <c r="J18" s="116">
        <v>10.929853181076671</v>
      </c>
    </row>
    <row r="19" spans="1:10" s="110" customFormat="1" ht="13.5" customHeight="1" x14ac:dyDescent="0.2">
      <c r="A19" s="120"/>
      <c r="B19" s="121" t="s">
        <v>112</v>
      </c>
      <c r="C19" s="113">
        <v>0.31876488209539905</v>
      </c>
      <c r="D19" s="114">
        <v>332</v>
      </c>
      <c r="E19" s="114">
        <v>342</v>
      </c>
      <c r="F19" s="114">
        <v>367</v>
      </c>
      <c r="G19" s="114">
        <v>300</v>
      </c>
      <c r="H19" s="114">
        <v>290</v>
      </c>
      <c r="I19" s="115">
        <v>42</v>
      </c>
      <c r="J19" s="116">
        <v>14.482758620689655</v>
      </c>
    </row>
    <row r="20" spans="1:10" s="110" customFormat="1" ht="13.5" customHeight="1" x14ac:dyDescent="0.2">
      <c r="A20" s="118" t="s">
        <v>113</v>
      </c>
      <c r="B20" s="122" t="s">
        <v>114</v>
      </c>
      <c r="C20" s="113">
        <v>69.644365926722486</v>
      </c>
      <c r="D20" s="114">
        <v>72536</v>
      </c>
      <c r="E20" s="114">
        <v>71701</v>
      </c>
      <c r="F20" s="114">
        <v>73566</v>
      </c>
      <c r="G20" s="114">
        <v>71859</v>
      </c>
      <c r="H20" s="114">
        <v>72409</v>
      </c>
      <c r="I20" s="115">
        <v>127</v>
      </c>
      <c r="J20" s="116">
        <v>0.17539256169813144</v>
      </c>
    </row>
    <row r="21" spans="1:10" s="110" customFormat="1" ht="13.5" customHeight="1" x14ac:dyDescent="0.2">
      <c r="A21" s="120"/>
      <c r="B21" s="122" t="s">
        <v>115</v>
      </c>
      <c r="C21" s="113">
        <v>30.355634073277518</v>
      </c>
      <c r="D21" s="114">
        <v>31616</v>
      </c>
      <c r="E21" s="114">
        <v>30991</v>
      </c>
      <c r="F21" s="114">
        <v>31094</v>
      </c>
      <c r="G21" s="114">
        <v>30844</v>
      </c>
      <c r="H21" s="114">
        <v>30311</v>
      </c>
      <c r="I21" s="115">
        <v>1305</v>
      </c>
      <c r="J21" s="116">
        <v>4.3053676882979772</v>
      </c>
    </row>
    <row r="22" spans="1:10" s="110" customFormat="1" ht="13.5" customHeight="1" x14ac:dyDescent="0.2">
      <c r="A22" s="118" t="s">
        <v>113</v>
      </c>
      <c r="B22" s="122" t="s">
        <v>116</v>
      </c>
      <c r="C22" s="113">
        <v>86.359359397803217</v>
      </c>
      <c r="D22" s="114">
        <v>89945</v>
      </c>
      <c r="E22" s="114">
        <v>89622</v>
      </c>
      <c r="F22" s="114">
        <v>90106</v>
      </c>
      <c r="G22" s="114">
        <v>88243</v>
      </c>
      <c r="H22" s="114">
        <v>88433</v>
      </c>
      <c r="I22" s="115">
        <v>1512</v>
      </c>
      <c r="J22" s="116">
        <v>1.7097689776440921</v>
      </c>
    </row>
    <row r="23" spans="1:10" s="110" customFormat="1" ht="13.5" customHeight="1" x14ac:dyDescent="0.2">
      <c r="A23" s="123"/>
      <c r="B23" s="124" t="s">
        <v>117</v>
      </c>
      <c r="C23" s="125">
        <v>13.612796681772794</v>
      </c>
      <c r="D23" s="114">
        <v>14178</v>
      </c>
      <c r="E23" s="114">
        <v>13038</v>
      </c>
      <c r="F23" s="114">
        <v>14520</v>
      </c>
      <c r="G23" s="114">
        <v>14431</v>
      </c>
      <c r="H23" s="114">
        <v>14258</v>
      </c>
      <c r="I23" s="115">
        <v>-80</v>
      </c>
      <c r="J23" s="116">
        <v>-0.56108851171272267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31694</v>
      </c>
      <c r="E26" s="114">
        <v>32602</v>
      </c>
      <c r="F26" s="114">
        <v>32934</v>
      </c>
      <c r="G26" s="114">
        <v>33144</v>
      </c>
      <c r="H26" s="140">
        <v>32472</v>
      </c>
      <c r="I26" s="115">
        <v>-778</v>
      </c>
      <c r="J26" s="116">
        <v>-2.3959103227395908</v>
      </c>
    </row>
    <row r="27" spans="1:10" s="110" customFormat="1" ht="13.5" customHeight="1" x14ac:dyDescent="0.2">
      <c r="A27" s="118" t="s">
        <v>105</v>
      </c>
      <c r="B27" s="119" t="s">
        <v>106</v>
      </c>
      <c r="C27" s="113">
        <v>40.531330851265224</v>
      </c>
      <c r="D27" s="115">
        <v>12846</v>
      </c>
      <c r="E27" s="114">
        <v>13147</v>
      </c>
      <c r="F27" s="114">
        <v>13185</v>
      </c>
      <c r="G27" s="114">
        <v>13238</v>
      </c>
      <c r="H27" s="140">
        <v>12911</v>
      </c>
      <c r="I27" s="115">
        <v>-65</v>
      </c>
      <c r="J27" s="116">
        <v>-0.50344667337928894</v>
      </c>
    </row>
    <row r="28" spans="1:10" s="110" customFormat="1" ht="13.5" customHeight="1" x14ac:dyDescent="0.2">
      <c r="A28" s="120"/>
      <c r="B28" s="119" t="s">
        <v>107</v>
      </c>
      <c r="C28" s="113">
        <v>59.468669148734776</v>
      </c>
      <c r="D28" s="115">
        <v>18848</v>
      </c>
      <c r="E28" s="114">
        <v>19455</v>
      </c>
      <c r="F28" s="114">
        <v>19749</v>
      </c>
      <c r="G28" s="114">
        <v>19906</v>
      </c>
      <c r="H28" s="140">
        <v>19561</v>
      </c>
      <c r="I28" s="115">
        <v>-713</v>
      </c>
      <c r="J28" s="116">
        <v>-3.6450079239302693</v>
      </c>
    </row>
    <row r="29" spans="1:10" s="110" customFormat="1" ht="13.5" customHeight="1" x14ac:dyDescent="0.2">
      <c r="A29" s="118" t="s">
        <v>105</v>
      </c>
      <c r="B29" s="121" t="s">
        <v>108</v>
      </c>
      <c r="C29" s="113">
        <v>17.082097557897395</v>
      </c>
      <c r="D29" s="115">
        <v>5414</v>
      </c>
      <c r="E29" s="114">
        <v>5550</v>
      </c>
      <c r="F29" s="114">
        <v>5744</v>
      </c>
      <c r="G29" s="114">
        <v>5874</v>
      </c>
      <c r="H29" s="140">
        <v>5419</v>
      </c>
      <c r="I29" s="115">
        <v>-5</v>
      </c>
      <c r="J29" s="116">
        <v>-9.2267946115519472E-2</v>
      </c>
    </row>
    <row r="30" spans="1:10" s="110" customFormat="1" ht="13.5" customHeight="1" x14ac:dyDescent="0.2">
      <c r="A30" s="118"/>
      <c r="B30" s="121" t="s">
        <v>109</v>
      </c>
      <c r="C30" s="113">
        <v>46.422035716539405</v>
      </c>
      <c r="D30" s="115">
        <v>14713</v>
      </c>
      <c r="E30" s="114">
        <v>15276</v>
      </c>
      <c r="F30" s="114">
        <v>15430</v>
      </c>
      <c r="G30" s="114">
        <v>15602</v>
      </c>
      <c r="H30" s="140">
        <v>15499</v>
      </c>
      <c r="I30" s="115">
        <v>-786</v>
      </c>
      <c r="J30" s="116">
        <v>-5.071294922253049</v>
      </c>
    </row>
    <row r="31" spans="1:10" s="110" customFormat="1" ht="13.5" customHeight="1" x14ac:dyDescent="0.2">
      <c r="A31" s="118"/>
      <c r="B31" s="121" t="s">
        <v>110</v>
      </c>
      <c r="C31" s="113">
        <v>20.82097557897394</v>
      </c>
      <c r="D31" s="115">
        <v>6599</v>
      </c>
      <c r="E31" s="114">
        <v>6687</v>
      </c>
      <c r="F31" s="114">
        <v>6686</v>
      </c>
      <c r="G31" s="114">
        <v>6669</v>
      </c>
      <c r="H31" s="140">
        <v>6633</v>
      </c>
      <c r="I31" s="115">
        <v>-34</v>
      </c>
      <c r="J31" s="116">
        <v>-0.51258857229006483</v>
      </c>
    </row>
    <row r="32" spans="1:10" s="110" customFormat="1" ht="13.5" customHeight="1" x14ac:dyDescent="0.2">
      <c r="A32" s="120"/>
      <c r="B32" s="121" t="s">
        <v>111</v>
      </c>
      <c r="C32" s="113">
        <v>15.67489114658926</v>
      </c>
      <c r="D32" s="115">
        <v>4968</v>
      </c>
      <c r="E32" s="114">
        <v>5089</v>
      </c>
      <c r="F32" s="114">
        <v>5074</v>
      </c>
      <c r="G32" s="114">
        <v>4999</v>
      </c>
      <c r="H32" s="140">
        <v>4921</v>
      </c>
      <c r="I32" s="115">
        <v>47</v>
      </c>
      <c r="J32" s="116">
        <v>0.95509042877463934</v>
      </c>
    </row>
    <row r="33" spans="1:10" s="110" customFormat="1" ht="13.5" customHeight="1" x14ac:dyDescent="0.2">
      <c r="A33" s="120"/>
      <c r="B33" s="121" t="s">
        <v>112</v>
      </c>
      <c r="C33" s="113">
        <v>1.5176374077112387</v>
      </c>
      <c r="D33" s="115">
        <v>481</v>
      </c>
      <c r="E33" s="114">
        <v>491</v>
      </c>
      <c r="F33" s="114">
        <v>530</v>
      </c>
      <c r="G33" s="114">
        <v>441</v>
      </c>
      <c r="H33" s="140">
        <v>418</v>
      </c>
      <c r="I33" s="115">
        <v>63</v>
      </c>
      <c r="J33" s="116">
        <v>15.07177033492823</v>
      </c>
    </row>
    <row r="34" spans="1:10" s="110" customFormat="1" ht="13.5" customHeight="1" x14ac:dyDescent="0.2">
      <c r="A34" s="118" t="s">
        <v>113</v>
      </c>
      <c r="B34" s="122" t="s">
        <v>116</v>
      </c>
      <c r="C34" s="113">
        <v>89.543762226288891</v>
      </c>
      <c r="D34" s="115">
        <v>28380</v>
      </c>
      <c r="E34" s="114">
        <v>29200</v>
      </c>
      <c r="F34" s="114">
        <v>29564</v>
      </c>
      <c r="G34" s="114">
        <v>29719</v>
      </c>
      <c r="H34" s="140">
        <v>29227</v>
      </c>
      <c r="I34" s="115">
        <v>-847</v>
      </c>
      <c r="J34" s="116">
        <v>-2.8980052691004894</v>
      </c>
    </row>
    <row r="35" spans="1:10" s="110" customFormat="1" ht="13.5" customHeight="1" x14ac:dyDescent="0.2">
      <c r="A35" s="118"/>
      <c r="B35" s="119" t="s">
        <v>117</v>
      </c>
      <c r="C35" s="113">
        <v>10.298479207420963</v>
      </c>
      <c r="D35" s="115">
        <v>3264</v>
      </c>
      <c r="E35" s="114">
        <v>3350</v>
      </c>
      <c r="F35" s="114">
        <v>3315</v>
      </c>
      <c r="G35" s="114">
        <v>3359</v>
      </c>
      <c r="H35" s="140">
        <v>3185</v>
      </c>
      <c r="I35" s="115">
        <v>79</v>
      </c>
      <c r="J35" s="116">
        <v>2.4803767660910516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20521</v>
      </c>
      <c r="E37" s="114">
        <v>21138</v>
      </c>
      <c r="F37" s="114">
        <v>21299</v>
      </c>
      <c r="G37" s="114">
        <v>21876</v>
      </c>
      <c r="H37" s="140">
        <v>21415</v>
      </c>
      <c r="I37" s="115">
        <v>-894</v>
      </c>
      <c r="J37" s="116">
        <v>-4.1746439411627367</v>
      </c>
    </row>
    <row r="38" spans="1:10" s="110" customFormat="1" ht="13.5" customHeight="1" x14ac:dyDescent="0.2">
      <c r="A38" s="118" t="s">
        <v>105</v>
      </c>
      <c r="B38" s="119" t="s">
        <v>106</v>
      </c>
      <c r="C38" s="113">
        <v>37.771063788314407</v>
      </c>
      <c r="D38" s="115">
        <v>7751</v>
      </c>
      <c r="E38" s="114">
        <v>7900</v>
      </c>
      <c r="F38" s="114">
        <v>7845</v>
      </c>
      <c r="G38" s="114">
        <v>8053</v>
      </c>
      <c r="H38" s="140">
        <v>7802</v>
      </c>
      <c r="I38" s="115">
        <v>-51</v>
      </c>
      <c r="J38" s="116">
        <v>-0.65367854396308633</v>
      </c>
    </row>
    <row r="39" spans="1:10" s="110" customFormat="1" ht="13.5" customHeight="1" x14ac:dyDescent="0.2">
      <c r="A39" s="120"/>
      <c r="B39" s="119" t="s">
        <v>107</v>
      </c>
      <c r="C39" s="113">
        <v>62.228936211685593</v>
      </c>
      <c r="D39" s="115">
        <v>12770</v>
      </c>
      <c r="E39" s="114">
        <v>13238</v>
      </c>
      <c r="F39" s="114">
        <v>13454</v>
      </c>
      <c r="G39" s="114">
        <v>13823</v>
      </c>
      <c r="H39" s="140">
        <v>13613</v>
      </c>
      <c r="I39" s="115">
        <v>-843</v>
      </c>
      <c r="J39" s="116">
        <v>-6.1926100051421438</v>
      </c>
    </row>
    <row r="40" spans="1:10" s="110" customFormat="1" ht="13.5" customHeight="1" x14ac:dyDescent="0.2">
      <c r="A40" s="118" t="s">
        <v>105</v>
      </c>
      <c r="B40" s="121" t="s">
        <v>108</v>
      </c>
      <c r="C40" s="113">
        <v>19.813849227620487</v>
      </c>
      <c r="D40" s="115">
        <v>4066</v>
      </c>
      <c r="E40" s="114">
        <v>4123</v>
      </c>
      <c r="F40" s="114">
        <v>4163</v>
      </c>
      <c r="G40" s="114">
        <v>4501</v>
      </c>
      <c r="H40" s="140">
        <v>4055</v>
      </c>
      <c r="I40" s="115">
        <v>11</v>
      </c>
      <c r="J40" s="116">
        <v>0.2712700369913687</v>
      </c>
    </row>
    <row r="41" spans="1:10" s="110" customFormat="1" ht="13.5" customHeight="1" x14ac:dyDescent="0.2">
      <c r="A41" s="118"/>
      <c r="B41" s="121" t="s">
        <v>109</v>
      </c>
      <c r="C41" s="113">
        <v>33.867745236586913</v>
      </c>
      <c r="D41" s="115">
        <v>6950</v>
      </c>
      <c r="E41" s="114">
        <v>7338</v>
      </c>
      <c r="F41" s="114">
        <v>7464</v>
      </c>
      <c r="G41" s="114">
        <v>7711</v>
      </c>
      <c r="H41" s="140">
        <v>7797</v>
      </c>
      <c r="I41" s="115">
        <v>-847</v>
      </c>
      <c r="J41" s="116">
        <v>-10.863152494549185</v>
      </c>
    </row>
    <row r="42" spans="1:10" s="110" customFormat="1" ht="13.5" customHeight="1" x14ac:dyDescent="0.2">
      <c r="A42" s="118"/>
      <c r="B42" s="121" t="s">
        <v>110</v>
      </c>
      <c r="C42" s="113">
        <v>22.630476097656061</v>
      </c>
      <c r="D42" s="115">
        <v>4644</v>
      </c>
      <c r="E42" s="114">
        <v>4699</v>
      </c>
      <c r="F42" s="114">
        <v>4711</v>
      </c>
      <c r="G42" s="114">
        <v>4784</v>
      </c>
      <c r="H42" s="140">
        <v>4769</v>
      </c>
      <c r="I42" s="115">
        <v>-125</v>
      </c>
      <c r="J42" s="116">
        <v>-2.6210945690920529</v>
      </c>
    </row>
    <row r="43" spans="1:10" s="110" customFormat="1" ht="13.5" customHeight="1" x14ac:dyDescent="0.2">
      <c r="A43" s="120"/>
      <c r="B43" s="121" t="s">
        <v>111</v>
      </c>
      <c r="C43" s="113">
        <v>23.687929438136543</v>
      </c>
      <c r="D43" s="115">
        <v>4861</v>
      </c>
      <c r="E43" s="114">
        <v>4978</v>
      </c>
      <c r="F43" s="114">
        <v>4961</v>
      </c>
      <c r="G43" s="114">
        <v>4880</v>
      </c>
      <c r="H43" s="140">
        <v>4794</v>
      </c>
      <c r="I43" s="115">
        <v>67</v>
      </c>
      <c r="J43" s="116">
        <v>1.3975803087192324</v>
      </c>
    </row>
    <row r="44" spans="1:10" s="110" customFormat="1" ht="13.5" customHeight="1" x14ac:dyDescent="0.2">
      <c r="A44" s="120"/>
      <c r="B44" s="121" t="s">
        <v>112</v>
      </c>
      <c r="C44" s="113">
        <v>2.2172408752010138</v>
      </c>
      <c r="D44" s="115">
        <v>455</v>
      </c>
      <c r="E44" s="114">
        <v>465</v>
      </c>
      <c r="F44" s="114">
        <v>502</v>
      </c>
      <c r="G44" s="114">
        <v>410</v>
      </c>
      <c r="H44" s="140">
        <v>387</v>
      </c>
      <c r="I44" s="115">
        <v>68</v>
      </c>
      <c r="J44" s="116">
        <v>17.571059431524549</v>
      </c>
    </row>
    <row r="45" spans="1:10" s="110" customFormat="1" ht="13.5" customHeight="1" x14ac:dyDescent="0.2">
      <c r="A45" s="118" t="s">
        <v>113</v>
      </c>
      <c r="B45" s="122" t="s">
        <v>116</v>
      </c>
      <c r="C45" s="113">
        <v>88.441109107743287</v>
      </c>
      <c r="D45" s="115">
        <v>18149</v>
      </c>
      <c r="E45" s="114">
        <v>18678</v>
      </c>
      <c r="F45" s="114">
        <v>18843</v>
      </c>
      <c r="G45" s="114">
        <v>19367</v>
      </c>
      <c r="H45" s="140">
        <v>19020</v>
      </c>
      <c r="I45" s="115">
        <v>-871</v>
      </c>
      <c r="J45" s="116">
        <v>-4.5793901156677181</v>
      </c>
    </row>
    <row r="46" spans="1:10" s="110" customFormat="1" ht="13.5" customHeight="1" x14ac:dyDescent="0.2">
      <c r="A46" s="118"/>
      <c r="B46" s="119" t="s">
        <v>117</v>
      </c>
      <c r="C46" s="113">
        <v>11.31523804882803</v>
      </c>
      <c r="D46" s="115">
        <v>2322</v>
      </c>
      <c r="E46" s="114">
        <v>2408</v>
      </c>
      <c r="F46" s="114">
        <v>2401</v>
      </c>
      <c r="G46" s="114">
        <v>2443</v>
      </c>
      <c r="H46" s="140">
        <v>2335</v>
      </c>
      <c r="I46" s="115">
        <v>-13</v>
      </c>
      <c r="J46" s="116">
        <v>-0.55674518201284795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11173</v>
      </c>
      <c r="E48" s="114">
        <v>11464</v>
      </c>
      <c r="F48" s="114">
        <v>11635</v>
      </c>
      <c r="G48" s="114">
        <v>11268</v>
      </c>
      <c r="H48" s="140">
        <v>11057</v>
      </c>
      <c r="I48" s="115">
        <v>116</v>
      </c>
      <c r="J48" s="116">
        <v>1.0491091616170751</v>
      </c>
    </row>
    <row r="49" spans="1:12" s="110" customFormat="1" ht="13.5" customHeight="1" x14ac:dyDescent="0.2">
      <c r="A49" s="118" t="s">
        <v>105</v>
      </c>
      <c r="B49" s="119" t="s">
        <v>106</v>
      </c>
      <c r="C49" s="113">
        <v>45.60100241653987</v>
      </c>
      <c r="D49" s="115">
        <v>5095</v>
      </c>
      <c r="E49" s="114">
        <v>5247</v>
      </c>
      <c r="F49" s="114">
        <v>5340</v>
      </c>
      <c r="G49" s="114">
        <v>5185</v>
      </c>
      <c r="H49" s="140">
        <v>5109</v>
      </c>
      <c r="I49" s="115">
        <v>-14</v>
      </c>
      <c r="J49" s="116">
        <v>-0.27402622822470152</v>
      </c>
    </row>
    <row r="50" spans="1:12" s="110" customFormat="1" ht="13.5" customHeight="1" x14ac:dyDescent="0.2">
      <c r="A50" s="120"/>
      <c r="B50" s="119" t="s">
        <v>107</v>
      </c>
      <c r="C50" s="113">
        <v>54.39899758346013</v>
      </c>
      <c r="D50" s="115">
        <v>6078</v>
      </c>
      <c r="E50" s="114">
        <v>6217</v>
      </c>
      <c r="F50" s="114">
        <v>6295</v>
      </c>
      <c r="G50" s="114">
        <v>6083</v>
      </c>
      <c r="H50" s="140">
        <v>5948</v>
      </c>
      <c r="I50" s="115">
        <v>130</v>
      </c>
      <c r="J50" s="116">
        <v>2.1856086079354404</v>
      </c>
    </row>
    <row r="51" spans="1:12" s="110" customFormat="1" ht="13.5" customHeight="1" x14ac:dyDescent="0.2">
      <c r="A51" s="118" t="s">
        <v>105</v>
      </c>
      <c r="B51" s="121" t="s">
        <v>108</v>
      </c>
      <c r="C51" s="113">
        <v>12.064799069184641</v>
      </c>
      <c r="D51" s="115">
        <v>1348</v>
      </c>
      <c r="E51" s="114">
        <v>1427</v>
      </c>
      <c r="F51" s="114">
        <v>1581</v>
      </c>
      <c r="G51" s="114">
        <v>1373</v>
      </c>
      <c r="H51" s="140">
        <v>1364</v>
      </c>
      <c r="I51" s="115">
        <v>-16</v>
      </c>
      <c r="J51" s="116">
        <v>-1.1730205278592376</v>
      </c>
    </row>
    <row r="52" spans="1:12" s="110" customFormat="1" ht="13.5" customHeight="1" x14ac:dyDescent="0.2">
      <c r="A52" s="118"/>
      <c r="B52" s="121" t="s">
        <v>109</v>
      </c>
      <c r="C52" s="113">
        <v>69.479996419940932</v>
      </c>
      <c r="D52" s="115">
        <v>7763</v>
      </c>
      <c r="E52" s="114">
        <v>7938</v>
      </c>
      <c r="F52" s="114">
        <v>7966</v>
      </c>
      <c r="G52" s="114">
        <v>7891</v>
      </c>
      <c r="H52" s="140">
        <v>7702</v>
      </c>
      <c r="I52" s="115">
        <v>61</v>
      </c>
      <c r="J52" s="116">
        <v>0.79200207738249806</v>
      </c>
    </row>
    <row r="53" spans="1:12" s="110" customFormat="1" ht="13.5" customHeight="1" x14ac:dyDescent="0.2">
      <c r="A53" s="118"/>
      <c r="B53" s="121" t="s">
        <v>110</v>
      </c>
      <c r="C53" s="113">
        <v>17.497538709388706</v>
      </c>
      <c r="D53" s="115">
        <v>1955</v>
      </c>
      <c r="E53" s="114">
        <v>1988</v>
      </c>
      <c r="F53" s="114">
        <v>1975</v>
      </c>
      <c r="G53" s="114">
        <v>1885</v>
      </c>
      <c r="H53" s="140">
        <v>1864</v>
      </c>
      <c r="I53" s="115">
        <v>91</v>
      </c>
      <c r="J53" s="116">
        <v>4.8819742489270386</v>
      </c>
    </row>
    <row r="54" spans="1:12" s="110" customFormat="1" ht="13.5" customHeight="1" x14ac:dyDescent="0.2">
      <c r="A54" s="120"/>
      <c r="B54" s="121" t="s">
        <v>111</v>
      </c>
      <c r="C54" s="113">
        <v>0.95766580148572455</v>
      </c>
      <c r="D54" s="115">
        <v>107</v>
      </c>
      <c r="E54" s="114">
        <v>111</v>
      </c>
      <c r="F54" s="114">
        <v>113</v>
      </c>
      <c r="G54" s="114">
        <v>119</v>
      </c>
      <c r="H54" s="140">
        <v>127</v>
      </c>
      <c r="I54" s="115">
        <v>-20</v>
      </c>
      <c r="J54" s="116">
        <v>-15.748031496062993</v>
      </c>
    </row>
    <row r="55" spans="1:12" s="110" customFormat="1" ht="13.5" customHeight="1" x14ac:dyDescent="0.2">
      <c r="A55" s="120"/>
      <c r="B55" s="121" t="s">
        <v>112</v>
      </c>
      <c r="C55" s="113">
        <v>0.23270383961335361</v>
      </c>
      <c r="D55" s="115">
        <v>26</v>
      </c>
      <c r="E55" s="114">
        <v>26</v>
      </c>
      <c r="F55" s="114">
        <v>28</v>
      </c>
      <c r="G55" s="114">
        <v>31</v>
      </c>
      <c r="H55" s="140">
        <v>31</v>
      </c>
      <c r="I55" s="115">
        <v>-5</v>
      </c>
      <c r="J55" s="116">
        <v>-16.129032258064516</v>
      </c>
    </row>
    <row r="56" spans="1:12" s="110" customFormat="1" ht="13.5" customHeight="1" x14ac:dyDescent="0.2">
      <c r="A56" s="118" t="s">
        <v>113</v>
      </c>
      <c r="B56" s="122" t="s">
        <v>116</v>
      </c>
      <c r="C56" s="113">
        <v>91.568960887854644</v>
      </c>
      <c r="D56" s="115">
        <v>10231</v>
      </c>
      <c r="E56" s="114">
        <v>10522</v>
      </c>
      <c r="F56" s="114">
        <v>10721</v>
      </c>
      <c r="G56" s="114">
        <v>10352</v>
      </c>
      <c r="H56" s="140">
        <v>10207</v>
      </c>
      <c r="I56" s="115">
        <v>24</v>
      </c>
      <c r="J56" s="116">
        <v>0.23513275203291858</v>
      </c>
    </row>
    <row r="57" spans="1:12" s="110" customFormat="1" ht="13.5" customHeight="1" x14ac:dyDescent="0.2">
      <c r="A57" s="142"/>
      <c r="B57" s="124" t="s">
        <v>117</v>
      </c>
      <c r="C57" s="125">
        <v>8.431039112145351</v>
      </c>
      <c r="D57" s="143">
        <v>942</v>
      </c>
      <c r="E57" s="144">
        <v>942</v>
      </c>
      <c r="F57" s="144">
        <v>914</v>
      </c>
      <c r="G57" s="144">
        <v>916</v>
      </c>
      <c r="H57" s="145">
        <v>850</v>
      </c>
      <c r="I57" s="143">
        <v>92</v>
      </c>
      <c r="J57" s="146">
        <v>10.823529411764707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104152</v>
      </c>
      <c r="E12" s="236">
        <v>102692</v>
      </c>
      <c r="F12" s="114">
        <v>104660</v>
      </c>
      <c r="G12" s="114">
        <v>102703</v>
      </c>
      <c r="H12" s="140">
        <v>102720</v>
      </c>
      <c r="I12" s="115">
        <v>1432</v>
      </c>
      <c r="J12" s="116">
        <v>1.3940809968847352</v>
      </c>
    </row>
    <row r="13" spans="1:15" s="110" customFormat="1" ht="12" customHeight="1" x14ac:dyDescent="0.2">
      <c r="A13" s="118" t="s">
        <v>105</v>
      </c>
      <c r="B13" s="119" t="s">
        <v>106</v>
      </c>
      <c r="C13" s="113">
        <v>52.311045395191641</v>
      </c>
      <c r="D13" s="115">
        <v>54483</v>
      </c>
      <c r="E13" s="114">
        <v>53643</v>
      </c>
      <c r="F13" s="114">
        <v>55154</v>
      </c>
      <c r="G13" s="114">
        <v>54133</v>
      </c>
      <c r="H13" s="140">
        <v>54296</v>
      </c>
      <c r="I13" s="115">
        <v>187</v>
      </c>
      <c r="J13" s="116">
        <v>0.34440842787682335</v>
      </c>
    </row>
    <row r="14" spans="1:15" s="110" customFormat="1" ht="12" customHeight="1" x14ac:dyDescent="0.2">
      <c r="A14" s="118"/>
      <c r="B14" s="119" t="s">
        <v>107</v>
      </c>
      <c r="C14" s="113">
        <v>47.688954604808359</v>
      </c>
      <c r="D14" s="115">
        <v>49669</v>
      </c>
      <c r="E14" s="114">
        <v>49049</v>
      </c>
      <c r="F14" s="114">
        <v>49506</v>
      </c>
      <c r="G14" s="114">
        <v>48570</v>
      </c>
      <c r="H14" s="140">
        <v>48424</v>
      </c>
      <c r="I14" s="115">
        <v>1245</v>
      </c>
      <c r="J14" s="116">
        <v>2.5710391541384436</v>
      </c>
    </row>
    <row r="15" spans="1:15" s="110" customFormat="1" ht="12" customHeight="1" x14ac:dyDescent="0.2">
      <c r="A15" s="118" t="s">
        <v>105</v>
      </c>
      <c r="B15" s="121" t="s">
        <v>108</v>
      </c>
      <c r="C15" s="113">
        <v>11.556187111145249</v>
      </c>
      <c r="D15" s="115">
        <v>12036</v>
      </c>
      <c r="E15" s="114">
        <v>12177</v>
      </c>
      <c r="F15" s="114">
        <v>12894</v>
      </c>
      <c r="G15" s="114">
        <v>11822</v>
      </c>
      <c r="H15" s="140">
        <v>12158</v>
      </c>
      <c r="I15" s="115">
        <v>-122</v>
      </c>
      <c r="J15" s="116">
        <v>-1.0034545155453201</v>
      </c>
    </row>
    <row r="16" spans="1:15" s="110" customFormat="1" ht="12" customHeight="1" x14ac:dyDescent="0.2">
      <c r="A16" s="118"/>
      <c r="B16" s="121" t="s">
        <v>109</v>
      </c>
      <c r="C16" s="113">
        <v>66.943505645594897</v>
      </c>
      <c r="D16" s="115">
        <v>69723</v>
      </c>
      <c r="E16" s="114">
        <v>68663</v>
      </c>
      <c r="F16" s="114">
        <v>70031</v>
      </c>
      <c r="G16" s="114">
        <v>69744</v>
      </c>
      <c r="H16" s="140">
        <v>69825</v>
      </c>
      <c r="I16" s="115">
        <v>-102</v>
      </c>
      <c r="J16" s="116">
        <v>-0.1460794844253491</v>
      </c>
    </row>
    <row r="17" spans="1:10" s="110" customFormat="1" ht="12" customHeight="1" x14ac:dyDescent="0.2">
      <c r="A17" s="118"/>
      <c r="B17" s="121" t="s">
        <v>110</v>
      </c>
      <c r="C17" s="113">
        <v>20.194523388893156</v>
      </c>
      <c r="D17" s="115">
        <v>21033</v>
      </c>
      <c r="E17" s="114">
        <v>20506</v>
      </c>
      <c r="F17" s="114">
        <v>20399</v>
      </c>
      <c r="G17" s="114">
        <v>19868</v>
      </c>
      <c r="H17" s="140">
        <v>19511</v>
      </c>
      <c r="I17" s="115">
        <v>1522</v>
      </c>
      <c r="J17" s="116">
        <v>7.8007277945774183</v>
      </c>
    </row>
    <row r="18" spans="1:10" s="110" customFormat="1" ht="12" customHeight="1" x14ac:dyDescent="0.2">
      <c r="A18" s="120"/>
      <c r="B18" s="121" t="s">
        <v>111</v>
      </c>
      <c r="C18" s="113">
        <v>1.3057838543666949</v>
      </c>
      <c r="D18" s="115">
        <v>1360</v>
      </c>
      <c r="E18" s="114">
        <v>1346</v>
      </c>
      <c r="F18" s="114">
        <v>1336</v>
      </c>
      <c r="G18" s="114">
        <v>1269</v>
      </c>
      <c r="H18" s="140">
        <v>1226</v>
      </c>
      <c r="I18" s="115">
        <v>134</v>
      </c>
      <c r="J18" s="116">
        <v>10.929853181076671</v>
      </c>
    </row>
    <row r="19" spans="1:10" s="110" customFormat="1" ht="12" customHeight="1" x14ac:dyDescent="0.2">
      <c r="A19" s="120"/>
      <c r="B19" s="121" t="s">
        <v>112</v>
      </c>
      <c r="C19" s="113">
        <v>0.31876488209539905</v>
      </c>
      <c r="D19" s="115">
        <v>332</v>
      </c>
      <c r="E19" s="114">
        <v>342</v>
      </c>
      <c r="F19" s="114">
        <v>367</v>
      </c>
      <c r="G19" s="114">
        <v>300</v>
      </c>
      <c r="H19" s="140">
        <v>290</v>
      </c>
      <c r="I19" s="115">
        <v>42</v>
      </c>
      <c r="J19" s="116">
        <v>14.482758620689655</v>
      </c>
    </row>
    <row r="20" spans="1:10" s="110" customFormat="1" ht="12" customHeight="1" x14ac:dyDescent="0.2">
      <c r="A20" s="118" t="s">
        <v>113</v>
      </c>
      <c r="B20" s="119" t="s">
        <v>181</v>
      </c>
      <c r="C20" s="113">
        <v>69.644365926722486</v>
      </c>
      <c r="D20" s="115">
        <v>72536</v>
      </c>
      <c r="E20" s="114">
        <v>71701</v>
      </c>
      <c r="F20" s="114">
        <v>73566</v>
      </c>
      <c r="G20" s="114">
        <v>71859</v>
      </c>
      <c r="H20" s="140">
        <v>72409</v>
      </c>
      <c r="I20" s="115">
        <v>127</v>
      </c>
      <c r="J20" s="116">
        <v>0.17539256169813144</v>
      </c>
    </row>
    <row r="21" spans="1:10" s="110" customFormat="1" ht="12" customHeight="1" x14ac:dyDescent="0.2">
      <c r="A21" s="118"/>
      <c r="B21" s="119" t="s">
        <v>182</v>
      </c>
      <c r="C21" s="113">
        <v>30.355634073277518</v>
      </c>
      <c r="D21" s="115">
        <v>31616</v>
      </c>
      <c r="E21" s="114">
        <v>30991</v>
      </c>
      <c r="F21" s="114">
        <v>31094</v>
      </c>
      <c r="G21" s="114">
        <v>30844</v>
      </c>
      <c r="H21" s="140">
        <v>30311</v>
      </c>
      <c r="I21" s="115">
        <v>1305</v>
      </c>
      <c r="J21" s="116">
        <v>4.3053676882979772</v>
      </c>
    </row>
    <row r="22" spans="1:10" s="110" customFormat="1" ht="12" customHeight="1" x14ac:dyDescent="0.2">
      <c r="A22" s="118" t="s">
        <v>113</v>
      </c>
      <c r="B22" s="119" t="s">
        <v>116</v>
      </c>
      <c r="C22" s="113">
        <v>86.359359397803217</v>
      </c>
      <c r="D22" s="115">
        <v>89945</v>
      </c>
      <c r="E22" s="114">
        <v>89622</v>
      </c>
      <c r="F22" s="114">
        <v>90106</v>
      </c>
      <c r="G22" s="114">
        <v>88243</v>
      </c>
      <c r="H22" s="140">
        <v>88433</v>
      </c>
      <c r="I22" s="115">
        <v>1512</v>
      </c>
      <c r="J22" s="116">
        <v>1.7097689776440921</v>
      </c>
    </row>
    <row r="23" spans="1:10" s="110" customFormat="1" ht="12" customHeight="1" x14ac:dyDescent="0.2">
      <c r="A23" s="118"/>
      <c r="B23" s="119" t="s">
        <v>117</v>
      </c>
      <c r="C23" s="113">
        <v>13.612796681772794</v>
      </c>
      <c r="D23" s="115">
        <v>14178</v>
      </c>
      <c r="E23" s="114">
        <v>13038</v>
      </c>
      <c r="F23" s="114">
        <v>14520</v>
      </c>
      <c r="G23" s="114">
        <v>14431</v>
      </c>
      <c r="H23" s="140">
        <v>14258</v>
      </c>
      <c r="I23" s="115">
        <v>-80</v>
      </c>
      <c r="J23" s="116">
        <v>-0.56108851171272267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116884</v>
      </c>
      <c r="E64" s="236">
        <v>116211</v>
      </c>
      <c r="F64" s="236">
        <v>117774</v>
      </c>
      <c r="G64" s="236">
        <v>115599</v>
      </c>
      <c r="H64" s="140">
        <v>115085</v>
      </c>
      <c r="I64" s="115">
        <v>1799</v>
      </c>
      <c r="J64" s="116">
        <v>1.5631924229917018</v>
      </c>
    </row>
    <row r="65" spans="1:12" s="110" customFormat="1" ht="12" customHeight="1" x14ac:dyDescent="0.2">
      <c r="A65" s="118" t="s">
        <v>105</v>
      </c>
      <c r="B65" s="119" t="s">
        <v>106</v>
      </c>
      <c r="C65" s="113">
        <v>53.426474111084495</v>
      </c>
      <c r="D65" s="235">
        <v>62447</v>
      </c>
      <c r="E65" s="236">
        <v>62067</v>
      </c>
      <c r="F65" s="236">
        <v>63251</v>
      </c>
      <c r="G65" s="236">
        <v>62105</v>
      </c>
      <c r="H65" s="140">
        <v>61832</v>
      </c>
      <c r="I65" s="115">
        <v>615</v>
      </c>
      <c r="J65" s="116">
        <v>0.99463061198085134</v>
      </c>
    </row>
    <row r="66" spans="1:12" s="110" customFormat="1" ht="12" customHeight="1" x14ac:dyDescent="0.2">
      <c r="A66" s="118"/>
      <c r="B66" s="119" t="s">
        <v>107</v>
      </c>
      <c r="C66" s="113">
        <v>46.573525888915505</v>
      </c>
      <c r="D66" s="235">
        <v>54437</v>
      </c>
      <c r="E66" s="236">
        <v>54144</v>
      </c>
      <c r="F66" s="236">
        <v>54523</v>
      </c>
      <c r="G66" s="236">
        <v>53494</v>
      </c>
      <c r="H66" s="140">
        <v>53253</v>
      </c>
      <c r="I66" s="115">
        <v>1184</v>
      </c>
      <c r="J66" s="116">
        <v>2.2233489193097102</v>
      </c>
    </row>
    <row r="67" spans="1:12" s="110" customFormat="1" ht="12" customHeight="1" x14ac:dyDescent="0.2">
      <c r="A67" s="118" t="s">
        <v>105</v>
      </c>
      <c r="B67" s="121" t="s">
        <v>108</v>
      </c>
      <c r="C67" s="113">
        <v>11.602956777659902</v>
      </c>
      <c r="D67" s="235">
        <v>13562</v>
      </c>
      <c r="E67" s="236">
        <v>13939</v>
      </c>
      <c r="F67" s="236">
        <v>14577</v>
      </c>
      <c r="G67" s="236">
        <v>13264</v>
      </c>
      <c r="H67" s="140">
        <v>13536</v>
      </c>
      <c r="I67" s="115">
        <v>26</v>
      </c>
      <c r="J67" s="116">
        <v>0.19208037825059102</v>
      </c>
    </row>
    <row r="68" spans="1:12" s="110" customFormat="1" ht="12" customHeight="1" x14ac:dyDescent="0.2">
      <c r="A68" s="118"/>
      <c r="B68" s="121" t="s">
        <v>109</v>
      </c>
      <c r="C68" s="113">
        <v>66.353820882242218</v>
      </c>
      <c r="D68" s="235">
        <v>77557</v>
      </c>
      <c r="E68" s="236">
        <v>76849</v>
      </c>
      <c r="F68" s="236">
        <v>77983</v>
      </c>
      <c r="G68" s="236">
        <v>77656</v>
      </c>
      <c r="H68" s="140">
        <v>77338</v>
      </c>
      <c r="I68" s="115">
        <v>219</v>
      </c>
      <c r="J68" s="116">
        <v>0.28317256717267064</v>
      </c>
    </row>
    <row r="69" spans="1:12" s="110" customFormat="1" ht="12" customHeight="1" x14ac:dyDescent="0.2">
      <c r="A69" s="118"/>
      <c r="B69" s="121" t="s">
        <v>110</v>
      </c>
      <c r="C69" s="113">
        <v>20.737654426610998</v>
      </c>
      <c r="D69" s="235">
        <v>24239</v>
      </c>
      <c r="E69" s="236">
        <v>23872</v>
      </c>
      <c r="F69" s="236">
        <v>23703</v>
      </c>
      <c r="G69" s="236">
        <v>23220</v>
      </c>
      <c r="H69" s="140">
        <v>22826</v>
      </c>
      <c r="I69" s="115">
        <v>1413</v>
      </c>
      <c r="J69" s="116">
        <v>6.1903092964163671</v>
      </c>
    </row>
    <row r="70" spans="1:12" s="110" customFormat="1" ht="12" customHeight="1" x14ac:dyDescent="0.2">
      <c r="A70" s="120"/>
      <c r="B70" s="121" t="s">
        <v>111</v>
      </c>
      <c r="C70" s="113">
        <v>1.3055679134868758</v>
      </c>
      <c r="D70" s="235">
        <v>1526</v>
      </c>
      <c r="E70" s="236">
        <v>1551</v>
      </c>
      <c r="F70" s="236">
        <v>1511</v>
      </c>
      <c r="G70" s="236">
        <v>1459</v>
      </c>
      <c r="H70" s="140">
        <v>1385</v>
      </c>
      <c r="I70" s="115">
        <v>141</v>
      </c>
      <c r="J70" s="116">
        <v>10.180505415162456</v>
      </c>
    </row>
    <row r="71" spans="1:12" s="110" customFormat="1" ht="12" customHeight="1" x14ac:dyDescent="0.2">
      <c r="A71" s="120"/>
      <c r="B71" s="121" t="s">
        <v>112</v>
      </c>
      <c r="C71" s="113">
        <v>0.32767530200882927</v>
      </c>
      <c r="D71" s="235">
        <v>383</v>
      </c>
      <c r="E71" s="236">
        <v>422</v>
      </c>
      <c r="F71" s="236">
        <v>419</v>
      </c>
      <c r="G71" s="236">
        <v>369</v>
      </c>
      <c r="H71" s="140">
        <v>327</v>
      </c>
      <c r="I71" s="115">
        <v>56</v>
      </c>
      <c r="J71" s="116">
        <v>17.125382262996943</v>
      </c>
    </row>
    <row r="72" spans="1:12" s="110" customFormat="1" ht="12" customHeight="1" x14ac:dyDescent="0.2">
      <c r="A72" s="118" t="s">
        <v>113</v>
      </c>
      <c r="B72" s="119" t="s">
        <v>181</v>
      </c>
      <c r="C72" s="113">
        <v>70.974641524930703</v>
      </c>
      <c r="D72" s="235">
        <v>82958</v>
      </c>
      <c r="E72" s="236">
        <v>82715</v>
      </c>
      <c r="F72" s="236">
        <v>84312</v>
      </c>
      <c r="G72" s="236">
        <v>82438</v>
      </c>
      <c r="H72" s="140">
        <v>82453</v>
      </c>
      <c r="I72" s="115">
        <v>505</v>
      </c>
      <c r="J72" s="116">
        <v>0.61247013450086718</v>
      </c>
    </row>
    <row r="73" spans="1:12" s="110" customFormat="1" ht="12" customHeight="1" x14ac:dyDescent="0.2">
      <c r="A73" s="118"/>
      <c r="B73" s="119" t="s">
        <v>182</v>
      </c>
      <c r="C73" s="113">
        <v>29.0253584750693</v>
      </c>
      <c r="D73" s="115">
        <v>33926</v>
      </c>
      <c r="E73" s="114">
        <v>33496</v>
      </c>
      <c r="F73" s="114">
        <v>33462</v>
      </c>
      <c r="G73" s="114">
        <v>33161</v>
      </c>
      <c r="H73" s="140">
        <v>32632</v>
      </c>
      <c r="I73" s="115">
        <v>1294</v>
      </c>
      <c r="J73" s="116">
        <v>3.9654327040941406</v>
      </c>
    </row>
    <row r="74" spans="1:12" s="110" customFormat="1" ht="12" customHeight="1" x14ac:dyDescent="0.2">
      <c r="A74" s="118" t="s">
        <v>113</v>
      </c>
      <c r="B74" s="119" t="s">
        <v>116</v>
      </c>
      <c r="C74" s="113">
        <v>89.219225899182092</v>
      </c>
      <c r="D74" s="115">
        <v>104283</v>
      </c>
      <c r="E74" s="114">
        <v>104662</v>
      </c>
      <c r="F74" s="114">
        <v>105115</v>
      </c>
      <c r="G74" s="114">
        <v>103157</v>
      </c>
      <c r="H74" s="140">
        <v>103236</v>
      </c>
      <c r="I74" s="115">
        <v>1047</v>
      </c>
      <c r="J74" s="116">
        <v>1.0141810996164129</v>
      </c>
    </row>
    <row r="75" spans="1:12" s="110" customFormat="1" ht="12" customHeight="1" x14ac:dyDescent="0.2">
      <c r="A75" s="142"/>
      <c r="B75" s="124" t="s">
        <v>117</v>
      </c>
      <c r="C75" s="125">
        <v>10.750829882618664</v>
      </c>
      <c r="D75" s="143">
        <v>12566</v>
      </c>
      <c r="E75" s="144">
        <v>11515</v>
      </c>
      <c r="F75" s="144">
        <v>12620</v>
      </c>
      <c r="G75" s="144">
        <v>12410</v>
      </c>
      <c r="H75" s="145">
        <v>11816</v>
      </c>
      <c r="I75" s="143">
        <v>750</v>
      </c>
      <c r="J75" s="146">
        <v>6.3473256601218688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104152</v>
      </c>
      <c r="G11" s="114">
        <v>102692</v>
      </c>
      <c r="H11" s="114">
        <v>104660</v>
      </c>
      <c r="I11" s="114">
        <v>102703</v>
      </c>
      <c r="J11" s="140">
        <v>102720</v>
      </c>
      <c r="K11" s="114">
        <v>1432</v>
      </c>
      <c r="L11" s="116">
        <v>1.3940809968847352</v>
      </c>
    </row>
    <row r="12" spans="1:17" s="110" customFormat="1" ht="24.95" customHeight="1" x14ac:dyDescent="0.2">
      <c r="A12" s="604" t="s">
        <v>185</v>
      </c>
      <c r="B12" s="605"/>
      <c r="C12" s="605"/>
      <c r="D12" s="606"/>
      <c r="E12" s="113">
        <v>52.311045395191641</v>
      </c>
      <c r="F12" s="115">
        <v>54483</v>
      </c>
      <c r="G12" s="114">
        <v>53643</v>
      </c>
      <c r="H12" s="114">
        <v>55154</v>
      </c>
      <c r="I12" s="114">
        <v>54133</v>
      </c>
      <c r="J12" s="140">
        <v>54296</v>
      </c>
      <c r="K12" s="114">
        <v>187</v>
      </c>
      <c r="L12" s="116">
        <v>0.34440842787682335</v>
      </c>
    </row>
    <row r="13" spans="1:17" s="110" customFormat="1" ht="15" customHeight="1" x14ac:dyDescent="0.2">
      <c r="A13" s="120"/>
      <c r="B13" s="612" t="s">
        <v>107</v>
      </c>
      <c r="C13" s="612"/>
      <c r="E13" s="113">
        <v>47.688954604808359</v>
      </c>
      <c r="F13" s="115">
        <v>49669</v>
      </c>
      <c r="G13" s="114">
        <v>49049</v>
      </c>
      <c r="H13" s="114">
        <v>49506</v>
      </c>
      <c r="I13" s="114">
        <v>48570</v>
      </c>
      <c r="J13" s="140">
        <v>48424</v>
      </c>
      <c r="K13" s="114">
        <v>1245</v>
      </c>
      <c r="L13" s="116">
        <v>2.5710391541384436</v>
      </c>
    </row>
    <row r="14" spans="1:17" s="110" customFormat="1" ht="24.95" customHeight="1" x14ac:dyDescent="0.2">
      <c r="A14" s="604" t="s">
        <v>186</v>
      </c>
      <c r="B14" s="605"/>
      <c r="C14" s="605"/>
      <c r="D14" s="606"/>
      <c r="E14" s="113">
        <v>11.556187111145249</v>
      </c>
      <c r="F14" s="115">
        <v>12036</v>
      </c>
      <c r="G14" s="114">
        <v>12177</v>
      </c>
      <c r="H14" s="114">
        <v>12894</v>
      </c>
      <c r="I14" s="114">
        <v>11822</v>
      </c>
      <c r="J14" s="140">
        <v>12158</v>
      </c>
      <c r="K14" s="114">
        <v>-122</v>
      </c>
      <c r="L14" s="116">
        <v>-1.0034545155453201</v>
      </c>
    </row>
    <row r="15" spans="1:17" s="110" customFormat="1" ht="15" customHeight="1" x14ac:dyDescent="0.2">
      <c r="A15" s="120"/>
      <c r="B15" s="119"/>
      <c r="C15" s="258" t="s">
        <v>106</v>
      </c>
      <c r="E15" s="113">
        <v>58.075772681954135</v>
      </c>
      <c r="F15" s="115">
        <v>6990</v>
      </c>
      <c r="G15" s="114">
        <v>7043</v>
      </c>
      <c r="H15" s="114">
        <v>7526</v>
      </c>
      <c r="I15" s="114">
        <v>6854</v>
      </c>
      <c r="J15" s="140">
        <v>7016</v>
      </c>
      <c r="K15" s="114">
        <v>-26</v>
      </c>
      <c r="L15" s="116">
        <v>-0.37058152793614596</v>
      </c>
    </row>
    <row r="16" spans="1:17" s="110" customFormat="1" ht="15" customHeight="1" x14ac:dyDescent="0.2">
      <c r="A16" s="120"/>
      <c r="B16" s="119"/>
      <c r="C16" s="258" t="s">
        <v>107</v>
      </c>
      <c r="E16" s="113">
        <v>41.924227318045865</v>
      </c>
      <c r="F16" s="115">
        <v>5046</v>
      </c>
      <c r="G16" s="114">
        <v>5134</v>
      </c>
      <c r="H16" s="114">
        <v>5368</v>
      </c>
      <c r="I16" s="114">
        <v>4968</v>
      </c>
      <c r="J16" s="140">
        <v>5142</v>
      </c>
      <c r="K16" s="114">
        <v>-96</v>
      </c>
      <c r="L16" s="116">
        <v>-1.8669778296382731</v>
      </c>
    </row>
    <row r="17" spans="1:12" s="110" customFormat="1" ht="15" customHeight="1" x14ac:dyDescent="0.2">
      <c r="A17" s="120"/>
      <c r="B17" s="121" t="s">
        <v>109</v>
      </c>
      <c r="C17" s="258"/>
      <c r="E17" s="113">
        <v>66.943505645594897</v>
      </c>
      <c r="F17" s="115">
        <v>69723</v>
      </c>
      <c r="G17" s="114">
        <v>68663</v>
      </c>
      <c r="H17" s="114">
        <v>70031</v>
      </c>
      <c r="I17" s="114">
        <v>69744</v>
      </c>
      <c r="J17" s="140">
        <v>69825</v>
      </c>
      <c r="K17" s="114">
        <v>-102</v>
      </c>
      <c r="L17" s="116">
        <v>-0.1460794844253491</v>
      </c>
    </row>
    <row r="18" spans="1:12" s="110" customFormat="1" ht="15" customHeight="1" x14ac:dyDescent="0.2">
      <c r="A18" s="120"/>
      <c r="B18" s="119"/>
      <c r="C18" s="258" t="s">
        <v>106</v>
      </c>
      <c r="E18" s="113">
        <v>51.624284669334365</v>
      </c>
      <c r="F18" s="115">
        <v>35994</v>
      </c>
      <c r="G18" s="114">
        <v>35335</v>
      </c>
      <c r="H18" s="114">
        <v>36326</v>
      </c>
      <c r="I18" s="114">
        <v>36267</v>
      </c>
      <c r="J18" s="140">
        <v>36489</v>
      </c>
      <c r="K18" s="114">
        <v>-495</v>
      </c>
      <c r="L18" s="116">
        <v>-1.3565732138452684</v>
      </c>
    </row>
    <row r="19" spans="1:12" s="110" customFormat="1" ht="15" customHeight="1" x14ac:dyDescent="0.2">
      <c r="A19" s="120"/>
      <c r="B19" s="119"/>
      <c r="C19" s="258" t="s">
        <v>107</v>
      </c>
      <c r="E19" s="113">
        <v>48.375715330665635</v>
      </c>
      <c r="F19" s="115">
        <v>33729</v>
      </c>
      <c r="G19" s="114">
        <v>33328</v>
      </c>
      <c r="H19" s="114">
        <v>33705</v>
      </c>
      <c r="I19" s="114">
        <v>33477</v>
      </c>
      <c r="J19" s="140">
        <v>33336</v>
      </c>
      <c r="K19" s="114">
        <v>393</v>
      </c>
      <c r="L19" s="116">
        <v>1.1789056875449964</v>
      </c>
    </row>
    <row r="20" spans="1:12" s="110" customFormat="1" ht="15" customHeight="1" x14ac:dyDescent="0.2">
      <c r="A20" s="120"/>
      <c r="B20" s="121" t="s">
        <v>110</v>
      </c>
      <c r="C20" s="258"/>
      <c r="E20" s="113">
        <v>20.194523388893156</v>
      </c>
      <c r="F20" s="115">
        <v>21033</v>
      </c>
      <c r="G20" s="114">
        <v>20506</v>
      </c>
      <c r="H20" s="114">
        <v>20399</v>
      </c>
      <c r="I20" s="114">
        <v>19868</v>
      </c>
      <c r="J20" s="140">
        <v>19511</v>
      </c>
      <c r="K20" s="114">
        <v>1522</v>
      </c>
      <c r="L20" s="116">
        <v>7.8007277945774183</v>
      </c>
    </row>
    <row r="21" spans="1:12" s="110" customFormat="1" ht="15" customHeight="1" x14ac:dyDescent="0.2">
      <c r="A21" s="120"/>
      <c r="B21" s="119"/>
      <c r="C21" s="258" t="s">
        <v>106</v>
      </c>
      <c r="E21" s="113">
        <v>50.515856035753337</v>
      </c>
      <c r="F21" s="115">
        <v>10625</v>
      </c>
      <c r="G21" s="114">
        <v>10389</v>
      </c>
      <c r="H21" s="114">
        <v>10414</v>
      </c>
      <c r="I21" s="114">
        <v>10174</v>
      </c>
      <c r="J21" s="140">
        <v>9988</v>
      </c>
      <c r="K21" s="114">
        <v>637</v>
      </c>
      <c r="L21" s="116">
        <v>6.377653183820585</v>
      </c>
    </row>
    <row r="22" spans="1:12" s="110" customFormat="1" ht="15" customHeight="1" x14ac:dyDescent="0.2">
      <c r="A22" s="120"/>
      <c r="B22" s="119"/>
      <c r="C22" s="258" t="s">
        <v>107</v>
      </c>
      <c r="E22" s="113">
        <v>49.484143964246663</v>
      </c>
      <c r="F22" s="115">
        <v>10408</v>
      </c>
      <c r="G22" s="114">
        <v>10117</v>
      </c>
      <c r="H22" s="114">
        <v>9985</v>
      </c>
      <c r="I22" s="114">
        <v>9694</v>
      </c>
      <c r="J22" s="140">
        <v>9523</v>
      </c>
      <c r="K22" s="114">
        <v>885</v>
      </c>
      <c r="L22" s="116">
        <v>9.2932899296440201</v>
      </c>
    </row>
    <row r="23" spans="1:12" s="110" customFormat="1" ht="15" customHeight="1" x14ac:dyDescent="0.2">
      <c r="A23" s="120"/>
      <c r="B23" s="121" t="s">
        <v>111</v>
      </c>
      <c r="C23" s="258"/>
      <c r="E23" s="113">
        <v>1.3057838543666949</v>
      </c>
      <c r="F23" s="115">
        <v>1360</v>
      </c>
      <c r="G23" s="114">
        <v>1346</v>
      </c>
      <c r="H23" s="114">
        <v>1336</v>
      </c>
      <c r="I23" s="114">
        <v>1269</v>
      </c>
      <c r="J23" s="140">
        <v>1226</v>
      </c>
      <c r="K23" s="114">
        <v>134</v>
      </c>
      <c r="L23" s="116">
        <v>10.929853181076671</v>
      </c>
    </row>
    <row r="24" spans="1:12" s="110" customFormat="1" ht="15" customHeight="1" x14ac:dyDescent="0.2">
      <c r="A24" s="120"/>
      <c r="B24" s="119"/>
      <c r="C24" s="258" t="s">
        <v>106</v>
      </c>
      <c r="E24" s="113">
        <v>64.264705882352942</v>
      </c>
      <c r="F24" s="115">
        <v>874</v>
      </c>
      <c r="G24" s="114">
        <v>876</v>
      </c>
      <c r="H24" s="114">
        <v>888</v>
      </c>
      <c r="I24" s="114">
        <v>838</v>
      </c>
      <c r="J24" s="140">
        <v>803</v>
      </c>
      <c r="K24" s="114">
        <v>71</v>
      </c>
      <c r="L24" s="116">
        <v>8.8418430884184307</v>
      </c>
    </row>
    <row r="25" spans="1:12" s="110" customFormat="1" ht="15" customHeight="1" x14ac:dyDescent="0.2">
      <c r="A25" s="120"/>
      <c r="B25" s="119"/>
      <c r="C25" s="258" t="s">
        <v>107</v>
      </c>
      <c r="E25" s="113">
        <v>35.735294117647058</v>
      </c>
      <c r="F25" s="115">
        <v>486</v>
      </c>
      <c r="G25" s="114">
        <v>470</v>
      </c>
      <c r="H25" s="114">
        <v>448</v>
      </c>
      <c r="I25" s="114">
        <v>431</v>
      </c>
      <c r="J25" s="140">
        <v>423</v>
      </c>
      <c r="K25" s="114">
        <v>63</v>
      </c>
      <c r="L25" s="116">
        <v>14.893617021276595</v>
      </c>
    </row>
    <row r="26" spans="1:12" s="110" customFormat="1" ht="15" customHeight="1" x14ac:dyDescent="0.2">
      <c r="A26" s="120"/>
      <c r="C26" s="121" t="s">
        <v>187</v>
      </c>
      <c r="D26" s="110" t="s">
        <v>188</v>
      </c>
      <c r="E26" s="113">
        <v>0.31876488209539905</v>
      </c>
      <c r="F26" s="115">
        <v>332</v>
      </c>
      <c r="G26" s="114">
        <v>342</v>
      </c>
      <c r="H26" s="114">
        <v>367</v>
      </c>
      <c r="I26" s="114">
        <v>300</v>
      </c>
      <c r="J26" s="140">
        <v>290</v>
      </c>
      <c r="K26" s="114">
        <v>42</v>
      </c>
      <c r="L26" s="116">
        <v>14.482758620689655</v>
      </c>
    </row>
    <row r="27" spans="1:12" s="110" customFormat="1" ht="15" customHeight="1" x14ac:dyDescent="0.2">
      <c r="A27" s="120"/>
      <c r="B27" s="119"/>
      <c r="D27" s="259" t="s">
        <v>106</v>
      </c>
      <c r="E27" s="113">
        <v>48.795180722891565</v>
      </c>
      <c r="F27" s="115">
        <v>162</v>
      </c>
      <c r="G27" s="114">
        <v>184</v>
      </c>
      <c r="H27" s="114">
        <v>216</v>
      </c>
      <c r="I27" s="114">
        <v>165</v>
      </c>
      <c r="J27" s="140">
        <v>147</v>
      </c>
      <c r="K27" s="114">
        <v>15</v>
      </c>
      <c r="L27" s="116">
        <v>10.204081632653061</v>
      </c>
    </row>
    <row r="28" spans="1:12" s="110" customFormat="1" ht="15" customHeight="1" x14ac:dyDescent="0.2">
      <c r="A28" s="120"/>
      <c r="B28" s="119"/>
      <c r="D28" s="259" t="s">
        <v>107</v>
      </c>
      <c r="E28" s="113">
        <v>51.204819277108435</v>
      </c>
      <c r="F28" s="115">
        <v>170</v>
      </c>
      <c r="G28" s="114">
        <v>158</v>
      </c>
      <c r="H28" s="114">
        <v>151</v>
      </c>
      <c r="I28" s="114">
        <v>135</v>
      </c>
      <c r="J28" s="140">
        <v>143</v>
      </c>
      <c r="K28" s="114">
        <v>27</v>
      </c>
      <c r="L28" s="116">
        <v>18.88111888111888</v>
      </c>
    </row>
    <row r="29" spans="1:12" s="110" customFormat="1" ht="24.95" customHeight="1" x14ac:dyDescent="0.2">
      <c r="A29" s="604" t="s">
        <v>189</v>
      </c>
      <c r="B29" s="605"/>
      <c r="C29" s="605"/>
      <c r="D29" s="606"/>
      <c r="E29" s="113">
        <v>86.359359397803217</v>
      </c>
      <c r="F29" s="115">
        <v>89945</v>
      </c>
      <c r="G29" s="114">
        <v>89622</v>
      </c>
      <c r="H29" s="114">
        <v>90106</v>
      </c>
      <c r="I29" s="114">
        <v>88243</v>
      </c>
      <c r="J29" s="140">
        <v>88433</v>
      </c>
      <c r="K29" s="114">
        <v>1512</v>
      </c>
      <c r="L29" s="116">
        <v>1.7097689776440921</v>
      </c>
    </row>
    <row r="30" spans="1:12" s="110" customFormat="1" ht="15" customHeight="1" x14ac:dyDescent="0.2">
      <c r="A30" s="120"/>
      <c r="B30" s="119"/>
      <c r="C30" s="258" t="s">
        <v>106</v>
      </c>
      <c r="E30" s="113">
        <v>50.640947245538939</v>
      </c>
      <c r="F30" s="115">
        <v>45549</v>
      </c>
      <c r="G30" s="114">
        <v>45501</v>
      </c>
      <c r="H30" s="114">
        <v>45951</v>
      </c>
      <c r="I30" s="114">
        <v>45032</v>
      </c>
      <c r="J30" s="140">
        <v>45326</v>
      </c>
      <c r="K30" s="114">
        <v>223</v>
      </c>
      <c r="L30" s="116">
        <v>0.49199135154216123</v>
      </c>
    </row>
    <row r="31" spans="1:12" s="110" customFormat="1" ht="15" customHeight="1" x14ac:dyDescent="0.2">
      <c r="A31" s="120"/>
      <c r="B31" s="119"/>
      <c r="C31" s="258" t="s">
        <v>107</v>
      </c>
      <c r="E31" s="113">
        <v>49.359052754461061</v>
      </c>
      <c r="F31" s="115">
        <v>44396</v>
      </c>
      <c r="G31" s="114">
        <v>44121</v>
      </c>
      <c r="H31" s="114">
        <v>44155</v>
      </c>
      <c r="I31" s="114">
        <v>43211</v>
      </c>
      <c r="J31" s="140">
        <v>43107</v>
      </c>
      <c r="K31" s="114">
        <v>1289</v>
      </c>
      <c r="L31" s="116">
        <v>2.9902336047509683</v>
      </c>
    </row>
    <row r="32" spans="1:12" s="110" customFormat="1" ht="15" customHeight="1" x14ac:dyDescent="0.2">
      <c r="A32" s="120"/>
      <c r="B32" s="119" t="s">
        <v>117</v>
      </c>
      <c r="C32" s="258"/>
      <c r="E32" s="113">
        <v>13.612796681772794</v>
      </c>
      <c r="F32" s="115">
        <v>14178</v>
      </c>
      <c r="G32" s="114">
        <v>13038</v>
      </c>
      <c r="H32" s="114">
        <v>14520</v>
      </c>
      <c r="I32" s="114">
        <v>14431</v>
      </c>
      <c r="J32" s="140">
        <v>14258</v>
      </c>
      <c r="K32" s="114">
        <v>-80</v>
      </c>
      <c r="L32" s="116">
        <v>-0.56108851171272267</v>
      </c>
    </row>
    <row r="33" spans="1:12" s="110" customFormat="1" ht="15" customHeight="1" x14ac:dyDescent="0.2">
      <c r="A33" s="120"/>
      <c r="B33" s="119"/>
      <c r="C33" s="258" t="s">
        <v>106</v>
      </c>
      <c r="E33" s="113">
        <v>62.879108477923545</v>
      </c>
      <c r="F33" s="115">
        <v>8915</v>
      </c>
      <c r="G33" s="114">
        <v>8119</v>
      </c>
      <c r="H33" s="114">
        <v>9179</v>
      </c>
      <c r="I33" s="114">
        <v>9084</v>
      </c>
      <c r="J33" s="140">
        <v>8952</v>
      </c>
      <c r="K33" s="114">
        <v>-37</v>
      </c>
      <c r="L33" s="116">
        <v>-0.41331546023235033</v>
      </c>
    </row>
    <row r="34" spans="1:12" s="110" customFormat="1" ht="15" customHeight="1" x14ac:dyDescent="0.2">
      <c r="A34" s="120"/>
      <c r="B34" s="119"/>
      <c r="C34" s="258" t="s">
        <v>107</v>
      </c>
      <c r="E34" s="113">
        <v>37.120891522076455</v>
      </c>
      <c r="F34" s="115">
        <v>5263</v>
      </c>
      <c r="G34" s="114">
        <v>4919</v>
      </c>
      <c r="H34" s="114">
        <v>5341</v>
      </c>
      <c r="I34" s="114">
        <v>5347</v>
      </c>
      <c r="J34" s="140">
        <v>5306</v>
      </c>
      <c r="K34" s="114">
        <v>-43</v>
      </c>
      <c r="L34" s="116">
        <v>-0.81040331699962309</v>
      </c>
    </row>
    <row r="35" spans="1:12" s="110" customFormat="1" ht="24.95" customHeight="1" x14ac:dyDescent="0.2">
      <c r="A35" s="604" t="s">
        <v>190</v>
      </c>
      <c r="B35" s="605"/>
      <c r="C35" s="605"/>
      <c r="D35" s="606"/>
      <c r="E35" s="113">
        <v>69.644365926722486</v>
      </c>
      <c r="F35" s="115">
        <v>72536</v>
      </c>
      <c r="G35" s="114">
        <v>71701</v>
      </c>
      <c r="H35" s="114">
        <v>73566</v>
      </c>
      <c r="I35" s="114">
        <v>71859</v>
      </c>
      <c r="J35" s="140">
        <v>72409</v>
      </c>
      <c r="K35" s="114">
        <v>127</v>
      </c>
      <c r="L35" s="116">
        <v>0.17539256169813144</v>
      </c>
    </row>
    <row r="36" spans="1:12" s="110" customFormat="1" ht="15" customHeight="1" x14ac:dyDescent="0.2">
      <c r="A36" s="120"/>
      <c r="B36" s="119"/>
      <c r="C36" s="258" t="s">
        <v>106</v>
      </c>
      <c r="E36" s="113">
        <v>67.162512407632079</v>
      </c>
      <c r="F36" s="115">
        <v>48717</v>
      </c>
      <c r="G36" s="114">
        <v>48111</v>
      </c>
      <c r="H36" s="114">
        <v>49446</v>
      </c>
      <c r="I36" s="114">
        <v>48330</v>
      </c>
      <c r="J36" s="140">
        <v>48680</v>
      </c>
      <c r="K36" s="114">
        <v>37</v>
      </c>
      <c r="L36" s="116">
        <v>7.6006573541495481E-2</v>
      </c>
    </row>
    <row r="37" spans="1:12" s="110" customFormat="1" ht="15" customHeight="1" x14ac:dyDescent="0.2">
      <c r="A37" s="120"/>
      <c r="B37" s="119"/>
      <c r="C37" s="258" t="s">
        <v>107</v>
      </c>
      <c r="E37" s="113">
        <v>32.837487592367928</v>
      </c>
      <c r="F37" s="115">
        <v>23819</v>
      </c>
      <c r="G37" s="114">
        <v>23590</v>
      </c>
      <c r="H37" s="114">
        <v>24120</v>
      </c>
      <c r="I37" s="114">
        <v>23529</v>
      </c>
      <c r="J37" s="140">
        <v>23729</v>
      </c>
      <c r="K37" s="114">
        <v>90</v>
      </c>
      <c r="L37" s="116">
        <v>0.37928273420708836</v>
      </c>
    </row>
    <row r="38" spans="1:12" s="110" customFormat="1" ht="15" customHeight="1" x14ac:dyDescent="0.2">
      <c r="A38" s="120"/>
      <c r="B38" s="119" t="s">
        <v>182</v>
      </c>
      <c r="C38" s="258"/>
      <c r="E38" s="113">
        <v>30.355634073277518</v>
      </c>
      <c r="F38" s="115">
        <v>31616</v>
      </c>
      <c r="G38" s="114">
        <v>30991</v>
      </c>
      <c r="H38" s="114">
        <v>31094</v>
      </c>
      <c r="I38" s="114">
        <v>30844</v>
      </c>
      <c r="J38" s="140">
        <v>30311</v>
      </c>
      <c r="K38" s="114">
        <v>1305</v>
      </c>
      <c r="L38" s="116">
        <v>4.3053676882979772</v>
      </c>
    </row>
    <row r="39" spans="1:12" s="110" customFormat="1" ht="15" customHeight="1" x14ac:dyDescent="0.2">
      <c r="A39" s="120"/>
      <c r="B39" s="119"/>
      <c r="C39" s="258" t="s">
        <v>106</v>
      </c>
      <c r="E39" s="113">
        <v>18.237601214574898</v>
      </c>
      <c r="F39" s="115">
        <v>5766</v>
      </c>
      <c r="G39" s="114">
        <v>5532</v>
      </c>
      <c r="H39" s="114">
        <v>5708</v>
      </c>
      <c r="I39" s="114">
        <v>5803</v>
      </c>
      <c r="J39" s="140">
        <v>5616</v>
      </c>
      <c r="K39" s="114">
        <v>150</v>
      </c>
      <c r="L39" s="116">
        <v>2.6709401709401708</v>
      </c>
    </row>
    <row r="40" spans="1:12" s="110" customFormat="1" ht="15" customHeight="1" x14ac:dyDescent="0.2">
      <c r="A40" s="120"/>
      <c r="B40" s="119"/>
      <c r="C40" s="258" t="s">
        <v>107</v>
      </c>
      <c r="E40" s="113">
        <v>81.762398785425106</v>
      </c>
      <c r="F40" s="115">
        <v>25850</v>
      </c>
      <c r="G40" s="114">
        <v>25459</v>
      </c>
      <c r="H40" s="114">
        <v>25386</v>
      </c>
      <c r="I40" s="114">
        <v>25041</v>
      </c>
      <c r="J40" s="140">
        <v>24695</v>
      </c>
      <c r="K40" s="114">
        <v>1155</v>
      </c>
      <c r="L40" s="116">
        <v>4.6770601336302899</v>
      </c>
    </row>
    <row r="41" spans="1:12" s="110" customFormat="1" ht="24.75" customHeight="1" x14ac:dyDescent="0.2">
      <c r="A41" s="604" t="s">
        <v>519</v>
      </c>
      <c r="B41" s="605"/>
      <c r="C41" s="605"/>
      <c r="D41" s="606"/>
      <c r="E41" s="113">
        <v>5.3239496121053849</v>
      </c>
      <c r="F41" s="115">
        <v>5545</v>
      </c>
      <c r="G41" s="114">
        <v>6097</v>
      </c>
      <c r="H41" s="114">
        <v>6169</v>
      </c>
      <c r="I41" s="114">
        <v>4919</v>
      </c>
      <c r="J41" s="140">
        <v>5449</v>
      </c>
      <c r="K41" s="114">
        <v>96</v>
      </c>
      <c r="L41" s="116">
        <v>1.761791154340246</v>
      </c>
    </row>
    <row r="42" spans="1:12" s="110" customFormat="1" ht="15" customHeight="1" x14ac:dyDescent="0.2">
      <c r="A42" s="120"/>
      <c r="B42" s="119"/>
      <c r="C42" s="258" t="s">
        <v>106</v>
      </c>
      <c r="E42" s="113">
        <v>57.727682596934173</v>
      </c>
      <c r="F42" s="115">
        <v>3201</v>
      </c>
      <c r="G42" s="114">
        <v>3602</v>
      </c>
      <c r="H42" s="114">
        <v>3675</v>
      </c>
      <c r="I42" s="114">
        <v>2896</v>
      </c>
      <c r="J42" s="140">
        <v>3175</v>
      </c>
      <c r="K42" s="114">
        <v>26</v>
      </c>
      <c r="L42" s="116">
        <v>0.81889763779527558</v>
      </c>
    </row>
    <row r="43" spans="1:12" s="110" customFormat="1" ht="15" customHeight="1" x14ac:dyDescent="0.2">
      <c r="A43" s="123"/>
      <c r="B43" s="124"/>
      <c r="C43" s="260" t="s">
        <v>107</v>
      </c>
      <c r="D43" s="261"/>
      <c r="E43" s="125">
        <v>42.272317403065827</v>
      </c>
      <c r="F43" s="143">
        <v>2344</v>
      </c>
      <c r="G43" s="144">
        <v>2495</v>
      </c>
      <c r="H43" s="144">
        <v>2494</v>
      </c>
      <c r="I43" s="144">
        <v>2023</v>
      </c>
      <c r="J43" s="145">
        <v>2274</v>
      </c>
      <c r="K43" s="144">
        <v>70</v>
      </c>
      <c r="L43" s="146">
        <v>3.0782761653474053</v>
      </c>
    </row>
    <row r="44" spans="1:12" s="110" customFormat="1" ht="45.75" customHeight="1" x14ac:dyDescent="0.2">
      <c r="A44" s="604" t="s">
        <v>191</v>
      </c>
      <c r="B44" s="605"/>
      <c r="C44" s="605"/>
      <c r="D44" s="606"/>
      <c r="E44" s="113">
        <v>2.9879407020508486</v>
      </c>
      <c r="F44" s="115">
        <v>3112</v>
      </c>
      <c r="G44" s="114">
        <v>3116</v>
      </c>
      <c r="H44" s="114">
        <v>3128</v>
      </c>
      <c r="I44" s="114">
        <v>3028</v>
      </c>
      <c r="J44" s="140">
        <v>3071</v>
      </c>
      <c r="K44" s="114">
        <v>41</v>
      </c>
      <c r="L44" s="116">
        <v>1.3350700097688049</v>
      </c>
    </row>
    <row r="45" spans="1:12" s="110" customFormat="1" ht="15" customHeight="1" x14ac:dyDescent="0.2">
      <c r="A45" s="120"/>
      <c r="B45" s="119"/>
      <c r="C45" s="258" t="s">
        <v>106</v>
      </c>
      <c r="E45" s="113">
        <v>58.258354755784062</v>
      </c>
      <c r="F45" s="115">
        <v>1813</v>
      </c>
      <c r="G45" s="114">
        <v>1821</v>
      </c>
      <c r="H45" s="114">
        <v>1827</v>
      </c>
      <c r="I45" s="114">
        <v>1764</v>
      </c>
      <c r="J45" s="140">
        <v>1793</v>
      </c>
      <c r="K45" s="114">
        <v>20</v>
      </c>
      <c r="L45" s="116">
        <v>1.1154489682097044</v>
      </c>
    </row>
    <row r="46" spans="1:12" s="110" customFormat="1" ht="15" customHeight="1" x14ac:dyDescent="0.2">
      <c r="A46" s="123"/>
      <c r="B46" s="124"/>
      <c r="C46" s="260" t="s">
        <v>107</v>
      </c>
      <c r="D46" s="261"/>
      <c r="E46" s="125">
        <v>41.741645244215938</v>
      </c>
      <c r="F46" s="143">
        <v>1299</v>
      </c>
      <c r="G46" s="144">
        <v>1295</v>
      </c>
      <c r="H46" s="144">
        <v>1301</v>
      </c>
      <c r="I46" s="144">
        <v>1264</v>
      </c>
      <c r="J46" s="145">
        <v>1278</v>
      </c>
      <c r="K46" s="144">
        <v>21</v>
      </c>
      <c r="L46" s="146">
        <v>1.6431924882629108</v>
      </c>
    </row>
    <row r="47" spans="1:12" s="110" customFormat="1" ht="39" customHeight="1" x14ac:dyDescent="0.2">
      <c r="A47" s="604" t="s">
        <v>520</v>
      </c>
      <c r="B47" s="607"/>
      <c r="C47" s="607"/>
      <c r="D47" s="608"/>
      <c r="E47" s="113">
        <v>0.1228973039403948</v>
      </c>
      <c r="F47" s="115">
        <v>128</v>
      </c>
      <c r="G47" s="114">
        <v>133</v>
      </c>
      <c r="H47" s="114">
        <v>108</v>
      </c>
      <c r="I47" s="114">
        <v>134</v>
      </c>
      <c r="J47" s="140">
        <v>153</v>
      </c>
      <c r="K47" s="114">
        <v>-25</v>
      </c>
      <c r="L47" s="116">
        <v>-16.33986928104575</v>
      </c>
    </row>
    <row r="48" spans="1:12" s="110" customFormat="1" ht="15" customHeight="1" x14ac:dyDescent="0.2">
      <c r="A48" s="120"/>
      <c r="B48" s="119"/>
      <c r="C48" s="258" t="s">
        <v>106</v>
      </c>
      <c r="E48" s="113">
        <v>36.71875</v>
      </c>
      <c r="F48" s="115">
        <v>47</v>
      </c>
      <c r="G48" s="114">
        <v>50</v>
      </c>
      <c r="H48" s="114">
        <v>44</v>
      </c>
      <c r="I48" s="114">
        <v>52</v>
      </c>
      <c r="J48" s="140">
        <v>56</v>
      </c>
      <c r="K48" s="114">
        <v>-9</v>
      </c>
      <c r="L48" s="116">
        <v>-16.071428571428573</v>
      </c>
    </row>
    <row r="49" spans="1:12" s="110" customFormat="1" ht="15" customHeight="1" x14ac:dyDescent="0.2">
      <c r="A49" s="123"/>
      <c r="B49" s="124"/>
      <c r="C49" s="260" t="s">
        <v>107</v>
      </c>
      <c r="D49" s="261"/>
      <c r="E49" s="125">
        <v>63.28125</v>
      </c>
      <c r="F49" s="143">
        <v>81</v>
      </c>
      <c r="G49" s="144">
        <v>83</v>
      </c>
      <c r="H49" s="144">
        <v>64</v>
      </c>
      <c r="I49" s="144">
        <v>82</v>
      </c>
      <c r="J49" s="145">
        <v>97</v>
      </c>
      <c r="K49" s="144">
        <v>-16</v>
      </c>
      <c r="L49" s="146">
        <v>-16.494845360824741</v>
      </c>
    </row>
    <row r="50" spans="1:12" s="110" customFormat="1" ht="24.95" customHeight="1" x14ac:dyDescent="0.2">
      <c r="A50" s="609" t="s">
        <v>192</v>
      </c>
      <c r="B50" s="610"/>
      <c r="C50" s="610"/>
      <c r="D50" s="611"/>
      <c r="E50" s="262">
        <v>13.992050080651357</v>
      </c>
      <c r="F50" s="263">
        <v>14573</v>
      </c>
      <c r="G50" s="264">
        <v>14840</v>
      </c>
      <c r="H50" s="264">
        <v>15180</v>
      </c>
      <c r="I50" s="264">
        <v>13990</v>
      </c>
      <c r="J50" s="265">
        <v>13954</v>
      </c>
      <c r="K50" s="263">
        <v>619</v>
      </c>
      <c r="L50" s="266">
        <v>4.4360040131861833</v>
      </c>
    </row>
    <row r="51" spans="1:12" s="110" customFormat="1" ht="15" customHeight="1" x14ac:dyDescent="0.2">
      <c r="A51" s="120"/>
      <c r="B51" s="119"/>
      <c r="C51" s="258" t="s">
        <v>106</v>
      </c>
      <c r="E51" s="113">
        <v>57.730048720236056</v>
      </c>
      <c r="F51" s="115">
        <v>8413</v>
      </c>
      <c r="G51" s="114">
        <v>8544</v>
      </c>
      <c r="H51" s="114">
        <v>8817</v>
      </c>
      <c r="I51" s="114">
        <v>8161</v>
      </c>
      <c r="J51" s="140">
        <v>8110</v>
      </c>
      <c r="K51" s="114">
        <v>303</v>
      </c>
      <c r="L51" s="116">
        <v>3.7361282367447597</v>
      </c>
    </row>
    <row r="52" spans="1:12" s="110" customFormat="1" ht="15" customHeight="1" x14ac:dyDescent="0.2">
      <c r="A52" s="120"/>
      <c r="B52" s="119"/>
      <c r="C52" s="258" t="s">
        <v>107</v>
      </c>
      <c r="E52" s="113">
        <v>42.269951279763944</v>
      </c>
      <c r="F52" s="115">
        <v>6160</v>
      </c>
      <c r="G52" s="114">
        <v>6296</v>
      </c>
      <c r="H52" s="114">
        <v>6363</v>
      </c>
      <c r="I52" s="114">
        <v>5829</v>
      </c>
      <c r="J52" s="140">
        <v>5844</v>
      </c>
      <c r="K52" s="114">
        <v>316</v>
      </c>
      <c r="L52" s="116">
        <v>5.4072553045858998</v>
      </c>
    </row>
    <row r="53" spans="1:12" s="110" customFormat="1" ht="15" customHeight="1" x14ac:dyDescent="0.2">
      <c r="A53" s="120"/>
      <c r="B53" s="119"/>
      <c r="C53" s="258" t="s">
        <v>187</v>
      </c>
      <c r="D53" s="110" t="s">
        <v>193</v>
      </c>
      <c r="E53" s="113">
        <v>26.048171275646745</v>
      </c>
      <c r="F53" s="115">
        <v>3796</v>
      </c>
      <c r="G53" s="114">
        <v>4410</v>
      </c>
      <c r="H53" s="114">
        <v>4499</v>
      </c>
      <c r="I53" s="114">
        <v>3437</v>
      </c>
      <c r="J53" s="140">
        <v>3718</v>
      </c>
      <c r="K53" s="114">
        <v>78</v>
      </c>
      <c r="L53" s="116">
        <v>2.0979020979020979</v>
      </c>
    </row>
    <row r="54" spans="1:12" s="110" customFormat="1" ht="15" customHeight="1" x14ac:dyDescent="0.2">
      <c r="A54" s="120"/>
      <c r="B54" s="119"/>
      <c r="D54" s="267" t="s">
        <v>194</v>
      </c>
      <c r="E54" s="113">
        <v>59.852476290832456</v>
      </c>
      <c r="F54" s="115">
        <v>2272</v>
      </c>
      <c r="G54" s="114">
        <v>2618</v>
      </c>
      <c r="H54" s="114">
        <v>2707</v>
      </c>
      <c r="I54" s="114">
        <v>2097</v>
      </c>
      <c r="J54" s="140">
        <v>2255</v>
      </c>
      <c r="K54" s="114">
        <v>17</v>
      </c>
      <c r="L54" s="116">
        <v>0.75388026607538805</v>
      </c>
    </row>
    <row r="55" spans="1:12" s="110" customFormat="1" ht="15" customHeight="1" x14ac:dyDescent="0.2">
      <c r="A55" s="120"/>
      <c r="B55" s="119"/>
      <c r="D55" s="267" t="s">
        <v>195</v>
      </c>
      <c r="E55" s="113">
        <v>40.147523709167544</v>
      </c>
      <c r="F55" s="115">
        <v>1524</v>
      </c>
      <c r="G55" s="114">
        <v>1792</v>
      </c>
      <c r="H55" s="114">
        <v>1792</v>
      </c>
      <c r="I55" s="114">
        <v>1340</v>
      </c>
      <c r="J55" s="140">
        <v>1463</v>
      </c>
      <c r="K55" s="114">
        <v>61</v>
      </c>
      <c r="L55" s="116">
        <v>4.1695146958304852</v>
      </c>
    </row>
    <row r="56" spans="1:12" s="110" customFormat="1" ht="15" customHeight="1" x14ac:dyDescent="0.2">
      <c r="A56" s="120"/>
      <c r="B56" s="119" t="s">
        <v>196</v>
      </c>
      <c r="C56" s="258"/>
      <c r="E56" s="113">
        <v>62.306052692219062</v>
      </c>
      <c r="F56" s="115">
        <v>64893</v>
      </c>
      <c r="G56" s="114">
        <v>63887</v>
      </c>
      <c r="H56" s="114">
        <v>64300</v>
      </c>
      <c r="I56" s="114">
        <v>63678</v>
      </c>
      <c r="J56" s="140">
        <v>63712</v>
      </c>
      <c r="K56" s="114">
        <v>1181</v>
      </c>
      <c r="L56" s="116">
        <v>1.8536539427423406</v>
      </c>
    </row>
    <row r="57" spans="1:12" s="110" customFormat="1" ht="15" customHeight="1" x14ac:dyDescent="0.2">
      <c r="A57" s="120"/>
      <c r="B57" s="119"/>
      <c r="C57" s="258" t="s">
        <v>106</v>
      </c>
      <c r="E57" s="113">
        <v>50.828286564036183</v>
      </c>
      <c r="F57" s="115">
        <v>32984</v>
      </c>
      <c r="G57" s="114">
        <v>32451</v>
      </c>
      <c r="H57" s="114">
        <v>32842</v>
      </c>
      <c r="I57" s="114">
        <v>32503</v>
      </c>
      <c r="J57" s="140">
        <v>32637</v>
      </c>
      <c r="K57" s="114">
        <v>347</v>
      </c>
      <c r="L57" s="116">
        <v>1.0632104666482827</v>
      </c>
    </row>
    <row r="58" spans="1:12" s="110" customFormat="1" ht="15" customHeight="1" x14ac:dyDescent="0.2">
      <c r="A58" s="120"/>
      <c r="B58" s="119"/>
      <c r="C58" s="258" t="s">
        <v>107</v>
      </c>
      <c r="E58" s="113">
        <v>49.171713435963817</v>
      </c>
      <c r="F58" s="115">
        <v>31909</v>
      </c>
      <c r="G58" s="114">
        <v>31436</v>
      </c>
      <c r="H58" s="114">
        <v>31458</v>
      </c>
      <c r="I58" s="114">
        <v>31175</v>
      </c>
      <c r="J58" s="140">
        <v>31075</v>
      </c>
      <c r="K58" s="114">
        <v>834</v>
      </c>
      <c r="L58" s="116">
        <v>2.683829444891392</v>
      </c>
    </row>
    <row r="59" spans="1:12" s="110" customFormat="1" ht="15" customHeight="1" x14ac:dyDescent="0.2">
      <c r="A59" s="120"/>
      <c r="B59" s="119"/>
      <c r="C59" s="258" t="s">
        <v>105</v>
      </c>
      <c r="D59" s="110" t="s">
        <v>197</v>
      </c>
      <c r="E59" s="113">
        <v>92.765013175535117</v>
      </c>
      <c r="F59" s="115">
        <v>60198</v>
      </c>
      <c r="G59" s="114">
        <v>59295</v>
      </c>
      <c r="H59" s="114">
        <v>59587</v>
      </c>
      <c r="I59" s="114">
        <v>58988</v>
      </c>
      <c r="J59" s="140">
        <v>59150</v>
      </c>
      <c r="K59" s="114">
        <v>1048</v>
      </c>
      <c r="L59" s="116">
        <v>1.7717666948436179</v>
      </c>
    </row>
    <row r="60" spans="1:12" s="110" customFormat="1" ht="15" customHeight="1" x14ac:dyDescent="0.2">
      <c r="A60" s="120"/>
      <c r="B60" s="119"/>
      <c r="C60" s="258"/>
      <c r="D60" s="267" t="s">
        <v>198</v>
      </c>
      <c r="E60" s="113">
        <v>48.847137778663743</v>
      </c>
      <c r="F60" s="115">
        <v>29405</v>
      </c>
      <c r="G60" s="114">
        <v>28952</v>
      </c>
      <c r="H60" s="114">
        <v>29244</v>
      </c>
      <c r="I60" s="114">
        <v>28925</v>
      </c>
      <c r="J60" s="140">
        <v>29146</v>
      </c>
      <c r="K60" s="114">
        <v>259</v>
      </c>
      <c r="L60" s="116">
        <v>0.88862965758594659</v>
      </c>
    </row>
    <row r="61" spans="1:12" s="110" customFormat="1" ht="15" customHeight="1" x14ac:dyDescent="0.2">
      <c r="A61" s="120"/>
      <c r="B61" s="119"/>
      <c r="C61" s="258"/>
      <c r="D61" s="267" t="s">
        <v>199</v>
      </c>
      <c r="E61" s="113">
        <v>51.152862221336257</v>
      </c>
      <c r="F61" s="115">
        <v>30793</v>
      </c>
      <c r="G61" s="114">
        <v>30343</v>
      </c>
      <c r="H61" s="114">
        <v>30343</v>
      </c>
      <c r="I61" s="114">
        <v>30063</v>
      </c>
      <c r="J61" s="140">
        <v>30004</v>
      </c>
      <c r="K61" s="114">
        <v>789</v>
      </c>
      <c r="L61" s="116">
        <v>2.6296493800826557</v>
      </c>
    </row>
    <row r="62" spans="1:12" s="110" customFormat="1" ht="15" customHeight="1" x14ac:dyDescent="0.2">
      <c r="A62" s="120"/>
      <c r="B62" s="119"/>
      <c r="C62" s="258"/>
      <c r="D62" s="258" t="s">
        <v>200</v>
      </c>
      <c r="E62" s="113">
        <v>7.2349868244648885</v>
      </c>
      <c r="F62" s="115">
        <v>4695</v>
      </c>
      <c r="G62" s="114">
        <v>4592</v>
      </c>
      <c r="H62" s="114">
        <v>4713</v>
      </c>
      <c r="I62" s="114">
        <v>4690</v>
      </c>
      <c r="J62" s="140">
        <v>4562</v>
      </c>
      <c r="K62" s="114">
        <v>133</v>
      </c>
      <c r="L62" s="116">
        <v>2.915387987724682</v>
      </c>
    </row>
    <row r="63" spans="1:12" s="110" customFormat="1" ht="15" customHeight="1" x14ac:dyDescent="0.2">
      <c r="A63" s="120"/>
      <c r="B63" s="119"/>
      <c r="C63" s="258"/>
      <c r="D63" s="267" t="s">
        <v>198</v>
      </c>
      <c r="E63" s="113">
        <v>76.230031948881788</v>
      </c>
      <c r="F63" s="115">
        <v>3579</v>
      </c>
      <c r="G63" s="114">
        <v>3499</v>
      </c>
      <c r="H63" s="114">
        <v>3598</v>
      </c>
      <c r="I63" s="114">
        <v>3578</v>
      </c>
      <c r="J63" s="140">
        <v>3491</v>
      </c>
      <c r="K63" s="114">
        <v>88</v>
      </c>
      <c r="L63" s="116">
        <v>2.5207676883414494</v>
      </c>
    </row>
    <row r="64" spans="1:12" s="110" customFormat="1" ht="15" customHeight="1" x14ac:dyDescent="0.2">
      <c r="A64" s="120"/>
      <c r="B64" s="119"/>
      <c r="C64" s="258"/>
      <c r="D64" s="267" t="s">
        <v>199</v>
      </c>
      <c r="E64" s="113">
        <v>23.769968051118212</v>
      </c>
      <c r="F64" s="115">
        <v>1116</v>
      </c>
      <c r="G64" s="114">
        <v>1093</v>
      </c>
      <c r="H64" s="114">
        <v>1115</v>
      </c>
      <c r="I64" s="114">
        <v>1112</v>
      </c>
      <c r="J64" s="140">
        <v>1071</v>
      </c>
      <c r="K64" s="114">
        <v>45</v>
      </c>
      <c r="L64" s="116">
        <v>4.2016806722689077</v>
      </c>
    </row>
    <row r="65" spans="1:12" s="110" customFormat="1" ht="15" customHeight="1" x14ac:dyDescent="0.2">
      <c r="A65" s="120"/>
      <c r="B65" s="119" t="s">
        <v>201</v>
      </c>
      <c r="C65" s="258"/>
      <c r="E65" s="113">
        <v>9.0262308933097781</v>
      </c>
      <c r="F65" s="115">
        <v>9401</v>
      </c>
      <c r="G65" s="114">
        <v>9165</v>
      </c>
      <c r="H65" s="114">
        <v>9112</v>
      </c>
      <c r="I65" s="114">
        <v>8865</v>
      </c>
      <c r="J65" s="140">
        <v>8912</v>
      </c>
      <c r="K65" s="114">
        <v>489</v>
      </c>
      <c r="L65" s="116">
        <v>5.4869838420107717</v>
      </c>
    </row>
    <row r="66" spans="1:12" s="110" customFormat="1" ht="15" customHeight="1" x14ac:dyDescent="0.2">
      <c r="A66" s="120"/>
      <c r="B66" s="119"/>
      <c r="C66" s="258" t="s">
        <v>106</v>
      </c>
      <c r="E66" s="113">
        <v>46.548239548984149</v>
      </c>
      <c r="F66" s="115">
        <v>4376</v>
      </c>
      <c r="G66" s="114">
        <v>4271</v>
      </c>
      <c r="H66" s="114">
        <v>4248</v>
      </c>
      <c r="I66" s="114">
        <v>4209</v>
      </c>
      <c r="J66" s="140">
        <v>4298</v>
      </c>
      <c r="K66" s="114">
        <v>78</v>
      </c>
      <c r="L66" s="116">
        <v>1.814797580269893</v>
      </c>
    </row>
    <row r="67" spans="1:12" s="110" customFormat="1" ht="15" customHeight="1" x14ac:dyDescent="0.2">
      <c r="A67" s="120"/>
      <c r="B67" s="119"/>
      <c r="C67" s="258" t="s">
        <v>107</v>
      </c>
      <c r="E67" s="113">
        <v>53.451760451015851</v>
      </c>
      <c r="F67" s="115">
        <v>5025</v>
      </c>
      <c r="G67" s="114">
        <v>4894</v>
      </c>
      <c r="H67" s="114">
        <v>4864</v>
      </c>
      <c r="I67" s="114">
        <v>4656</v>
      </c>
      <c r="J67" s="140">
        <v>4614</v>
      </c>
      <c r="K67" s="114">
        <v>411</v>
      </c>
      <c r="L67" s="116">
        <v>8.9076723016905071</v>
      </c>
    </row>
    <row r="68" spans="1:12" s="110" customFormat="1" ht="15" customHeight="1" x14ac:dyDescent="0.2">
      <c r="A68" s="120"/>
      <c r="B68" s="119"/>
      <c r="C68" s="258" t="s">
        <v>105</v>
      </c>
      <c r="D68" s="110" t="s">
        <v>202</v>
      </c>
      <c r="E68" s="113">
        <v>22.827358791617915</v>
      </c>
      <c r="F68" s="115">
        <v>2146</v>
      </c>
      <c r="G68" s="114">
        <v>2055</v>
      </c>
      <c r="H68" s="114">
        <v>2022</v>
      </c>
      <c r="I68" s="114">
        <v>1918</v>
      </c>
      <c r="J68" s="140">
        <v>1989</v>
      </c>
      <c r="K68" s="114">
        <v>157</v>
      </c>
      <c r="L68" s="116">
        <v>7.8934137757667173</v>
      </c>
    </row>
    <row r="69" spans="1:12" s="110" customFormat="1" ht="15" customHeight="1" x14ac:dyDescent="0.2">
      <c r="A69" s="120"/>
      <c r="B69" s="119"/>
      <c r="C69" s="258"/>
      <c r="D69" s="267" t="s">
        <v>198</v>
      </c>
      <c r="E69" s="113">
        <v>42.031686859273066</v>
      </c>
      <c r="F69" s="115">
        <v>902</v>
      </c>
      <c r="G69" s="114">
        <v>870</v>
      </c>
      <c r="H69" s="114">
        <v>857</v>
      </c>
      <c r="I69" s="114">
        <v>807</v>
      </c>
      <c r="J69" s="140">
        <v>857</v>
      </c>
      <c r="K69" s="114">
        <v>45</v>
      </c>
      <c r="L69" s="116">
        <v>5.250875145857643</v>
      </c>
    </row>
    <row r="70" spans="1:12" s="110" customFormat="1" ht="15" customHeight="1" x14ac:dyDescent="0.2">
      <c r="A70" s="120"/>
      <c r="B70" s="119"/>
      <c r="C70" s="258"/>
      <c r="D70" s="267" t="s">
        <v>199</v>
      </c>
      <c r="E70" s="113">
        <v>57.968313140726934</v>
      </c>
      <c r="F70" s="115">
        <v>1244</v>
      </c>
      <c r="G70" s="114">
        <v>1185</v>
      </c>
      <c r="H70" s="114">
        <v>1165</v>
      </c>
      <c r="I70" s="114">
        <v>1111</v>
      </c>
      <c r="J70" s="140">
        <v>1132</v>
      </c>
      <c r="K70" s="114">
        <v>112</v>
      </c>
      <c r="L70" s="116">
        <v>9.8939929328621901</v>
      </c>
    </row>
    <row r="71" spans="1:12" s="110" customFormat="1" ht="15" customHeight="1" x14ac:dyDescent="0.2">
      <c r="A71" s="120"/>
      <c r="B71" s="119"/>
      <c r="C71" s="258"/>
      <c r="D71" s="110" t="s">
        <v>203</v>
      </c>
      <c r="E71" s="113">
        <v>70.364854802680568</v>
      </c>
      <c r="F71" s="115">
        <v>6615</v>
      </c>
      <c r="G71" s="114">
        <v>6511</v>
      </c>
      <c r="H71" s="114">
        <v>6489</v>
      </c>
      <c r="I71" s="114">
        <v>6371</v>
      </c>
      <c r="J71" s="140">
        <v>6374</v>
      </c>
      <c r="K71" s="114">
        <v>241</v>
      </c>
      <c r="L71" s="116">
        <v>3.7809852525886414</v>
      </c>
    </row>
    <row r="72" spans="1:12" s="110" customFormat="1" ht="15" customHeight="1" x14ac:dyDescent="0.2">
      <c r="A72" s="120"/>
      <c r="B72" s="119"/>
      <c r="C72" s="258"/>
      <c r="D72" s="267" t="s">
        <v>198</v>
      </c>
      <c r="E72" s="113">
        <v>46.938775510204081</v>
      </c>
      <c r="F72" s="115">
        <v>3105</v>
      </c>
      <c r="G72" s="114">
        <v>3063</v>
      </c>
      <c r="H72" s="114">
        <v>3055</v>
      </c>
      <c r="I72" s="114">
        <v>3074</v>
      </c>
      <c r="J72" s="140">
        <v>3129</v>
      </c>
      <c r="K72" s="114">
        <v>-24</v>
      </c>
      <c r="L72" s="116">
        <v>-0.76701821668264625</v>
      </c>
    </row>
    <row r="73" spans="1:12" s="110" customFormat="1" ht="15" customHeight="1" x14ac:dyDescent="0.2">
      <c r="A73" s="120"/>
      <c r="B73" s="119"/>
      <c r="C73" s="258"/>
      <c r="D73" s="267" t="s">
        <v>199</v>
      </c>
      <c r="E73" s="113">
        <v>53.061224489795919</v>
      </c>
      <c r="F73" s="115">
        <v>3510</v>
      </c>
      <c r="G73" s="114">
        <v>3448</v>
      </c>
      <c r="H73" s="114">
        <v>3434</v>
      </c>
      <c r="I73" s="114">
        <v>3297</v>
      </c>
      <c r="J73" s="140">
        <v>3245</v>
      </c>
      <c r="K73" s="114">
        <v>265</v>
      </c>
      <c r="L73" s="116">
        <v>8.1664098613251159</v>
      </c>
    </row>
    <row r="74" spans="1:12" s="110" customFormat="1" ht="15" customHeight="1" x14ac:dyDescent="0.2">
      <c r="A74" s="120"/>
      <c r="B74" s="119"/>
      <c r="C74" s="258"/>
      <c r="D74" s="110" t="s">
        <v>204</v>
      </c>
      <c r="E74" s="113">
        <v>6.8077864057015214</v>
      </c>
      <c r="F74" s="115">
        <v>640</v>
      </c>
      <c r="G74" s="114">
        <v>599</v>
      </c>
      <c r="H74" s="114">
        <v>601</v>
      </c>
      <c r="I74" s="114">
        <v>576</v>
      </c>
      <c r="J74" s="140">
        <v>549</v>
      </c>
      <c r="K74" s="114">
        <v>91</v>
      </c>
      <c r="L74" s="116">
        <v>16.575591985428051</v>
      </c>
    </row>
    <row r="75" spans="1:12" s="110" customFormat="1" ht="15" customHeight="1" x14ac:dyDescent="0.2">
      <c r="A75" s="120"/>
      <c r="B75" s="119"/>
      <c r="C75" s="258"/>
      <c r="D75" s="267" t="s">
        <v>198</v>
      </c>
      <c r="E75" s="113">
        <v>57.65625</v>
      </c>
      <c r="F75" s="115">
        <v>369</v>
      </c>
      <c r="G75" s="114">
        <v>338</v>
      </c>
      <c r="H75" s="114">
        <v>336</v>
      </c>
      <c r="I75" s="114">
        <v>328</v>
      </c>
      <c r="J75" s="140">
        <v>312</v>
      </c>
      <c r="K75" s="114">
        <v>57</v>
      </c>
      <c r="L75" s="116">
        <v>18.26923076923077</v>
      </c>
    </row>
    <row r="76" spans="1:12" s="110" customFormat="1" ht="15" customHeight="1" x14ac:dyDescent="0.2">
      <c r="A76" s="120"/>
      <c r="B76" s="119"/>
      <c r="C76" s="258"/>
      <c r="D76" s="267" t="s">
        <v>199</v>
      </c>
      <c r="E76" s="113">
        <v>42.34375</v>
      </c>
      <c r="F76" s="115">
        <v>271</v>
      </c>
      <c r="G76" s="114">
        <v>261</v>
      </c>
      <c r="H76" s="114">
        <v>265</v>
      </c>
      <c r="I76" s="114">
        <v>248</v>
      </c>
      <c r="J76" s="140">
        <v>237</v>
      </c>
      <c r="K76" s="114">
        <v>34</v>
      </c>
      <c r="L76" s="116">
        <v>14.345991561181435</v>
      </c>
    </row>
    <row r="77" spans="1:12" s="110" customFormat="1" ht="15" customHeight="1" x14ac:dyDescent="0.2">
      <c r="A77" s="534"/>
      <c r="B77" s="119" t="s">
        <v>205</v>
      </c>
      <c r="C77" s="268"/>
      <c r="D77" s="182"/>
      <c r="E77" s="113">
        <v>14.675666333819802</v>
      </c>
      <c r="F77" s="115">
        <v>15285</v>
      </c>
      <c r="G77" s="114">
        <v>14800</v>
      </c>
      <c r="H77" s="114">
        <v>16068</v>
      </c>
      <c r="I77" s="114">
        <v>16170</v>
      </c>
      <c r="J77" s="140">
        <v>16142</v>
      </c>
      <c r="K77" s="114">
        <v>-857</v>
      </c>
      <c r="L77" s="116">
        <v>-5.3091314583075206</v>
      </c>
    </row>
    <row r="78" spans="1:12" s="110" customFormat="1" ht="15" customHeight="1" x14ac:dyDescent="0.2">
      <c r="A78" s="120"/>
      <c r="B78" s="119"/>
      <c r="C78" s="268" t="s">
        <v>106</v>
      </c>
      <c r="D78" s="182"/>
      <c r="E78" s="113">
        <v>56.983971213608115</v>
      </c>
      <c r="F78" s="115">
        <v>8710</v>
      </c>
      <c r="G78" s="114">
        <v>8377</v>
      </c>
      <c r="H78" s="114">
        <v>9247</v>
      </c>
      <c r="I78" s="114">
        <v>9260</v>
      </c>
      <c r="J78" s="140">
        <v>9251</v>
      </c>
      <c r="K78" s="114">
        <v>-541</v>
      </c>
      <c r="L78" s="116">
        <v>-5.8480164306561448</v>
      </c>
    </row>
    <row r="79" spans="1:12" s="110" customFormat="1" ht="15" customHeight="1" x14ac:dyDescent="0.2">
      <c r="A79" s="123"/>
      <c r="B79" s="124"/>
      <c r="C79" s="260" t="s">
        <v>107</v>
      </c>
      <c r="D79" s="261"/>
      <c r="E79" s="125">
        <v>43.016028786391885</v>
      </c>
      <c r="F79" s="143">
        <v>6575</v>
      </c>
      <c r="G79" s="144">
        <v>6423</v>
      </c>
      <c r="H79" s="144">
        <v>6821</v>
      </c>
      <c r="I79" s="144">
        <v>6910</v>
      </c>
      <c r="J79" s="145">
        <v>6891</v>
      </c>
      <c r="K79" s="144">
        <v>-316</v>
      </c>
      <c r="L79" s="146">
        <v>-4.5856914816427228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104152</v>
      </c>
      <c r="E11" s="114">
        <v>102692</v>
      </c>
      <c r="F11" s="114">
        <v>104660</v>
      </c>
      <c r="G11" s="114">
        <v>102703</v>
      </c>
      <c r="H11" s="140">
        <v>102720</v>
      </c>
      <c r="I11" s="115">
        <v>1432</v>
      </c>
      <c r="J11" s="116">
        <v>1.3940809968847352</v>
      </c>
    </row>
    <row r="12" spans="1:15" s="110" customFormat="1" ht="24.95" customHeight="1" x14ac:dyDescent="0.2">
      <c r="A12" s="193" t="s">
        <v>132</v>
      </c>
      <c r="B12" s="194" t="s">
        <v>133</v>
      </c>
      <c r="C12" s="113">
        <v>4.4271833474153164</v>
      </c>
      <c r="D12" s="115">
        <v>4611</v>
      </c>
      <c r="E12" s="114">
        <v>3862</v>
      </c>
      <c r="F12" s="114">
        <v>5011</v>
      </c>
      <c r="G12" s="114">
        <v>5038</v>
      </c>
      <c r="H12" s="140">
        <v>4759</v>
      </c>
      <c r="I12" s="115">
        <v>-148</v>
      </c>
      <c r="J12" s="116">
        <v>-3.1098970371926877</v>
      </c>
    </row>
    <row r="13" spans="1:15" s="110" customFormat="1" ht="24.95" customHeight="1" x14ac:dyDescent="0.2">
      <c r="A13" s="193" t="s">
        <v>134</v>
      </c>
      <c r="B13" s="199" t="s">
        <v>214</v>
      </c>
      <c r="C13" s="113">
        <v>1.3595514248406175</v>
      </c>
      <c r="D13" s="115">
        <v>1416</v>
      </c>
      <c r="E13" s="114">
        <v>1406</v>
      </c>
      <c r="F13" s="114">
        <v>1400</v>
      </c>
      <c r="G13" s="114">
        <v>1276</v>
      </c>
      <c r="H13" s="140">
        <v>1258</v>
      </c>
      <c r="I13" s="115">
        <v>158</v>
      </c>
      <c r="J13" s="116">
        <v>12.559618441971383</v>
      </c>
    </row>
    <row r="14" spans="1:15" s="287" customFormat="1" ht="24" customHeight="1" x14ac:dyDescent="0.2">
      <c r="A14" s="193" t="s">
        <v>215</v>
      </c>
      <c r="B14" s="199" t="s">
        <v>137</v>
      </c>
      <c r="C14" s="113">
        <v>15.827828558261004</v>
      </c>
      <c r="D14" s="115">
        <v>16485</v>
      </c>
      <c r="E14" s="114">
        <v>16568</v>
      </c>
      <c r="F14" s="114">
        <v>16621</v>
      </c>
      <c r="G14" s="114">
        <v>16450</v>
      </c>
      <c r="H14" s="140">
        <v>16423</v>
      </c>
      <c r="I14" s="115">
        <v>62</v>
      </c>
      <c r="J14" s="116">
        <v>0.37751933264324422</v>
      </c>
      <c r="K14" s="110"/>
      <c r="L14" s="110"/>
      <c r="M14" s="110"/>
      <c r="N14" s="110"/>
      <c r="O14" s="110"/>
    </row>
    <row r="15" spans="1:15" s="110" customFormat="1" ht="24.75" customHeight="1" x14ac:dyDescent="0.2">
      <c r="A15" s="193" t="s">
        <v>216</v>
      </c>
      <c r="B15" s="199" t="s">
        <v>217</v>
      </c>
      <c r="C15" s="113">
        <v>6.047891543129273</v>
      </c>
      <c r="D15" s="115">
        <v>6299</v>
      </c>
      <c r="E15" s="114">
        <v>6324</v>
      </c>
      <c r="F15" s="114">
        <v>6328</v>
      </c>
      <c r="G15" s="114">
        <v>6234</v>
      </c>
      <c r="H15" s="140">
        <v>6197</v>
      </c>
      <c r="I15" s="115">
        <v>102</v>
      </c>
      <c r="J15" s="116">
        <v>1.6459577214781347</v>
      </c>
    </row>
    <row r="16" spans="1:15" s="287" customFormat="1" ht="24.95" customHeight="1" x14ac:dyDescent="0.2">
      <c r="A16" s="193" t="s">
        <v>218</v>
      </c>
      <c r="B16" s="199" t="s">
        <v>141</v>
      </c>
      <c r="C16" s="113">
        <v>7.2086949842537829</v>
      </c>
      <c r="D16" s="115">
        <v>7508</v>
      </c>
      <c r="E16" s="114">
        <v>7567</v>
      </c>
      <c r="F16" s="114">
        <v>7622</v>
      </c>
      <c r="G16" s="114">
        <v>7575</v>
      </c>
      <c r="H16" s="140">
        <v>7514</v>
      </c>
      <c r="I16" s="115">
        <v>-6</v>
      </c>
      <c r="J16" s="116">
        <v>-7.9850944902848012E-2</v>
      </c>
      <c r="K16" s="110"/>
      <c r="L16" s="110"/>
      <c r="M16" s="110"/>
      <c r="N16" s="110"/>
      <c r="O16" s="110"/>
    </row>
    <row r="17" spans="1:15" s="110" customFormat="1" ht="24.95" customHeight="1" x14ac:dyDescent="0.2">
      <c r="A17" s="193" t="s">
        <v>219</v>
      </c>
      <c r="B17" s="199" t="s">
        <v>220</v>
      </c>
      <c r="C17" s="113">
        <v>2.5712420308779476</v>
      </c>
      <c r="D17" s="115">
        <v>2678</v>
      </c>
      <c r="E17" s="114">
        <v>2677</v>
      </c>
      <c r="F17" s="114">
        <v>2671</v>
      </c>
      <c r="G17" s="114">
        <v>2641</v>
      </c>
      <c r="H17" s="140">
        <v>2712</v>
      </c>
      <c r="I17" s="115">
        <v>-34</v>
      </c>
      <c r="J17" s="116">
        <v>-1.2536873156342183</v>
      </c>
    </row>
    <row r="18" spans="1:15" s="287" customFormat="1" ht="24.95" customHeight="1" x14ac:dyDescent="0.2">
      <c r="A18" s="201" t="s">
        <v>144</v>
      </c>
      <c r="B18" s="202" t="s">
        <v>145</v>
      </c>
      <c r="C18" s="113">
        <v>7.4583301328827103</v>
      </c>
      <c r="D18" s="115">
        <v>7768</v>
      </c>
      <c r="E18" s="114">
        <v>7777</v>
      </c>
      <c r="F18" s="114">
        <v>7946</v>
      </c>
      <c r="G18" s="114">
        <v>7717</v>
      </c>
      <c r="H18" s="140">
        <v>7640</v>
      </c>
      <c r="I18" s="115">
        <v>128</v>
      </c>
      <c r="J18" s="116">
        <v>1.6753926701570681</v>
      </c>
      <c r="K18" s="110"/>
      <c r="L18" s="110"/>
      <c r="M18" s="110"/>
      <c r="N18" s="110"/>
      <c r="O18" s="110"/>
    </row>
    <row r="19" spans="1:15" s="110" customFormat="1" ht="24.95" customHeight="1" x14ac:dyDescent="0.2">
      <c r="A19" s="193" t="s">
        <v>146</v>
      </c>
      <c r="B19" s="199" t="s">
        <v>147</v>
      </c>
      <c r="C19" s="113">
        <v>17.53302865043398</v>
      </c>
      <c r="D19" s="115">
        <v>18261</v>
      </c>
      <c r="E19" s="114">
        <v>18111</v>
      </c>
      <c r="F19" s="114">
        <v>18072</v>
      </c>
      <c r="G19" s="114">
        <v>17601</v>
      </c>
      <c r="H19" s="140">
        <v>17591</v>
      </c>
      <c r="I19" s="115">
        <v>670</v>
      </c>
      <c r="J19" s="116">
        <v>3.8087658461713376</v>
      </c>
    </row>
    <row r="20" spans="1:15" s="287" customFormat="1" ht="24.95" customHeight="1" x14ac:dyDescent="0.2">
      <c r="A20" s="193" t="s">
        <v>148</v>
      </c>
      <c r="B20" s="199" t="s">
        <v>149</v>
      </c>
      <c r="C20" s="113">
        <v>4.5846455180889469</v>
      </c>
      <c r="D20" s="115">
        <v>4775</v>
      </c>
      <c r="E20" s="114">
        <v>4664</v>
      </c>
      <c r="F20" s="114">
        <v>4670</v>
      </c>
      <c r="G20" s="114">
        <v>4498</v>
      </c>
      <c r="H20" s="140">
        <v>5374</v>
      </c>
      <c r="I20" s="115">
        <v>-599</v>
      </c>
      <c r="J20" s="116">
        <v>-11.146259769259396</v>
      </c>
      <c r="K20" s="110"/>
      <c r="L20" s="110"/>
      <c r="M20" s="110"/>
      <c r="N20" s="110"/>
      <c r="O20" s="110"/>
    </row>
    <row r="21" spans="1:15" s="110" customFormat="1" ht="24.95" customHeight="1" x14ac:dyDescent="0.2">
      <c r="A21" s="201" t="s">
        <v>150</v>
      </c>
      <c r="B21" s="202" t="s">
        <v>151</v>
      </c>
      <c r="C21" s="113">
        <v>2.6653352792073122</v>
      </c>
      <c r="D21" s="115">
        <v>2776</v>
      </c>
      <c r="E21" s="114">
        <v>2793</v>
      </c>
      <c r="F21" s="114">
        <v>2885</v>
      </c>
      <c r="G21" s="114">
        <v>2832</v>
      </c>
      <c r="H21" s="140">
        <v>2735</v>
      </c>
      <c r="I21" s="115">
        <v>41</v>
      </c>
      <c r="J21" s="116">
        <v>1.4990859232175502</v>
      </c>
    </row>
    <row r="22" spans="1:15" s="110" customFormat="1" ht="24.95" customHeight="1" x14ac:dyDescent="0.2">
      <c r="A22" s="201" t="s">
        <v>152</v>
      </c>
      <c r="B22" s="199" t="s">
        <v>153</v>
      </c>
      <c r="C22" s="113">
        <v>0.80171288117366923</v>
      </c>
      <c r="D22" s="115">
        <v>835</v>
      </c>
      <c r="E22" s="114">
        <v>816</v>
      </c>
      <c r="F22" s="114">
        <v>801</v>
      </c>
      <c r="G22" s="114">
        <v>770</v>
      </c>
      <c r="H22" s="140">
        <v>774</v>
      </c>
      <c r="I22" s="115">
        <v>61</v>
      </c>
      <c r="J22" s="116">
        <v>7.8811369509043931</v>
      </c>
    </row>
    <row r="23" spans="1:15" s="110" customFormat="1" ht="24.95" customHeight="1" x14ac:dyDescent="0.2">
      <c r="A23" s="193" t="s">
        <v>154</v>
      </c>
      <c r="B23" s="199" t="s">
        <v>155</v>
      </c>
      <c r="C23" s="113">
        <v>1.8309778016744758</v>
      </c>
      <c r="D23" s="115">
        <v>1907</v>
      </c>
      <c r="E23" s="114">
        <v>1927</v>
      </c>
      <c r="F23" s="114">
        <v>1949</v>
      </c>
      <c r="G23" s="114">
        <v>1935</v>
      </c>
      <c r="H23" s="140">
        <v>1967</v>
      </c>
      <c r="I23" s="115">
        <v>-60</v>
      </c>
      <c r="J23" s="116">
        <v>-3.0503304524656838</v>
      </c>
    </row>
    <row r="24" spans="1:15" s="110" customFormat="1" ht="24.95" customHeight="1" x14ac:dyDescent="0.2">
      <c r="A24" s="193" t="s">
        <v>156</v>
      </c>
      <c r="B24" s="199" t="s">
        <v>221</v>
      </c>
      <c r="C24" s="113">
        <v>4.7728320147476762</v>
      </c>
      <c r="D24" s="115">
        <v>4971</v>
      </c>
      <c r="E24" s="114">
        <v>4961</v>
      </c>
      <c r="F24" s="114">
        <v>5052</v>
      </c>
      <c r="G24" s="114">
        <v>4878</v>
      </c>
      <c r="H24" s="140">
        <v>4847</v>
      </c>
      <c r="I24" s="115">
        <v>124</v>
      </c>
      <c r="J24" s="116">
        <v>2.5582834743140088</v>
      </c>
    </row>
    <row r="25" spans="1:15" s="110" customFormat="1" ht="24.95" customHeight="1" x14ac:dyDescent="0.2">
      <c r="A25" s="193" t="s">
        <v>222</v>
      </c>
      <c r="B25" s="204" t="s">
        <v>159</v>
      </c>
      <c r="C25" s="113">
        <v>4.1775481987863889</v>
      </c>
      <c r="D25" s="115">
        <v>4351</v>
      </c>
      <c r="E25" s="114">
        <v>4268</v>
      </c>
      <c r="F25" s="114">
        <v>4308</v>
      </c>
      <c r="G25" s="114">
        <v>4334</v>
      </c>
      <c r="H25" s="140">
        <v>4104</v>
      </c>
      <c r="I25" s="115">
        <v>247</v>
      </c>
      <c r="J25" s="116">
        <v>6.0185185185185182</v>
      </c>
    </row>
    <row r="26" spans="1:15" s="110" customFormat="1" ht="24.95" customHeight="1" x14ac:dyDescent="0.2">
      <c r="A26" s="201">
        <v>782.78300000000002</v>
      </c>
      <c r="B26" s="203" t="s">
        <v>160</v>
      </c>
      <c r="C26" s="113">
        <v>2.9783393501805056</v>
      </c>
      <c r="D26" s="115">
        <v>3102</v>
      </c>
      <c r="E26" s="114">
        <v>3013</v>
      </c>
      <c r="F26" s="114">
        <v>3539</v>
      </c>
      <c r="G26" s="114">
        <v>3637</v>
      </c>
      <c r="H26" s="140">
        <v>3618</v>
      </c>
      <c r="I26" s="115">
        <v>-516</v>
      </c>
      <c r="J26" s="116">
        <v>-14.262023217247098</v>
      </c>
    </row>
    <row r="27" spans="1:15" s="110" customFormat="1" ht="24.95" customHeight="1" x14ac:dyDescent="0.2">
      <c r="A27" s="193" t="s">
        <v>161</v>
      </c>
      <c r="B27" s="199" t="s">
        <v>223</v>
      </c>
      <c r="C27" s="113">
        <v>4.2822029341731316</v>
      </c>
      <c r="D27" s="115">
        <v>4460</v>
      </c>
      <c r="E27" s="114">
        <v>4448</v>
      </c>
      <c r="F27" s="114">
        <v>4434</v>
      </c>
      <c r="G27" s="114">
        <v>4415</v>
      </c>
      <c r="H27" s="140">
        <v>4388</v>
      </c>
      <c r="I27" s="115">
        <v>72</v>
      </c>
      <c r="J27" s="116">
        <v>1.6408386508659982</v>
      </c>
    </row>
    <row r="28" spans="1:15" s="110" customFormat="1" ht="24.95" customHeight="1" x14ac:dyDescent="0.2">
      <c r="A28" s="193" t="s">
        <v>163</v>
      </c>
      <c r="B28" s="199" t="s">
        <v>164</v>
      </c>
      <c r="C28" s="113">
        <v>3.4440049158921577</v>
      </c>
      <c r="D28" s="115">
        <v>3587</v>
      </c>
      <c r="E28" s="114">
        <v>3497</v>
      </c>
      <c r="F28" s="114">
        <v>3489</v>
      </c>
      <c r="G28" s="114">
        <v>3372</v>
      </c>
      <c r="H28" s="140">
        <v>3361</v>
      </c>
      <c r="I28" s="115">
        <v>226</v>
      </c>
      <c r="J28" s="116">
        <v>6.7241892293960133</v>
      </c>
    </row>
    <row r="29" spans="1:15" s="110" customFormat="1" ht="24.95" customHeight="1" x14ac:dyDescent="0.2">
      <c r="A29" s="193">
        <v>86</v>
      </c>
      <c r="B29" s="199" t="s">
        <v>165</v>
      </c>
      <c r="C29" s="113">
        <v>7.7905369075965893</v>
      </c>
      <c r="D29" s="115">
        <v>8114</v>
      </c>
      <c r="E29" s="114">
        <v>8126</v>
      </c>
      <c r="F29" s="114">
        <v>8101</v>
      </c>
      <c r="G29" s="114">
        <v>7893</v>
      </c>
      <c r="H29" s="140">
        <v>7854</v>
      </c>
      <c r="I29" s="115">
        <v>260</v>
      </c>
      <c r="J29" s="116">
        <v>3.3104150751209573</v>
      </c>
    </row>
    <row r="30" spans="1:15" s="110" customFormat="1" ht="24.95" customHeight="1" x14ac:dyDescent="0.2">
      <c r="A30" s="193">
        <v>87.88</v>
      </c>
      <c r="B30" s="204" t="s">
        <v>166</v>
      </c>
      <c r="C30" s="113">
        <v>12.676664874414318</v>
      </c>
      <c r="D30" s="115">
        <v>13203</v>
      </c>
      <c r="E30" s="114">
        <v>13032</v>
      </c>
      <c r="F30" s="114">
        <v>12932</v>
      </c>
      <c r="G30" s="114">
        <v>12671</v>
      </c>
      <c r="H30" s="140">
        <v>12718</v>
      </c>
      <c r="I30" s="115">
        <v>485</v>
      </c>
      <c r="J30" s="116">
        <v>3.8134926875294859</v>
      </c>
    </row>
    <row r="31" spans="1:15" s="110" customFormat="1" ht="24.95" customHeight="1" x14ac:dyDescent="0.2">
      <c r="A31" s="193" t="s">
        <v>167</v>
      </c>
      <c r="B31" s="199" t="s">
        <v>168</v>
      </c>
      <c r="C31" s="113">
        <v>3.3883170750441662</v>
      </c>
      <c r="D31" s="115">
        <v>3529</v>
      </c>
      <c r="E31" s="114">
        <v>3423</v>
      </c>
      <c r="F31" s="114">
        <v>3450</v>
      </c>
      <c r="G31" s="114">
        <v>3386</v>
      </c>
      <c r="H31" s="140">
        <v>3309</v>
      </c>
      <c r="I31" s="115">
        <v>220</v>
      </c>
      <c r="J31" s="116">
        <v>6.6485343003928676</v>
      </c>
    </row>
    <row r="32" spans="1:15" s="110" customFormat="1" ht="24.95" customHeight="1" x14ac:dyDescent="0.2">
      <c r="A32" s="193"/>
      <c r="B32" s="288" t="s">
        <v>224</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4.4271833474153164</v>
      </c>
      <c r="D34" s="115">
        <v>4611</v>
      </c>
      <c r="E34" s="114">
        <v>3862</v>
      </c>
      <c r="F34" s="114">
        <v>5011</v>
      </c>
      <c r="G34" s="114">
        <v>5038</v>
      </c>
      <c r="H34" s="140">
        <v>4759</v>
      </c>
      <c r="I34" s="115">
        <v>-148</v>
      </c>
      <c r="J34" s="116">
        <v>-3.1098970371926877</v>
      </c>
    </row>
    <row r="35" spans="1:10" s="110" customFormat="1" ht="24.95" customHeight="1" x14ac:dyDescent="0.2">
      <c r="A35" s="292" t="s">
        <v>171</v>
      </c>
      <c r="B35" s="293" t="s">
        <v>172</v>
      </c>
      <c r="C35" s="113">
        <v>24.645710115984329</v>
      </c>
      <c r="D35" s="115">
        <v>25669</v>
      </c>
      <c r="E35" s="114">
        <v>25751</v>
      </c>
      <c r="F35" s="114">
        <v>25967</v>
      </c>
      <c r="G35" s="114">
        <v>25443</v>
      </c>
      <c r="H35" s="140">
        <v>25321</v>
      </c>
      <c r="I35" s="115">
        <v>348</v>
      </c>
      <c r="J35" s="116">
        <v>1.374353303582007</v>
      </c>
    </row>
    <row r="36" spans="1:10" s="110" customFormat="1" ht="24.95" customHeight="1" x14ac:dyDescent="0.2">
      <c r="A36" s="294" t="s">
        <v>173</v>
      </c>
      <c r="B36" s="295" t="s">
        <v>174</v>
      </c>
      <c r="C36" s="125">
        <v>70.92614640141332</v>
      </c>
      <c r="D36" s="143">
        <v>73871</v>
      </c>
      <c r="E36" s="144">
        <v>73079</v>
      </c>
      <c r="F36" s="144">
        <v>73682</v>
      </c>
      <c r="G36" s="144">
        <v>72222</v>
      </c>
      <c r="H36" s="145">
        <v>72640</v>
      </c>
      <c r="I36" s="143">
        <v>1231</v>
      </c>
      <c r="J36" s="146">
        <v>1.69465859030837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2020-09-25T07:46:07Z</dcterms:created>
  <dcterms:modified xsi:type="dcterms:W3CDTF">2020-09-28T08:07:21Z</dcterms:modified>
</cp:coreProperties>
</file>