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M44" i="24"/>
  <c r="K44" i="24"/>
  <c r="I44" i="24"/>
  <c r="E44" i="24"/>
  <c r="C44" i="24"/>
  <c r="L44" i="24" s="1"/>
  <c r="B44" i="24"/>
  <c r="D44" i="24" s="1"/>
  <c r="M43" i="24"/>
  <c r="I43" i="24"/>
  <c r="H43" i="24"/>
  <c r="G43" i="24"/>
  <c r="F43" i="24"/>
  <c r="E43" i="24"/>
  <c r="C43" i="24"/>
  <c r="L43" i="24" s="1"/>
  <c r="B43" i="24"/>
  <c r="D43" i="24" s="1"/>
  <c r="M42" i="24"/>
  <c r="K42" i="24"/>
  <c r="I42" i="24"/>
  <c r="E42" i="24"/>
  <c r="C42" i="24"/>
  <c r="L42" i="24" s="1"/>
  <c r="B42" i="24"/>
  <c r="D42" i="24" s="1"/>
  <c r="M41" i="24"/>
  <c r="I41" i="24"/>
  <c r="H41" i="24"/>
  <c r="G41" i="24"/>
  <c r="F41" i="24"/>
  <c r="E41" i="24"/>
  <c r="C41" i="24"/>
  <c r="L41" i="24" s="1"/>
  <c r="B41" i="24"/>
  <c r="D41" i="24" s="1"/>
  <c r="M40" i="24"/>
  <c r="K40" i="24"/>
  <c r="I40" i="24"/>
  <c r="E40" i="24"/>
  <c r="C40" i="24"/>
  <c r="L40" i="24" s="1"/>
  <c r="B40" i="24"/>
  <c r="D40" i="24" s="1"/>
  <c r="M36" i="24"/>
  <c r="L36" i="24"/>
  <c r="K36" i="24"/>
  <c r="J36" i="24"/>
  <c r="I36" i="24"/>
  <c r="H36" i="24"/>
  <c r="G36" i="24"/>
  <c r="F36" i="24"/>
  <c r="E36" i="24"/>
  <c r="D36" i="24"/>
  <c r="L57" i="15"/>
  <c r="K57" i="15"/>
  <c r="C38" i="24"/>
  <c r="C37" i="24"/>
  <c r="M37" i="24" s="1"/>
  <c r="C35" i="24"/>
  <c r="C34" i="24"/>
  <c r="C33" i="24"/>
  <c r="C32" i="24"/>
  <c r="C31" i="24"/>
  <c r="C30" i="24"/>
  <c r="C29" i="24"/>
  <c r="C28" i="24"/>
  <c r="G28" i="24" s="1"/>
  <c r="C27" i="24"/>
  <c r="C26" i="24"/>
  <c r="C25" i="24"/>
  <c r="C24" i="24"/>
  <c r="C23" i="24"/>
  <c r="C22" i="24"/>
  <c r="C21" i="24"/>
  <c r="C20" i="24"/>
  <c r="G20" i="24" s="1"/>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K19" i="24" s="1"/>
  <c r="B18" i="24"/>
  <c r="B17" i="24"/>
  <c r="B16" i="24"/>
  <c r="B15" i="24"/>
  <c r="B9" i="24"/>
  <c r="B8" i="24"/>
  <c r="B7" i="24"/>
  <c r="F23" i="24" l="1"/>
  <c r="D23" i="24"/>
  <c r="J23" i="24"/>
  <c r="H23" i="24"/>
  <c r="K23" i="24"/>
  <c r="K26" i="24"/>
  <c r="J26" i="24"/>
  <c r="H26" i="24"/>
  <c r="F26" i="24"/>
  <c r="D26" i="24"/>
  <c r="G7" i="24"/>
  <c r="M7" i="24"/>
  <c r="E7" i="24"/>
  <c r="L7" i="24"/>
  <c r="I7" i="24"/>
  <c r="I8" i="24"/>
  <c r="M8" i="24"/>
  <c r="E8" i="24"/>
  <c r="L8" i="24"/>
  <c r="G8" i="24"/>
  <c r="G9" i="24"/>
  <c r="M9" i="24"/>
  <c r="E9" i="24"/>
  <c r="L9" i="24"/>
  <c r="I9" i="24"/>
  <c r="G21" i="24"/>
  <c r="M21" i="24"/>
  <c r="E21" i="24"/>
  <c r="L21" i="24"/>
  <c r="I21" i="24"/>
  <c r="B14" i="24"/>
  <c r="B6" i="24"/>
  <c r="K20" i="24"/>
  <c r="J20" i="24"/>
  <c r="H20" i="24"/>
  <c r="F20" i="24"/>
  <c r="D20" i="24"/>
  <c r="K30" i="24"/>
  <c r="J30" i="24"/>
  <c r="H30" i="24"/>
  <c r="F30" i="24"/>
  <c r="D30" i="24"/>
  <c r="H37" i="24"/>
  <c r="F37" i="24"/>
  <c r="D37" i="24"/>
  <c r="K37" i="24"/>
  <c r="J37" i="24"/>
  <c r="G15" i="24"/>
  <c r="M15" i="24"/>
  <c r="E15" i="24"/>
  <c r="L15" i="24"/>
  <c r="I15" i="24"/>
  <c r="G25" i="24"/>
  <c r="M25" i="24"/>
  <c r="E25" i="24"/>
  <c r="L25" i="24"/>
  <c r="I25" i="24"/>
  <c r="G31" i="24"/>
  <c r="M31" i="24"/>
  <c r="E31" i="24"/>
  <c r="L31" i="24"/>
  <c r="I31" i="24"/>
  <c r="G19" i="24"/>
  <c r="M19" i="24"/>
  <c r="E19" i="24"/>
  <c r="L19" i="24"/>
  <c r="I19" i="24"/>
  <c r="I22" i="24"/>
  <c r="M22" i="24"/>
  <c r="E22" i="24"/>
  <c r="L22" i="24"/>
  <c r="G22" i="24"/>
  <c r="G35" i="24"/>
  <c r="M35" i="24"/>
  <c r="E35" i="24"/>
  <c r="L35" i="24"/>
  <c r="I35" i="24"/>
  <c r="C45" i="24"/>
  <c r="C39" i="24"/>
  <c r="F21" i="24"/>
  <c r="D21" i="24"/>
  <c r="J21" i="24"/>
  <c r="H21" i="24"/>
  <c r="K21" i="24"/>
  <c r="D38" i="24"/>
  <c r="K38" i="24"/>
  <c r="J38" i="24"/>
  <c r="H38" i="24"/>
  <c r="F38" i="24"/>
  <c r="I16" i="24"/>
  <c r="M16" i="24"/>
  <c r="E16" i="24"/>
  <c r="L16" i="24"/>
  <c r="G16" i="24"/>
  <c r="I26" i="24"/>
  <c r="M26" i="24"/>
  <c r="E26" i="24"/>
  <c r="L26" i="24"/>
  <c r="G26" i="24"/>
  <c r="I32" i="24"/>
  <c r="M32" i="24"/>
  <c r="E32" i="24"/>
  <c r="L32" i="24"/>
  <c r="G32" i="24"/>
  <c r="F7" i="24"/>
  <c r="D7" i="24"/>
  <c r="J7" i="24"/>
  <c r="H7" i="24"/>
  <c r="K7" i="24"/>
  <c r="F15" i="24"/>
  <c r="D15" i="24"/>
  <c r="J15" i="24"/>
  <c r="H15" i="24"/>
  <c r="K15" i="24"/>
  <c r="K18" i="24"/>
  <c r="J18" i="24"/>
  <c r="H18" i="24"/>
  <c r="F18" i="24"/>
  <c r="D18" i="24"/>
  <c r="F31" i="24"/>
  <c r="D31" i="24"/>
  <c r="J31" i="24"/>
  <c r="H31" i="24"/>
  <c r="K31" i="24"/>
  <c r="K34" i="24"/>
  <c r="J34" i="24"/>
  <c r="H34" i="24"/>
  <c r="F34" i="24"/>
  <c r="D34" i="24"/>
  <c r="G29" i="24"/>
  <c r="M29" i="24"/>
  <c r="E29" i="24"/>
  <c r="L29" i="24"/>
  <c r="I29" i="24"/>
  <c r="K22" i="24"/>
  <c r="J22" i="24"/>
  <c r="H22" i="24"/>
  <c r="F22" i="24"/>
  <c r="D22" i="24"/>
  <c r="K28" i="24"/>
  <c r="J28" i="24"/>
  <c r="H28" i="24"/>
  <c r="F28" i="24"/>
  <c r="D28" i="24"/>
  <c r="B45" i="24"/>
  <c r="B39" i="24"/>
  <c r="G17" i="24"/>
  <c r="M17" i="24"/>
  <c r="E17" i="24"/>
  <c r="L17" i="24"/>
  <c r="I17" i="24"/>
  <c r="G23" i="24"/>
  <c r="M23" i="24"/>
  <c r="E23" i="24"/>
  <c r="L23" i="24"/>
  <c r="I23" i="24"/>
  <c r="G33" i="24"/>
  <c r="M33" i="24"/>
  <c r="E33" i="24"/>
  <c r="L33" i="24"/>
  <c r="I33" i="24"/>
  <c r="C14" i="24"/>
  <c r="C6" i="24"/>
  <c r="G27" i="24"/>
  <c r="M27" i="24"/>
  <c r="E27" i="24"/>
  <c r="L27" i="24"/>
  <c r="I27" i="24"/>
  <c r="I30" i="24"/>
  <c r="M30" i="24"/>
  <c r="E30" i="24"/>
  <c r="L30" i="24"/>
  <c r="G30" i="24"/>
  <c r="F9" i="24"/>
  <c r="D9" i="24"/>
  <c r="J9" i="24"/>
  <c r="H9" i="24"/>
  <c r="K9" i="24"/>
  <c r="F29" i="24"/>
  <c r="D29" i="24"/>
  <c r="J29" i="24"/>
  <c r="H29" i="24"/>
  <c r="K29" i="24"/>
  <c r="I18" i="24"/>
  <c r="M18" i="24"/>
  <c r="E18" i="24"/>
  <c r="L18" i="24"/>
  <c r="G18" i="24"/>
  <c r="I24" i="24"/>
  <c r="M24" i="24"/>
  <c r="E24" i="24"/>
  <c r="L24" i="24"/>
  <c r="G24" i="24"/>
  <c r="I34" i="24"/>
  <c r="M34" i="24"/>
  <c r="E34" i="24"/>
  <c r="L34" i="24"/>
  <c r="G34" i="24"/>
  <c r="F27" i="24"/>
  <c r="D27" i="24"/>
  <c r="J27" i="24"/>
  <c r="H27" i="24"/>
  <c r="F35" i="24"/>
  <c r="D35" i="24"/>
  <c r="J35" i="24"/>
  <c r="H35" i="24"/>
  <c r="K35" i="24"/>
  <c r="F25" i="24"/>
  <c r="D25" i="24"/>
  <c r="J25" i="24"/>
  <c r="H25" i="24"/>
  <c r="F33" i="24"/>
  <c r="D33" i="24"/>
  <c r="J33" i="24"/>
  <c r="H33" i="24"/>
  <c r="M38" i="24"/>
  <c r="E38" i="24"/>
  <c r="L38" i="24"/>
  <c r="G38" i="24"/>
  <c r="K25" i="24"/>
  <c r="K8" i="24"/>
  <c r="J8" i="24"/>
  <c r="H8" i="24"/>
  <c r="F8" i="24"/>
  <c r="D8" i="24"/>
  <c r="F17" i="24"/>
  <c r="D17" i="24"/>
  <c r="J17" i="24"/>
  <c r="H17" i="24"/>
  <c r="E37"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K27" i="24"/>
  <c r="K17" i="24"/>
  <c r="K33" i="24"/>
  <c r="I38" i="24"/>
  <c r="K16" i="24"/>
  <c r="J16" i="24"/>
  <c r="H16" i="24"/>
  <c r="F16" i="24"/>
  <c r="D16" i="24"/>
  <c r="K24" i="24"/>
  <c r="J24" i="24"/>
  <c r="H24" i="24"/>
  <c r="F24" i="24"/>
  <c r="D24" i="24"/>
  <c r="K32" i="24"/>
  <c r="J32" i="24"/>
  <c r="H32" i="24"/>
  <c r="F32" i="24"/>
  <c r="D32" i="24"/>
  <c r="I20" i="24"/>
  <c r="M20" i="24"/>
  <c r="E20" i="24"/>
  <c r="L20" i="24"/>
  <c r="I28" i="24"/>
  <c r="M28" i="24"/>
  <c r="E28" i="24"/>
  <c r="L28" i="24"/>
  <c r="I37" i="24"/>
  <c r="G37" i="24"/>
  <c r="L37" i="24"/>
  <c r="F19" i="24"/>
  <c r="D19" i="24"/>
  <c r="J19" i="24"/>
  <c r="H19"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J77" i="24" s="1"/>
  <c r="I75" i="24"/>
  <c r="F40" i="24"/>
  <c r="J41" i="24"/>
  <c r="F42" i="24"/>
  <c r="J43" i="24"/>
  <c r="F44" i="24"/>
  <c r="G40" i="24"/>
  <c r="K41" i="24"/>
  <c r="G42" i="24"/>
  <c r="K43" i="24"/>
  <c r="G44" i="24"/>
  <c r="H40" i="24"/>
  <c r="H42" i="24"/>
  <c r="H44" i="24"/>
  <c r="J40" i="24"/>
  <c r="J42" i="24"/>
  <c r="J44" i="24"/>
  <c r="K6" i="24" l="1"/>
  <c r="J6" i="24"/>
  <c r="H6" i="24"/>
  <c r="F6" i="24"/>
  <c r="D6" i="24"/>
  <c r="I39" i="24"/>
  <c r="G39" i="24"/>
  <c r="L39" i="24"/>
  <c r="M39" i="24"/>
  <c r="E39" i="24"/>
  <c r="I45" i="24"/>
  <c r="G45" i="24"/>
  <c r="L45" i="24"/>
  <c r="M45" i="24"/>
  <c r="E45" i="24"/>
  <c r="K14" i="24"/>
  <c r="J14" i="24"/>
  <c r="H14" i="24"/>
  <c r="F14" i="24"/>
  <c r="D14" i="24"/>
  <c r="J79" i="24"/>
  <c r="I77" i="24"/>
  <c r="K78" i="24" s="1"/>
  <c r="I6" i="24"/>
  <c r="M6" i="24"/>
  <c r="E6" i="24"/>
  <c r="L6" i="24"/>
  <c r="G6" i="24"/>
  <c r="I14" i="24"/>
  <c r="M14" i="24"/>
  <c r="E14" i="24"/>
  <c r="L14" i="24"/>
  <c r="G14" i="24"/>
  <c r="H39" i="24"/>
  <c r="F39" i="24"/>
  <c r="D39" i="24"/>
  <c r="K39" i="24"/>
  <c r="J39" i="24"/>
  <c r="K79" i="24"/>
  <c r="H45" i="24"/>
  <c r="F45" i="24"/>
  <c r="D45" i="24"/>
  <c r="K45" i="24"/>
  <c r="J45" i="24"/>
  <c r="I78" i="24" l="1"/>
  <c r="I79" i="24"/>
  <c r="J78" i="24"/>
  <c r="I83" i="24" l="1"/>
  <c r="I82" i="24"/>
  <c r="I81" i="24"/>
</calcChain>
</file>

<file path=xl/sharedStrings.xml><?xml version="1.0" encoding="utf-8"?>
<sst xmlns="http://schemas.openxmlformats.org/spreadsheetml/2006/main" count="1677" uniqueCount="520">
  <si>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</si>
  <si>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</si>
  <si>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</si>
  <si>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</si>
  <si>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</si>
  <si>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</si>
  <si>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</si>
  <si>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</si>
  <si>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</si>
  <si>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</si>
  <si>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</si>
  <si>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</si>
  <si>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</si>
  <si>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Rhein-Kreis Neuss (05162)</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</si>
  <si>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</si>
  <si>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</si>
  <si>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</si>
  <si>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</si>
  <si>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</si>
  <si>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</si>
  <si>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</si>
  <si>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</si>
  <si>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</si>
  <si>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</si>
  <si>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</si>
  <si>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</si>
  <si>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</si>
  <si>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</si>
  <si>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</si>
  <si>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</si>
  <si>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</si>
  <si>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</si>
  <si>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</si>
  <si>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</si>
  <si>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</si>
  <si>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</si>
  <si>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</si>
  <si>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</si>
  <si>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</si>
  <si>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</si>
  <si>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</si>
  <si>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</si>
  <si>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</si>
  <si>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</si>
  <si>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</si>
  <si>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</si>
  <si>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</si>
  <si>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</si>
  <si>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</si>
  <si>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</si>
  <si>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</si>
  <si>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</si>
  <si>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</si>
  <si>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</si>
  <si>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</si>
  <si>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</si>
  <si>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</si>
  <si>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</si>
  <si>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</si>
  <si>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</si>
  <si>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</si>
  <si>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</si>
  <si>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</si>
  <si>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</si>
  <si>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</si>
  <si>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</si>
  <si>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</si>
  <si>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</si>
  <si>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</si>
  <si>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</si>
  <si>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</si>
  <si>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</si>
  <si>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</si>
  <si>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</si>
  <si>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</si>
  <si>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</si>
  <si>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</si>
  <si>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</si>
  <si>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</si>
  <si>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</si>
  <si>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</si>
  <si>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</si>
  <si>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</si>
  <si>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</si>
  <si>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</si>
  <si>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</si>
  <si>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</si>
  <si>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</si>
  <si>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</si>
  <si>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</si>
  <si>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</si>
  <si>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</si>
  <si>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Rhein-Kreis Neuss (05162);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</si>
  <si>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</si>
  <si>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</si>
  <si>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</si>
  <si>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</si>
  <si>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</si>
  <si>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</si>
  <si>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</si>
  <si>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</si>
  <si>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</si>
  <si>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</si>
  <si>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</si>
  <si>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</si>
  <si>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</si>
  <si>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</si>
  <si>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</si>
  <si>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</si>
  <si>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</si>
  <si>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</si>
  <si>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</si>
  <si>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</si>
  <si>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</si>
  <si>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</si>
  <si>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</si>
  <si>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</si>
  <si>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</si>
  <si>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</si>
  <si>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</si>
  <si>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</si>
  <si>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</si>
  <si>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</si>
  <si>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</si>
  <si>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</si>
  <si>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</si>
  <si>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</si>
  <si>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</si>
  <si>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</si>
  <si>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</si>
  <si>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</si>
  <si>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</si>
  <si>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</si>
  <si>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</si>
  <si>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</si>
  <si>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</si>
  <si>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</si>
  <si>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</si>
  <si>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</si>
  <si>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</si>
  <si>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</si>
  <si>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</si>
  <si>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</si>
  <si>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</si>
  <si>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</si>
  <si>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</si>
  <si>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</si>
  <si>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</si>
  <si>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</si>
  <si>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</si>
  <si>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</si>
  <si>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</si>
  <si>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</si>
  <si>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</si>
  <si>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</si>
  <si>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</si>
  <si>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</si>
  <si>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</si>
  <si>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</si>
  <si>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</si>
  <si>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</si>
  <si>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</si>
  <si>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</si>
  <si>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</si>
  <si>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</si>
  <si>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</si>
  <si>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</si>
  <si>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</si>
  <si>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</si>
  <si>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</si>
  <si>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</si>
  <si>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</si>
  <si>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</si>
  <si>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</si>
  <si>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</si>
  <si>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</si>
  <si>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</si>
  <si>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</si>
  <si>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</si>
  <si>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</si>
  <si>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</si>
  <si>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</si>
  <si>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</si>
  <si>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Rhein-Kreis Neuss (05162)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</si>
  <si>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</si>
  <si>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</si>
  <si>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</si>
  <si>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</si>
  <si>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</si>
  <si>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</si>
  <si>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</si>
  <si>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</si>
  <si>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</si>
  <si>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</si>
  <si>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</si>
  <si>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</si>
  <si>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</si>
  <si>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</si>
  <si>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</si>
  <si>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</si>
  <si>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</si>
  <si>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</si>
  <si>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</si>
  <si>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</si>
  <si>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</si>
  <si>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</si>
  <si>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</si>
  <si>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</si>
  <si>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</si>
  <si>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</si>
  <si>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</si>
  <si>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</si>
  <si>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</si>
  <si>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</si>
  <si>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</si>
  <si>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</si>
  <si>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</si>
  <si>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</si>
  <si>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</si>
  <si>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</si>
  <si>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</si>
  <si>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</si>
  <si>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</si>
  <si>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</si>
  <si>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</si>
  <si>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</si>
  <si>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</si>
  <si>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</si>
  <si>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</si>
  <si>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</si>
  <si>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</si>
  <si>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</si>
  <si>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</si>
  <si>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</si>
  <si>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</si>
  <si>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</si>
  <si>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</si>
  <si>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</si>
  <si>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</si>
  <si>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</si>
  <si>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</si>
  <si>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</si>
  <si>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</si>
  <si>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</si>
  <si>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</si>
  <si>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</si>
  <si>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</si>
  <si>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</si>
  <si>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</si>
  <si>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</si>
  <si>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</si>
  <si>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</si>
  <si>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</si>
  <si>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</si>
  <si>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</si>
  <si>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</si>
  <si>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</si>
  <si>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</si>
  <si>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</si>
  <si>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</si>
  <si>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</si>
  <si>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</si>
  <si>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</si>
  <si>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</si>
  <si>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</si>
  <si>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</si>
  <si>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</si>
  <si>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</si>
  <si>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</si>
  <si>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</si>
  <si>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</si>
  <si>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</si>
  <si>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</si>
  <si>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</si>
  <si>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</si>
  <si>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</si>
  <si>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</si>
  <si>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</si>
  <si>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</si>
  <si>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</si>
  <si>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</si>
  <si>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</si>
  <si>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</si>
  <si>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</si>
  <si>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</si>
  <si>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</si>
  <si>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</si>
  <si>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</si>
  <si>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</si>
  <si>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</si>
  <si>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</si>
  <si>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</si>
  <si>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</si>
  <si>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</si>
  <si>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</si>
  <si>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</si>
  <si>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</si>
  <si>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</si>
  <si>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</si>
  <si>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</si>
  <si>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</si>
  <si>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</si>
  <si>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</si>
  <si>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</si>
  <si>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</si>
  <si>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</si>
  <si>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</si>
  <si>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</si>
  <si>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</si>
  <si>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</si>
  <si>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</si>
  <si>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</si>
  <si>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</si>
  <si>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</si>
  <si>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</si>
  <si>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</si>
  <si>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</si>
  <si>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</si>
  <si>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</si>
  <si>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</si>
  <si>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</si>
  <si>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</si>
  <si>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</si>
  <si>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</si>
  <si>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</si>
  <si>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</si>
  <si>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</si>
  <si>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</si>
  <si>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</si>
  <si>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</si>
  <si>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</si>
  <si>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</si>
  <si>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</si>
  <si>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</si>
  <si>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</si>
  <si>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</si>
  <si>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</si>
  <si>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</si>
  <si>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</si>
  <si>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</si>
  <si>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</si>
  <si>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</si>
  <si>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</si>
  <si>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</si>
  <si>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</si>
  <si>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</si>
  <si>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</si>
  <si>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</si>
  <si>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</si>
  <si>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</si>
  <si>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</si>
  <si>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</si>
  <si>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</si>
  <si>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</si>
  <si>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</si>
  <si>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</si>
  <si>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</si>
  <si>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</si>
  <si>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</si>
  <si>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</si>
  <si>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</si>
  <si>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</si>
  <si>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</si>
  <si>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</si>
  <si>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</si>
  <si>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</si>
  <si>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</si>
  <si>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</si>
  <si>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</si>
  <si>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</si>
  <si>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</si>
  <si>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</si>
  <si>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</si>
  <si>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Rhein-Kreis Neuss (05162);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</si>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</sst>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{B6856BD6-2C91-4535-A703-7320DB23F239}</c15:txfldGUID>
                      <c15:f>Daten_Diagramme!$D$6</c15:f>
                      <c15:dlblFieldTableCache>
                        <c:ptCount val="1"/>
                        <c:pt idx="0">
                          <c:v>0.7</c:v>
                        </c:pt>
                      </c15:dlblFieldTableCache>
                    </c15:dlblFTEntry>
                  </c15:dlblFieldTable>
                  <c15:showDataLabelsRange val="0"/>
                </c:ext>
                <c:ext xmlns:c16="http://schemas.microsoft.com/office/drawing/2014/chart" uri="{C3380CC4-5D6E-409C-BE32-E72D297353CC}">
                  <c16:uniqueId val="{00000000-5098-4D8E-8D7D-EFEBFADF10A2}"/>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{99878312-6E5D-46FC-A515-87C4BA746A8D}</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5098-4D8E-8D7D-EFEBFADF10A2}"/>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{952D318A-1115-4674-85BB-D1E3339ABC73}</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5098-4D8E-8D7D-EFEBFADF10A2}"/>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{35DF9E7C-5F1E-4102-9118-1C7FFFDCE511}</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5098-4D8E-8D7D-EFEBFADF10A2}"/>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0.65517932278100577</c:v>
                </c:pt>
                <c:pt idx="1">
                  <c:v>1.3225681822425275</c:v>
                </c:pt>
                <c:pt idx="2">
                  <c:v>1.1186464311118853</c:v>
                </c:pt>
                <c:pt idx="3">
                  <c:v>1.0875687030768</c:v>
                </c:pt>
              </c:numCache>
            </c:numRef>
          </c:val>
          <c:extLst>
            <c:ext xmlns:c16="http://schemas.microsoft.com/office/drawing/2014/chart" uri="{C3380CC4-5D6E-409C-BE32-E72D297353CC}">
              <c16:uniqueId val="{00000004-5098-4D8E-8D7D-EFEBFADF10A2}"/>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{48CB4F8F-BC24-467B-BE5A-F2A9F06DCE4B}</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5098-4D8E-8D7D-EFEBFADF10A2}"/>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{06A07224-31E5-4D4B-8C4A-FD2E03A39777}</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5098-4D8E-8D7D-EFEBFADF10A2}"/>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{E297CA01-A608-4D50-BB27-09A6E0329A20}</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5098-4D8E-8D7D-EFEBFADF10A2}"/>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{98A53654-0CF4-4429-8ABC-0F58AEA5F543}</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5098-4D8E-8D7D-EFEBFADF10A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5098-4D8E-8D7D-EFEBFADF10A2}"/>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5098-4D8E-8D7D-EFEBFADF10A2}"/>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{D1B5CA95-6D31-4D86-81F2-CF80026B4F09}</c15:txfldGUID>
                      <c15:f>Daten_Diagramme!$E$6</c15:f>
                      <c15:dlblFieldTableCache>
                        <c:ptCount val="1"/>
                        <c:pt idx="0">
                          <c:v>-3.7</c:v>
                        </c:pt>
                      </c15:dlblFieldTableCache>
                    </c15:dlblFTEntry>
                  </c15:dlblFieldTable>
                  <c15:showDataLabelsRange val="0"/>
                </c:ext>
                <c:ext xmlns:c16="http://schemas.microsoft.com/office/drawing/2014/chart" uri="{C3380CC4-5D6E-409C-BE32-E72D297353CC}">
                  <c16:uniqueId val="{00000000-95EE-4938-87D0-D122E287AF9E}"/>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{8E85A1F7-E676-4060-8791-330578857BDC}</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95EE-4938-87D0-D122E287AF9E}"/>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{CF946A1E-ABDF-4F07-BC7D-AD983E8DA5DC}</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95EE-4938-87D0-D122E287AF9E}"/>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{20AA94CA-C373-49DB-AF21-789B02B8E252}</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95EE-4938-87D0-D122E287AF9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-3.6749287596107316</c:v>
                </c:pt>
                <c:pt idx="1">
                  <c:v>-3.156552267354261</c:v>
                </c:pt>
                <c:pt idx="2">
                  <c:v>-2.7637010795899166</c:v>
                </c:pt>
                <c:pt idx="3">
                  <c:v>-2.8655893304673015</c:v>
                </c:pt>
              </c:numCache>
            </c:numRef>
          </c:val>
          <c:extLst>
            <c:ext xmlns:c16="http://schemas.microsoft.com/office/drawing/2014/chart" uri="{C3380CC4-5D6E-409C-BE32-E72D297353CC}">
              <c16:uniqueId val="{00000004-95EE-4938-87D0-D122E287AF9E}"/>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{8E623C43-0006-47F0-83EE-AF0DA155B766}</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95EE-4938-87D0-D122E287AF9E}"/>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{211B841F-4D33-4093-990A-18A4C641D84B}</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95EE-4938-87D0-D122E287AF9E}"/>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{75D09E35-C862-447D-9C03-6635C8B74A38}</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95EE-4938-87D0-D122E287AF9E}"/>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{1ADCE9B2-D117-47A5-A5CA-7D3FE6081097}</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95EE-4938-87D0-D122E287AF9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95EE-4938-87D0-D122E287AF9E}"/>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5EE-4938-87D0-D122E287AF9E}"/>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{34F2051A-0A8A-4F34-805C-4260D620E6B2}</c15:txfldGUID>
                      <c15:f>Daten_Diagramme!$D$14</c15:f>
                      <c15:dlblFieldTableCache>
                        <c:ptCount val="1"/>
                        <c:pt idx="0">
                          <c:v>0.7</c:v>
                        </c:pt>
                      </c15:dlblFieldTableCache>
                    </c15:dlblFTEntry>
                  </c15:dlblFieldTable>
                  <c15:showDataLabelsRange val="0"/>
                </c:ext>
                <c:ext xmlns:c16="http://schemas.microsoft.com/office/drawing/2014/chart" uri="{C3380CC4-5D6E-409C-BE32-E72D297353CC}">
                  <c16:uniqueId val="{00000000-5498-47B6-BB99-837716B3BBBF}"/>
                </c:ext>
              </c:extLst>
            </c:dLbl>
            <c:dLbl>
              <c:idx val="1"/>
              <c:tx>
                <c:strRef>
                  <c:f>Daten_Diagramme!$D$15</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{A347AD6B-C838-4E13-B53B-33A9608D3C17}</c15:txfldGUID>
                      <c15:f>Daten_Diagramme!$D$15</c15:f>
                      <c15:dlblFieldTableCache>
                        <c:ptCount val="1"/>
                        <c:pt idx="0">
                          <c:v>6.4</c:v>
                        </c:pt>
                      </c15:dlblFieldTableCache>
                    </c15:dlblFTEntry>
                  </c15:dlblFieldTable>
                  <c15:showDataLabelsRange val="0"/>
                </c:ext>
                <c:ext xmlns:c16="http://schemas.microsoft.com/office/drawing/2014/chart" uri="{C3380CC4-5D6E-409C-BE32-E72D297353CC}">
                  <c16:uniqueId val="{00000001-5498-47B6-BB99-837716B3BBBF}"/>
                </c:ext>
              </c:extLst>
            </c:dLbl>
            <c:dLbl>
              <c:idx val="2"/>
              <c:tx>
                <c:strRef>
                  <c:f>Daten_Diagramme!$D$16</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{2793BC5E-C434-4380-B30C-0481BD6D20EE}</c15:txfldGUID>
                      <c15:f>Daten_Diagramme!$D$16</c15:f>
                      <c15:dlblFieldTableCache>
                        <c:ptCount val="1"/>
                        <c:pt idx="0">
                          <c:v>-0.8</c:v>
                        </c:pt>
                      </c15:dlblFieldTableCache>
                    </c15:dlblFTEntry>
                  </c15:dlblFieldTable>
                  <c15:showDataLabelsRange val="0"/>
                </c:ext>
                <c:ext xmlns:c16="http://schemas.microsoft.com/office/drawing/2014/chart" uri="{C3380CC4-5D6E-409C-BE32-E72D297353CC}">
                  <c16:uniqueId val="{00000002-5498-47B6-BB99-837716B3BBBF}"/>
                </c:ext>
              </c:extLst>
            </c:dLbl>
            <c:dLbl>
              <c:idx val="3"/>
              <c:tx>
                <c:strRef>
                  <c:f>Daten_Diagramme!$D$17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{53A9AE76-FFB4-4A6F-B5C8-CB3BE2A065E4}</c15:txfldGUID>
                      <c15:f>Daten_Diagramme!$D$17</c15:f>
                      <c15:dlblFieldTableCache>
                        <c:ptCount val="1"/>
                        <c:pt idx="0">
                          <c:v>-0.1</c:v>
                        </c:pt>
                      </c15:dlblFieldTableCache>
                    </c15:dlblFTEntry>
                  </c15:dlblFieldTable>
                  <c15:showDataLabelsRange val="0"/>
                </c:ext>
                <c:ext xmlns:c16="http://schemas.microsoft.com/office/drawing/2014/chart" uri="{C3380CC4-5D6E-409C-BE32-E72D297353CC}">
                  <c16:uniqueId val="{00000003-5498-47B6-BB99-837716B3BBBF}"/>
                </c:ext>
              </c:extLst>
            </c:dLbl>
            <c:dLbl>
              <c:idx val="4"/>
              <c:tx>
                <c:strRef>
                  <c:f>Daten_Diagramme!$D$18</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{AC0C3DAE-AB1B-4C10-8509-CB92438DE0ED}</c15:txfldGUID>
                      <c15:f>Daten_Diagramme!$D$18</c15:f>
                      <c15:dlblFieldTableCache>
                        <c:ptCount val="1"/>
                        <c:pt idx="0">
                          <c:v>0.1</c:v>
                        </c:pt>
                      </c15:dlblFieldTableCache>
                    </c15:dlblFTEntry>
                  </c15:dlblFieldTable>
                  <c15:showDataLabelsRange val="0"/>
                </c:ext>
                <c:ext xmlns:c16="http://schemas.microsoft.com/office/drawing/2014/chart" uri="{C3380CC4-5D6E-409C-BE32-E72D297353CC}">
                  <c16:uniqueId val="{00000004-5498-47B6-BB99-837716B3BBBF}"/>
                </c:ext>
              </c:extLst>
            </c:dLbl>
            <c:dLbl>
              <c:idx val="5"/>
              <c:tx>
                <c:strRef>
                  <c:f>Daten_Diagramme!$D$19</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{BCF5EF9C-62BC-47C5-B027-18AD8F03804E}</c15:txfldGUID>
                      <c15:f>Daten_Diagramme!$D$19</c15:f>
                      <c15:dlblFieldTableCache>
                        <c:ptCount val="1"/>
                        <c:pt idx="0">
                          <c:v>-1.6</c:v>
                        </c:pt>
                      </c15:dlblFieldTableCache>
                    </c15:dlblFTEntry>
                  </c15:dlblFieldTable>
                  <c15:showDataLabelsRange val="0"/>
                </c:ext>
                <c:ext xmlns:c16="http://schemas.microsoft.com/office/drawing/2014/chart" uri="{C3380CC4-5D6E-409C-BE32-E72D297353CC}">
                  <c16:uniqueId val="{00000005-5498-47B6-BB99-837716B3BBBF}"/>
                </c:ext>
              </c:extLst>
            </c:dLbl>
            <c:dLbl>
              <c:idx val="6"/>
              <c:tx>
                <c:strRef>
                  <c:f>Daten_Diagramme!$D$20</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{0E4E16E8-E98B-498F-9ACF-1B5FB54B576F}</c15:txfldGUID>
                      <c15:f>Daten_Diagramme!$D$20</c15:f>
                      <c15:dlblFieldTableCache>
                        <c:ptCount val="1"/>
                        <c:pt idx="0">
                          <c:v>2.1</c:v>
                        </c:pt>
                      </c15:dlblFieldTableCache>
                    </c15:dlblFTEntry>
                  </c15:dlblFieldTable>
                  <c15:showDataLabelsRange val="0"/>
                </c:ext>
                <c:ext xmlns:c16="http://schemas.microsoft.com/office/drawing/2014/chart" uri="{C3380CC4-5D6E-409C-BE32-E72D297353CC}">
                  <c16:uniqueId val="{00000006-5498-47B6-BB99-837716B3BBBF}"/>
                </c:ext>
              </c:extLst>
            </c:dLbl>
            <c:dLbl>
              <c:idx val="7"/>
              <c:tx>
                <c:strRef>
                  <c:f>Daten_Diagramme!$D$21</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{F80CAE96-95FC-46A4-94EE-14107D239F6C}</c15:txfldGUID>
                      <c15:f>Daten_Diagramme!$D$21</c15:f>
                      <c15:dlblFieldTableCache>
                        <c:ptCount val="1"/>
                        <c:pt idx="0">
                          <c:v>5.5</c:v>
                        </c:pt>
                      </c15:dlblFieldTableCache>
                    </c15:dlblFTEntry>
                  </c15:dlblFieldTable>
                  <c15:showDataLabelsRange val="0"/>
                </c:ext>
                <c:ext xmlns:c16="http://schemas.microsoft.com/office/drawing/2014/chart" uri="{C3380CC4-5D6E-409C-BE32-E72D297353CC}">
                  <c16:uniqueId val="{00000007-5498-47B6-BB99-837716B3BBBF}"/>
                </c:ext>
              </c:extLst>
            </c:dLbl>
            <c:dLbl>
              <c:idx val="8"/>
              <c:tx>
                <c:strRef>
                  <c:f>Daten_Diagramme!$D$22</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{F7DD8F7D-EFB9-42B4-9779-544FDF0D1395}</c15:txfldGUID>
                      <c15:f>Daten_Diagramme!$D$22</c15:f>
                      <c15:dlblFieldTableCache>
                        <c:ptCount val="1"/>
                        <c:pt idx="0">
                          <c:v>-0.7</c:v>
                        </c:pt>
                      </c15:dlblFieldTableCache>
                    </c15:dlblFTEntry>
                  </c15:dlblFieldTable>
                  <c15:showDataLabelsRange val="0"/>
                </c:ext>
                <c:ext xmlns:c16="http://schemas.microsoft.com/office/drawing/2014/chart" uri="{C3380CC4-5D6E-409C-BE32-E72D297353CC}">
                  <c16:uniqueId val="{00000008-5498-47B6-BB99-837716B3BBBF}"/>
                </c:ext>
              </c:extLst>
            </c:dLbl>
            <c:dLbl>
              <c:idx val="9"/>
              <c:tx>
                <c:strRef>
                  <c:f>Daten_Diagramme!$D$23</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{A7B99275-0D0B-4962-B660-BA468C2F6F35}</c15:txfldGUID>
                      <c15:f>Daten_Diagramme!$D$23</c15:f>
                      <c15:dlblFieldTableCache>
                        <c:ptCount val="1"/>
                        <c:pt idx="0">
                          <c:v>-5.1</c:v>
                        </c:pt>
                      </c15:dlblFieldTableCache>
                    </c15:dlblFTEntry>
                  </c15:dlblFieldTable>
                  <c15:showDataLabelsRange val="0"/>
                </c:ext>
                <c:ext xmlns:c16="http://schemas.microsoft.com/office/drawing/2014/chart" uri="{C3380CC4-5D6E-409C-BE32-E72D297353CC}">
                  <c16:uniqueId val="{00000009-5498-47B6-BB99-837716B3BBBF}"/>
                </c:ext>
              </c:extLst>
            </c:dLbl>
            <c:dLbl>
              <c:idx val="10"/>
              <c:tx>
                <c:strRef>
                  <c:f>Daten_Diagramme!$D$24</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{B8F15FE9-1E02-4686-A705-C4AA76ABD9B9}</c15:txfldGUID>
                      <c15:f>Daten_Diagramme!$D$24</c15:f>
                      <c15:dlblFieldTableCache>
                        <c:ptCount val="1"/>
                        <c:pt idx="0">
                          <c:v>2.2</c:v>
                        </c:pt>
                      </c15:dlblFieldTableCache>
                    </c15:dlblFTEntry>
                  </c15:dlblFieldTable>
                  <c15:showDataLabelsRange val="0"/>
                </c:ext>
                <c:ext xmlns:c16="http://schemas.microsoft.com/office/drawing/2014/chart" uri="{C3380CC4-5D6E-409C-BE32-E72D297353CC}">
                  <c16:uniqueId val="{0000000A-5498-47B6-BB99-837716B3BBBF}"/>
                </c:ext>
              </c:extLst>
            </c:dLbl>
            <c:dLbl>
              <c:idx val="11"/>
              <c:tx>
                <c:strRef>
                  <c:f>Daten_Diagramme!$D$25</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{16185966-B985-4C78-8A01-04C56436A45E}</c15:txfldGUID>
                      <c15:f>Daten_Diagramme!$D$25</c15:f>
                      <c15:dlblFieldTableCache>
                        <c:ptCount val="1"/>
                        <c:pt idx="0">
                          <c:v>1.0</c:v>
                        </c:pt>
                      </c15:dlblFieldTableCache>
                    </c15:dlblFTEntry>
                  </c15:dlblFieldTable>
                  <c15:showDataLabelsRange val="0"/>
                </c:ext>
                <c:ext xmlns:c16="http://schemas.microsoft.com/office/drawing/2014/chart" uri="{C3380CC4-5D6E-409C-BE32-E72D297353CC}">
                  <c16:uniqueId val="{0000000B-5498-47B6-BB99-837716B3BBBF}"/>
                </c:ext>
              </c:extLst>
            </c:dLbl>
            <c:dLbl>
              <c:idx val="12"/>
              <c:tx>
                <c:strRef>
                  <c:f>Daten_Diagramme!$D$26</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{C7BB4F86-2E4D-4A56-909E-E0699FA6374E}</c15:txfldGUID>
                      <c15:f>Daten_Diagramme!$D$26</c15:f>
                      <c15:dlblFieldTableCache>
                        <c:ptCount val="1"/>
                        <c:pt idx="0">
                          <c:v>4.1</c:v>
                        </c:pt>
                      </c15:dlblFieldTableCache>
                    </c15:dlblFTEntry>
                  </c15:dlblFieldTable>
                  <c15:showDataLabelsRange val="0"/>
                </c:ext>
                <c:ext xmlns:c16="http://schemas.microsoft.com/office/drawing/2014/chart" uri="{C3380CC4-5D6E-409C-BE32-E72D297353CC}">
                  <c16:uniqueId val="{0000000C-5498-47B6-BB99-837716B3BBBF}"/>
                </c:ext>
              </c:extLst>
            </c:dLbl>
            <c:dLbl>
              <c:idx val="13"/>
              <c:tx>
                <c:strRef>
                  <c:f>Daten_Diagramme!$D$27</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{4934EEE5-A237-45CD-9539-B9AD0C0C25DF}</c15:txfldGUID>
                      <c15:f>Daten_Diagramme!$D$27</c15:f>
                      <c15:dlblFieldTableCache>
                        <c:ptCount val="1"/>
                        <c:pt idx="0">
                          <c:v>2.3</c:v>
                        </c:pt>
                      </c15:dlblFieldTableCache>
                    </c15:dlblFTEntry>
                  </c15:dlblFieldTable>
                  <c15:showDataLabelsRange val="0"/>
                </c:ext>
                <c:ext xmlns:c16="http://schemas.microsoft.com/office/drawing/2014/chart" uri="{C3380CC4-5D6E-409C-BE32-E72D297353CC}">
                  <c16:uniqueId val="{0000000D-5498-47B6-BB99-837716B3BBBF}"/>
                </c:ext>
              </c:extLst>
            </c:dLbl>
            <c:dLbl>
              <c:idx val="14"/>
              <c:tx>
                <c:strRef>
                  <c:f>Daten_Diagramme!$D$28</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{0073BB4C-7D3D-4738-A458-CCED4E62DC63}</c15:txfldGUID>
                      <c15:f>Daten_Diagramme!$D$28</c15:f>
                      <c15:dlblFieldTableCache>
                        <c:ptCount val="1"/>
                        <c:pt idx="0">
                          <c:v>4.0</c:v>
                        </c:pt>
                      </c15:dlblFieldTableCache>
                    </c15:dlblFTEntry>
                  </c15:dlblFieldTable>
                  <c15:showDataLabelsRange val="0"/>
                </c:ext>
                <c:ext xmlns:c16="http://schemas.microsoft.com/office/drawing/2014/chart" uri="{C3380CC4-5D6E-409C-BE32-E72D297353CC}">
                  <c16:uniqueId val="{0000000E-5498-47B6-BB99-837716B3BBBF}"/>
                </c:ext>
              </c:extLst>
            </c:dLbl>
            <c:dLbl>
              <c:idx val="15"/>
              <c:tx>
                <c:strRef>
                  <c:f>Daten_Diagramme!$D$29</c:f>
                  <c:strCache>
                    <c:ptCount val="1"/>
                    <c:pt idx="0">
                      <c:v>-18.2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{0B3B2DE1-BB26-4D9D-98CF-C6394E5D2F70}</c15:txfldGUID>
                      <c15:f>Daten_Diagramme!$D$29</c15:f>
                      <c15:dlblFieldTableCache>
                        <c:ptCount val="1"/>
                        <c:pt idx="0">
                          <c:v>-18.2</c:v>
                        </c:pt>
                      </c15:dlblFieldTableCache>
                    </c15:dlblFTEntry>
                  </c15:dlblFieldTable>
                  <c15:showDataLabelsRange val="0"/>
                </c:ext>
                <c:ext xmlns:c16="http://schemas.microsoft.com/office/drawing/2014/chart" uri="{C3380CC4-5D6E-409C-BE32-E72D297353CC}">
                  <c16:uniqueId val="{0000000F-5498-47B6-BB99-837716B3BBBF}"/>
                </c:ext>
              </c:extLst>
            </c:dLbl>
            <c:dLbl>
              <c:idx val="16"/>
              <c:tx>
                <c:strRef>
                  <c:f>Daten_Diagramme!$D$30</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{AD252CEB-0E62-4E9E-8465-AEA37D5492F3}</c15:txfldGUID>
                      <c15:f>Daten_Diagramme!$D$30</c15:f>
                      <c15:dlblFieldTableCache>
                        <c:ptCount val="1"/>
                        <c:pt idx="0">
                          <c:v>4.6</c:v>
                        </c:pt>
                      </c15:dlblFieldTableCache>
                    </c15:dlblFTEntry>
                  </c15:dlblFieldTable>
                  <c15:showDataLabelsRange val="0"/>
                </c:ext>
                <c:ext xmlns:c16="http://schemas.microsoft.com/office/drawing/2014/chart" uri="{C3380CC4-5D6E-409C-BE32-E72D297353CC}">
                  <c16:uniqueId val="{00000010-5498-47B6-BB99-837716B3BBBF}"/>
                </c:ext>
              </c:extLst>
            </c:dLbl>
            <c:dLbl>
              <c:idx val="17"/>
              <c:tx>
                <c:strRef>
                  <c:f>Daten_Diagramme!$D$31</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{D682492D-9B65-47D0-88E4-D4749CCCD0C3}</c15:txfldGUID>
                      <c15:f>Daten_Diagramme!$D$31</c15:f>
                      <c15:dlblFieldTableCache>
                        <c:ptCount val="1"/>
                        <c:pt idx="0">
                          <c:v>2.6</c:v>
                        </c:pt>
                      </c15:dlblFieldTableCache>
                    </c15:dlblFTEntry>
                  </c15:dlblFieldTable>
                  <c15:showDataLabelsRange val="0"/>
                </c:ext>
                <c:ext xmlns:c16="http://schemas.microsoft.com/office/drawing/2014/chart" uri="{C3380CC4-5D6E-409C-BE32-E72D297353CC}">
                  <c16:uniqueId val="{00000011-5498-47B6-BB99-837716B3BBBF}"/>
                </c:ext>
              </c:extLst>
            </c:dLbl>
            <c:dLbl>
              <c:idx val="18"/>
              <c:tx>
                <c:strRef>
                  <c:f>Daten_Diagramme!$D$32</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{E5181117-BB0C-495F-B86C-8DC750CD5182}</c15:txfldGUID>
                      <c15:f>Daten_Diagramme!$D$32</c15:f>
                      <c15:dlblFieldTableCache>
                        <c:ptCount val="1"/>
                        <c:pt idx="0">
                          <c:v>2.1</c:v>
                        </c:pt>
                      </c15:dlblFieldTableCache>
                    </c15:dlblFTEntry>
                  </c15:dlblFieldTable>
                  <c15:showDataLabelsRange val="0"/>
                </c:ext>
                <c:ext xmlns:c16="http://schemas.microsoft.com/office/drawing/2014/chart" uri="{C3380CC4-5D6E-409C-BE32-E72D297353CC}">
                  <c16:uniqueId val="{00000012-5498-47B6-BB99-837716B3BBBF}"/>
                </c:ext>
              </c:extLst>
            </c:dLbl>
            <c:dLbl>
              <c:idx val="19"/>
              <c:tx>
                <c:strRef>
                  <c:f>Daten_Diagramme!$D$33</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{F4D9AB70-E84C-4A2F-8F1F-AE29CE554B23}</c15:txfldGUID>
                      <c15:f>Daten_Diagramme!$D$33</c15:f>
                      <c15:dlblFieldTableCache>
                        <c:ptCount val="1"/>
                        <c:pt idx="0">
                          <c:v>2.8</c:v>
                        </c:pt>
                      </c15:dlblFieldTableCache>
                    </c15:dlblFTEntry>
                  </c15:dlblFieldTable>
                  <c15:showDataLabelsRange val="0"/>
                </c:ext>
                <c:ext xmlns:c16="http://schemas.microsoft.com/office/drawing/2014/chart" uri="{C3380CC4-5D6E-409C-BE32-E72D297353CC}">
                  <c16:uniqueId val="{00000013-5498-47B6-BB99-837716B3BBBF}"/>
                </c:ext>
              </c:extLst>
            </c:dLbl>
            <c:dLbl>
              <c:idx val="20"/>
              <c:tx>
                <c:strRef>
                  <c:f>Daten_Diagramme!$D$34</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{2F8E951E-9EBC-4FB0-B155-9B8BE85412FA}</c15:txfldGUID>
                      <c15:f>Daten_Diagramme!$D$34</c15:f>
                      <c15:dlblFieldTableCache>
                        <c:ptCount val="1"/>
                        <c:pt idx="0">
                          <c:v>4.7</c:v>
                        </c:pt>
                      </c15:dlblFieldTableCache>
                    </c15:dlblFTEntry>
                  </c15:dlblFieldTable>
                  <c15:showDataLabelsRange val="0"/>
                </c:ext>
                <c:ext xmlns:c16="http://schemas.microsoft.com/office/drawing/2014/chart" uri="{C3380CC4-5D6E-409C-BE32-E72D297353CC}">
                  <c16:uniqueId val="{00000014-5498-47B6-BB99-837716B3BBBF}"/>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{88C25A98-8179-4111-BAE2-08EA65B2BDAC}</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5498-47B6-BB99-837716B3BBBF}"/>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{608DD4C5-F156-4FE3-B1AD-A82C24AD9816}</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5498-47B6-BB99-837716B3BBBF}"/>
                </c:ext>
              </c:extLst>
            </c:dLbl>
            <c:dLbl>
              <c:idx val="23"/>
              <c:tx>
                <c:strRef>
                  <c:f>Daten_Diagramme!$D$37</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{AC5F21BA-9FF5-491B-8CAD-096672183285}</c15:txfldGUID>
                      <c15:f>Daten_Diagramme!$D$37</c15:f>
                      <c15:dlblFieldTableCache>
                        <c:ptCount val="1"/>
                        <c:pt idx="0">
                          <c:v>6.4</c:v>
                        </c:pt>
                      </c15:dlblFieldTableCache>
                    </c15:dlblFTEntry>
                  </c15:dlblFieldTable>
                  <c15:showDataLabelsRange val="0"/>
                </c:ext>
                <c:ext xmlns:c16="http://schemas.microsoft.com/office/drawing/2014/chart" uri="{C3380CC4-5D6E-409C-BE32-E72D297353CC}">
                  <c16:uniqueId val="{00000017-5498-47B6-BB99-837716B3BBBF}"/>
                </c:ext>
              </c:extLst>
            </c:dLbl>
            <c:dLbl>
              <c:idx val="24"/>
              <c:layout>
                <c:manualLayout>
                  <c:x val="4.7769028871392123E-3"/>
                  <c:y val="-4.6876052205785108E-5"/>
                </c:manualLayout>
              </c:layout>
              <c:tx>
                <c:strRef>
                  <c:f>Daten_Diagramme!$D$38</c:f>
                  <c:strCache>
                    <c:ptCount val="1"/>
                    <c:pt idx="0">
                      <c:v>0.7</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{EDA8C5FD-729A-4C4B-91C0-11A21541597F}</c15:txfldGUID>
                      <c15:f>Daten_Diagramme!$D$38</c15:f>
                      <c15:dlblFieldTableCache>
                        <c:ptCount val="1"/>
                        <c:pt idx="0">
                          <c:v>0.7</c:v>
                        </c:pt>
                      </c15:dlblFieldTableCache>
                    </c15:dlblFTEntry>
                  </c15:dlblFieldTable>
                  <c15:showDataLabelsRange val="0"/>
                </c:ext>
                <c:ext xmlns:c16="http://schemas.microsoft.com/office/drawing/2014/chart" uri="{C3380CC4-5D6E-409C-BE32-E72D297353CC}">
                  <c16:uniqueId val="{00000018-5498-47B6-BB99-837716B3BBBF}"/>
                </c:ext>
              </c:extLst>
            </c:dLbl>
            <c:dLbl>
              <c:idx val="25"/>
              <c:tx>
                <c:strRef>
                  <c:f>Daten_Diagramme!$D$39</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{35C95E29-D321-4194-B6B7-C9697888AFB8}</c15:txfldGUID>
                      <c15:f>Daten_Diagramme!$D$39</c15:f>
                      <c15:dlblFieldTableCache>
                        <c:ptCount val="1"/>
                        <c:pt idx="0">
                          <c:v>0.6</c:v>
                        </c:pt>
                      </c15:dlblFieldTableCache>
                    </c15:dlblFTEntry>
                  </c15:dlblFieldTable>
                  <c15:showDataLabelsRange val="0"/>
                </c:ext>
                <c:ext xmlns:c16="http://schemas.microsoft.com/office/drawing/2014/chart" uri="{C3380CC4-5D6E-409C-BE32-E72D297353CC}">
                  <c16:uniqueId val="{00000019-5498-47B6-BB99-837716B3BBBF}"/>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{7470B46B-6100-400B-827F-E2E96E7A80C7}</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5498-47B6-BB99-837716B3BBBF}"/>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{5BEF2653-BE1E-48AA-B8C3-5F62A13F7D72}</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5498-47B6-BB99-837716B3BBBF}"/>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{6B9CBF8A-7FF5-41B2-B6EB-CA44D93305EB}</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5498-47B6-BB99-837716B3BBBF}"/>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{E2402641-65E5-4DDE-8B39-440B68CE2CA8}</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5498-47B6-BB99-837716B3BBBF}"/>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{FDFA3D09-F0D0-4D29-A632-61616B468C46}</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5498-47B6-BB99-837716B3BBBF}"/>
                </c:ext>
              </c:extLst>
            </c:dLbl>
            <c:dLbl>
              <c:idx val="31"/>
              <c:tx>
                <c:strRef>
                  <c:f>Daten_Diagramme!$D$45</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{1BF4AA1C-C681-468D-9054-32D11D98EA01}</c15:txfldGUID>
                      <c15:f>Daten_Diagramme!$D$45</c15:f>
                      <c15:dlblFieldTableCache>
                        <c:ptCount val="1"/>
                        <c:pt idx="0">
                          <c:v>0.6</c:v>
                        </c:pt>
                      </c15:dlblFieldTableCache>
                    </c15:dlblFTEntry>
                  </c15:dlblFieldTable>
                  <c15:showDataLabelsRange val="0"/>
                </c:ext>
                <c:ext xmlns:c16="http://schemas.microsoft.com/office/drawing/2014/chart" uri="{C3380CC4-5D6E-409C-BE32-E72D297353CC}">
                  <c16:uniqueId val="{0000001F-5498-47B6-BB99-837716B3BBB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0.65517932278100577</c:v>
                </c:pt>
                <c:pt idx="1">
                  <c:v>6.3829787234042552</c:v>
                </c:pt>
                <c:pt idx="2">
                  <c:v>-0.79232058509827819</c:v>
                </c:pt>
                <c:pt idx="3">
                  <c:v>-6.7378275825383874E-2</c:v>
                </c:pt>
                <c:pt idx="4">
                  <c:v>7.2709646146388751E-2</c:v>
                </c:pt>
                <c:pt idx="5">
                  <c:v>-1.5996632287939381</c:v>
                </c:pt>
                <c:pt idx="6">
                  <c:v>2.0977596741344198</c:v>
                </c:pt>
                <c:pt idx="7">
                  <c:v>5.5252688964196262</c:v>
                </c:pt>
                <c:pt idx="8">
                  <c:v>-0.70989581621586095</c:v>
                </c:pt>
                <c:pt idx="9">
                  <c:v>-5.1449639684933803</c:v>
                </c:pt>
                <c:pt idx="10">
                  <c:v>2.2222222222222223</c:v>
                </c:pt>
                <c:pt idx="11">
                  <c:v>1.0473094980137234</c:v>
                </c:pt>
                <c:pt idx="12">
                  <c:v>4.0882694541231128</c:v>
                </c:pt>
                <c:pt idx="13">
                  <c:v>2.3413358687901118</c:v>
                </c:pt>
                <c:pt idx="14">
                  <c:v>3.9587162448748763</c:v>
                </c:pt>
                <c:pt idx="15">
                  <c:v>-18.156085725839063</c:v>
                </c:pt>
                <c:pt idx="16">
                  <c:v>4.5933734939759034</c:v>
                </c:pt>
                <c:pt idx="17">
                  <c:v>2.5641025641025643</c:v>
                </c:pt>
                <c:pt idx="18">
                  <c:v>2.1099069722834947</c:v>
                </c:pt>
                <c:pt idx="19">
                  <c:v>2.792417938049006</c:v>
                </c:pt>
                <c:pt idx="20">
                  <c:v>4.6996915260388317</c:v>
                </c:pt>
                <c:pt idx="21">
                  <c:v>0</c:v>
                </c:pt>
                <c:pt idx="23">
                  <c:v>6.3829787234042552</c:v>
                </c:pt>
                <c:pt idx="24">
                  <c:v>0.73166622542058779</c:v>
                </c:pt>
                <c:pt idx="25">
                  <c:v>0.57118324529147146</c:v>
                </c:pt>
              </c:numCache>
            </c:numRef>
          </c:val>
          <c:extLst>
            <c:ext xmlns:c16="http://schemas.microsoft.com/office/drawing/2014/chart" uri="{C3380CC4-5D6E-409C-BE32-E72D297353CC}">
              <c16:uniqueId val="{00000020-5498-47B6-BB99-837716B3BBBF}"/>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{5AAE43CB-F960-4A9A-963E-C5AC455CE6EB}</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5498-47B6-BB99-837716B3BBBF}"/>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{A14466FF-9002-4ECD-B6C4-09BF867D6A43}</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5498-47B6-BB99-837716B3BBBF}"/>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{1D69DD5F-DEFF-4D52-81AB-952AB3B018CC}</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5498-47B6-BB99-837716B3BBBF}"/>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{9642357E-E6A3-430B-A091-B6E3BF101884}</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5498-47B6-BB99-837716B3BBBF}"/>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{6A432936-09AC-4277-AB86-6CB40CCF8C48}</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5498-47B6-BB99-837716B3BBBF}"/>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{AD56E497-2133-4A73-9327-D7B1A7457421}</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5498-47B6-BB99-837716B3BBBF}"/>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{F555073C-3BD8-46EF-849A-66C17979C72D}</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5498-47B6-BB99-837716B3BBBF}"/>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{FA473D29-75E3-46CC-ACCD-B6FAE9C680A2}</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5498-47B6-BB99-837716B3BBBF}"/>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{6AEEF276-C7E7-4F07-BA4D-2D6DF7189F51}</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5498-47B6-BB99-837716B3BBBF}"/>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{B4481272-C4D1-4FA4-A28D-0013ED6B3972}</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5498-47B6-BB99-837716B3BBBF}"/>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{2B2EFF7B-F57A-45FE-8388-47D6FEC61749}</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5498-47B6-BB99-837716B3BBBF}"/>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{4E2FCDD9-3058-482D-96AB-C679B822B2CF}</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5498-47B6-BB99-837716B3BBBF}"/>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{04383BF1-81AF-4628-841F-B63EC053C322}</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5498-47B6-BB99-837716B3BBBF}"/>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{6D652733-4C5C-4B0D-8AD5-8AD0600325E9}</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5498-47B6-BB99-837716B3BBBF}"/>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{D5F18289-573B-48DA-A5CA-390A9E2E71BF}</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5498-47B6-BB99-837716B3BBBF}"/>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{9795CECA-B607-4EE6-8B14-F38455E4E5F2}</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5498-47B6-BB99-837716B3BBBF}"/>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{7B8CCA4A-20B1-4970-B105-77B93AD88A93}</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5498-47B6-BB99-837716B3BBBF}"/>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{BF6D8951-0D49-4029-888F-2350510CF054}</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5498-47B6-BB99-837716B3BBBF}"/>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{18794007-C432-4C6E-90E2-13BCAA13DC1A}</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5498-47B6-BB99-837716B3BBBF}"/>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{881C5198-17EA-4E9D-9048-580E73BAD360}</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5498-47B6-BB99-837716B3BBBF}"/>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{3DE94333-8957-47E8-BA7F-7B891629C63A}</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5498-47B6-BB99-837716B3BBBF}"/>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{9FEF5E3B-F6A6-40AE-A9AC-5A511A0AD9EE}</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5498-47B6-BB99-837716B3BBBF}"/>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{06AEAF19-ABA1-48D6-999D-6CA1A4F9C69E}</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5498-47B6-BB99-837716B3BBBF}"/>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{2FCA6DF8-3F32-4D93-B6A7-B7D9F140A340}</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5498-47B6-BB99-837716B3BBBF}"/>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{6FB904F1-FC0D-4483-8A3B-5886AEEBA2C7}</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5498-47B6-BB99-837716B3BBBF}"/>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{4E81A038-55FA-4397-AA9F-904F0C7546ED}</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5498-47B6-BB99-837716B3BBBF}"/>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{27BAA8D1-A0A6-4FC8-B847-B7F74BBFC927}</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5498-47B6-BB99-837716B3BBBF}"/>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{0318045D-30C5-41B8-83DA-369AF8987C8C}</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5498-47B6-BB99-837716B3BBBF}"/>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{EFAF1037-A7B2-4E68-9CA2-1FC1FD70B8AC}</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5498-47B6-BB99-837716B3BBBF}"/>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{020005FC-D22D-463C-B4C9-B5FA8DD8F8A3}</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5498-47B6-BB99-837716B3BBBF}"/>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{40DC78A6-652F-4CB3-A0D4-489C4729C3FA}</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5498-47B6-BB99-837716B3BBBF}"/>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{9FDE3B4F-C172-4EB1-BB77-8F4AEE407835}</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5498-47B6-BB99-837716B3BBB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5498-47B6-BB99-837716B3BBBF}"/>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5498-47B6-BB99-837716B3BBBF}"/>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{6A8F6CBE-D364-42AA-A0E2-BC9B59278A7F}</c15:txfldGUID>
                      <c15:f>Daten_Diagramme!$E$14</c15:f>
                      <c15:dlblFieldTableCache>
                        <c:ptCount val="1"/>
                        <c:pt idx="0">
                          <c:v>-3.7</c:v>
                        </c:pt>
                      </c15:dlblFieldTableCache>
                    </c15:dlblFTEntry>
                  </c15:dlblFieldTable>
                  <c15:showDataLabelsRange val="0"/>
                </c:ext>
                <c:ext xmlns:c16="http://schemas.microsoft.com/office/drawing/2014/chart" uri="{C3380CC4-5D6E-409C-BE32-E72D297353CC}">
                  <c16:uniqueId val="{00000000-BEA3-46B1-9FA7-F80EE6139362}"/>
                </c:ext>
              </c:extLst>
            </c:dLbl>
            <c:dLbl>
              <c:idx val="1"/>
              <c:tx>
                <c:strRef>
                  <c:f>Daten_Diagramme!$E$15</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{7D06E8B1-5217-4EB8-87D3-8282CB437EB9}</c15:txfldGUID>
                      <c15:f>Daten_Diagramme!$E$15</c15:f>
                      <c15:dlblFieldTableCache>
                        <c:ptCount val="1"/>
                        <c:pt idx="0">
                          <c:v>1.2</c:v>
                        </c:pt>
                      </c15:dlblFieldTableCache>
                    </c15:dlblFTEntry>
                  </c15:dlblFieldTable>
                  <c15:showDataLabelsRange val="0"/>
                </c:ext>
                <c:ext xmlns:c16="http://schemas.microsoft.com/office/drawing/2014/chart" uri="{C3380CC4-5D6E-409C-BE32-E72D297353CC}">
                  <c16:uniqueId val="{00000001-BEA3-46B1-9FA7-F80EE6139362}"/>
                </c:ext>
              </c:extLst>
            </c:dLbl>
            <c:dLbl>
              <c:idx val="2"/>
              <c:tx>
                <c:strRef>
                  <c:f>Daten_Diagramme!$E$16</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{572CF9B9-0A17-4217-B0BF-38C7C0C53660}</c15:txfldGUID>
                      <c15:f>Daten_Diagramme!$E$16</c15:f>
                      <c15:dlblFieldTableCache>
                        <c:ptCount val="1"/>
                        <c:pt idx="0">
                          <c:v>2.7</c:v>
                        </c:pt>
                      </c15:dlblFieldTableCache>
                    </c15:dlblFTEntry>
                  </c15:dlblFieldTable>
                  <c15:showDataLabelsRange val="0"/>
                </c:ext>
                <c:ext xmlns:c16="http://schemas.microsoft.com/office/drawing/2014/chart" uri="{C3380CC4-5D6E-409C-BE32-E72D297353CC}">
                  <c16:uniqueId val="{00000002-BEA3-46B1-9FA7-F80EE6139362}"/>
                </c:ext>
              </c:extLst>
            </c:dLbl>
            <c:dLbl>
              <c:idx val="3"/>
              <c:tx>
                <c:strRef>
                  <c:f>Daten_Diagramme!$E$17</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{FCF38420-ED9F-4CCD-80F1-33F278227C05}</c15:txfldGUID>
                      <c15:f>Daten_Diagramme!$E$17</c15:f>
                      <c15:dlblFieldTableCache>
                        <c:ptCount val="1"/>
                        <c:pt idx="0">
                          <c:v>-4.2</c:v>
                        </c:pt>
                      </c15:dlblFieldTableCache>
                    </c15:dlblFTEntry>
                  </c15:dlblFieldTable>
                  <c15:showDataLabelsRange val="0"/>
                </c:ext>
                <c:ext xmlns:c16="http://schemas.microsoft.com/office/drawing/2014/chart" uri="{C3380CC4-5D6E-409C-BE32-E72D297353CC}">
                  <c16:uniqueId val="{00000003-BEA3-46B1-9FA7-F80EE6139362}"/>
                </c:ext>
              </c:extLst>
            </c:dLbl>
            <c:dLbl>
              <c:idx val="4"/>
              <c:tx>
                <c:strRef>
                  <c:f>Daten_Diagramme!$E$18</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{F034CEEC-1DB5-4676-BC60-5721233B7C4C}</c15:txfldGUID>
                      <c15:f>Daten_Diagramme!$E$18</c15:f>
                      <c15:dlblFieldTableCache>
                        <c:ptCount val="1"/>
                        <c:pt idx="0">
                          <c:v>-6.2</c:v>
                        </c:pt>
                      </c15:dlblFieldTableCache>
                    </c15:dlblFTEntry>
                  </c15:dlblFieldTable>
                  <c15:showDataLabelsRange val="0"/>
                </c:ext>
                <c:ext xmlns:c16="http://schemas.microsoft.com/office/drawing/2014/chart" uri="{C3380CC4-5D6E-409C-BE32-E72D297353CC}">
                  <c16:uniqueId val="{00000004-BEA3-46B1-9FA7-F80EE6139362}"/>
                </c:ext>
              </c:extLst>
            </c:dLbl>
            <c:dLbl>
              <c:idx val="5"/>
              <c:tx>
                <c:strRef>
                  <c:f>Daten_Diagramme!$E$19</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{B4FD30AB-153C-4E9F-9A5D-4F6D473E2CF2}</c15:txfldGUID>
                      <c15:f>Daten_Diagramme!$E$19</c15:f>
                      <c15:dlblFieldTableCache>
                        <c:ptCount val="1"/>
                        <c:pt idx="0">
                          <c:v>-4.0</c:v>
                        </c:pt>
                      </c15:dlblFieldTableCache>
                    </c15:dlblFTEntry>
                  </c15:dlblFieldTable>
                  <c15:showDataLabelsRange val="0"/>
                </c:ext>
                <c:ext xmlns:c16="http://schemas.microsoft.com/office/drawing/2014/chart" uri="{C3380CC4-5D6E-409C-BE32-E72D297353CC}">
                  <c16:uniqueId val="{00000005-BEA3-46B1-9FA7-F80EE6139362}"/>
                </c:ext>
              </c:extLst>
            </c:dLbl>
            <c:dLbl>
              <c:idx val="6"/>
              <c:tx>
                <c:strRef>
                  <c:f>Daten_Diagramme!$E$20</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{31F9269C-04BB-47C8-903C-0A72BC1C1DC1}</c15:txfldGUID>
                      <c15:f>Daten_Diagramme!$E$20</c15:f>
                      <c15:dlblFieldTableCache>
                        <c:ptCount val="1"/>
                        <c:pt idx="0">
                          <c:v>1.2</c:v>
                        </c:pt>
                      </c15:dlblFieldTableCache>
                    </c15:dlblFTEntry>
                  </c15:dlblFieldTable>
                  <c15:showDataLabelsRange val="0"/>
                </c:ext>
                <c:ext xmlns:c16="http://schemas.microsoft.com/office/drawing/2014/chart" uri="{C3380CC4-5D6E-409C-BE32-E72D297353CC}">
                  <c16:uniqueId val="{00000006-BEA3-46B1-9FA7-F80EE6139362}"/>
                </c:ext>
              </c:extLst>
            </c:dLbl>
            <c:dLbl>
              <c:idx val="7"/>
              <c:tx>
                <c:strRef>
                  <c:f>Daten_Diagramme!$E$21</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{459B2162-D67F-4FA3-9B4A-B71CDF210CCE}</c15:txfldGUID>
                      <c15:f>Daten_Diagramme!$E$21</c15:f>
                      <c15:dlblFieldTableCache>
                        <c:ptCount val="1"/>
                        <c:pt idx="0">
                          <c:v>0.0</c:v>
                        </c:pt>
                      </c15:dlblFieldTableCache>
                    </c15:dlblFTEntry>
                  </c15:dlblFieldTable>
                  <c15:showDataLabelsRange val="0"/>
                </c:ext>
                <c:ext xmlns:c16="http://schemas.microsoft.com/office/drawing/2014/chart" uri="{C3380CC4-5D6E-409C-BE32-E72D297353CC}">
                  <c16:uniqueId val="{00000007-BEA3-46B1-9FA7-F80EE6139362}"/>
                </c:ext>
              </c:extLst>
            </c:dLbl>
            <c:dLbl>
              <c:idx val="8"/>
              <c:tx>
                <c:strRef>
                  <c:f>Daten_Diagramme!$E$22</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{63BF2B6B-E78E-4F61-8E8F-42BA5D725FD6}</c15:txfldGUID>
                      <c15:f>Daten_Diagramme!$E$22</c15:f>
                      <c15:dlblFieldTableCache>
                        <c:ptCount val="1"/>
                        <c:pt idx="0">
                          <c:v>-1.6</c:v>
                        </c:pt>
                      </c15:dlblFieldTableCache>
                    </c15:dlblFTEntry>
                  </c15:dlblFieldTable>
                  <c15:showDataLabelsRange val="0"/>
                </c:ext>
                <c:ext xmlns:c16="http://schemas.microsoft.com/office/drawing/2014/chart" uri="{C3380CC4-5D6E-409C-BE32-E72D297353CC}">
                  <c16:uniqueId val="{00000008-BEA3-46B1-9FA7-F80EE6139362}"/>
                </c:ext>
              </c:extLst>
            </c:dLbl>
            <c:dLbl>
              <c:idx val="9"/>
              <c:tx>
                <c:strRef>
                  <c:f>Daten_Diagramme!$E$23</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{35ED74B9-550A-4C96-9F95-69777D067A3D}</c15:txfldGUID>
                      <c15:f>Daten_Diagramme!$E$23</c15:f>
                      <c15:dlblFieldTableCache>
                        <c:ptCount val="1"/>
                        <c:pt idx="0">
                          <c:v>-3.4</c:v>
                        </c:pt>
                      </c15:dlblFieldTableCache>
                    </c15:dlblFTEntry>
                  </c15:dlblFieldTable>
                  <c15:showDataLabelsRange val="0"/>
                </c:ext>
                <c:ext xmlns:c16="http://schemas.microsoft.com/office/drawing/2014/chart" uri="{C3380CC4-5D6E-409C-BE32-E72D297353CC}">
                  <c16:uniqueId val="{00000009-BEA3-46B1-9FA7-F80EE6139362}"/>
                </c:ext>
              </c:extLst>
            </c:dLbl>
            <c:dLbl>
              <c:idx val="10"/>
              <c:tx>
                <c:strRef>
                  <c:f>Daten_Diagramme!$E$24</c:f>
                  <c:strCache>
                    <c:ptCount val="1"/>
                    <c:pt idx="0">
                      <c:v>-15.8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{CA2606B2-E5C3-45E2-B13A-9432D60D4B10}</c15:txfldGUID>
                      <c15:f>Daten_Diagramme!$E$24</c15:f>
                      <c15:dlblFieldTableCache>
                        <c:ptCount val="1"/>
                        <c:pt idx="0">
                          <c:v>-15.8</c:v>
                        </c:pt>
                      </c15:dlblFieldTableCache>
                    </c15:dlblFTEntry>
                  </c15:dlblFieldTable>
                  <c15:showDataLabelsRange val="0"/>
                </c:ext>
                <c:ext xmlns:c16="http://schemas.microsoft.com/office/drawing/2014/chart" uri="{C3380CC4-5D6E-409C-BE32-E72D297353CC}">
                  <c16:uniqueId val="{0000000A-BEA3-46B1-9FA7-F80EE6139362}"/>
                </c:ext>
              </c:extLst>
            </c:dLbl>
            <c:dLbl>
              <c:idx val="11"/>
              <c:tx>
                <c:strRef>
                  <c:f>Daten_Diagramme!$E$25</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{D1D03286-4EA5-4FB3-8180-9C7A0F8F6021}</c15:txfldGUID>
                      <c15:f>Daten_Diagramme!$E$25</c15:f>
                      <c15:dlblFieldTableCache>
                        <c:ptCount val="1"/>
                        <c:pt idx="0">
                          <c:v>8.3</c:v>
                        </c:pt>
                      </c15:dlblFieldTableCache>
                    </c15:dlblFTEntry>
                  </c15:dlblFieldTable>
                  <c15:showDataLabelsRange val="0"/>
                </c:ext>
                <c:ext xmlns:c16="http://schemas.microsoft.com/office/drawing/2014/chart" uri="{C3380CC4-5D6E-409C-BE32-E72D297353CC}">
                  <c16:uniqueId val="{0000000B-BEA3-46B1-9FA7-F80EE6139362}"/>
                </c:ext>
              </c:extLst>
            </c:dLbl>
            <c:dLbl>
              <c:idx val="12"/>
              <c:tx>
                <c:strRef>
                  <c:f>Daten_Diagramme!$E$26</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{ED2075C2-7579-4CD6-85FD-E8ABBBA55D70}</c15:txfldGUID>
                      <c15:f>Daten_Diagramme!$E$26</c15:f>
                      <c15:dlblFieldTableCache>
                        <c:ptCount val="1"/>
                        <c:pt idx="0">
                          <c:v>5.2</c:v>
                        </c:pt>
                      </c15:dlblFieldTableCache>
                    </c15:dlblFTEntry>
                  </c15:dlblFieldTable>
                  <c15:showDataLabelsRange val="0"/>
                </c:ext>
                <c:ext xmlns:c16="http://schemas.microsoft.com/office/drawing/2014/chart" uri="{C3380CC4-5D6E-409C-BE32-E72D297353CC}">
                  <c16:uniqueId val="{0000000C-BEA3-46B1-9FA7-F80EE6139362}"/>
                </c:ext>
              </c:extLst>
            </c:dLbl>
            <c:dLbl>
              <c:idx val="13"/>
              <c:tx>
                <c:strRef>
                  <c:f>Daten_Diagramme!$E$27</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{C58C90A6-EE85-4901-8B27-301B03925D3D}</c15:txfldGUID>
                      <c15:f>Daten_Diagramme!$E$27</c15:f>
                      <c15:dlblFieldTableCache>
                        <c:ptCount val="1"/>
                        <c:pt idx="0">
                          <c:v>-2.2</c:v>
                        </c:pt>
                      </c15:dlblFieldTableCache>
                    </c15:dlblFTEntry>
                  </c15:dlblFieldTable>
                  <c15:showDataLabelsRange val="0"/>
                </c:ext>
                <c:ext xmlns:c16="http://schemas.microsoft.com/office/drawing/2014/chart" uri="{C3380CC4-5D6E-409C-BE32-E72D297353CC}">
                  <c16:uniqueId val="{0000000D-BEA3-46B1-9FA7-F80EE6139362}"/>
                </c:ext>
              </c:extLst>
            </c:dLbl>
            <c:dLbl>
              <c:idx val="14"/>
              <c:tx>
                <c:strRef>
                  <c:f>Daten_Diagramme!$E$28</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{3ADD2EBF-C961-426D-B8C1-CAE05B02D713}</c15:txfldGUID>
                      <c15:f>Daten_Diagramme!$E$28</c15:f>
                      <c15:dlblFieldTableCache>
                        <c:ptCount val="1"/>
                        <c:pt idx="0">
                          <c:v>-0.6</c:v>
                        </c:pt>
                      </c15:dlblFieldTableCache>
                    </c15:dlblFTEntry>
                  </c15:dlblFieldTable>
                  <c15:showDataLabelsRange val="0"/>
                </c:ext>
                <c:ext xmlns:c16="http://schemas.microsoft.com/office/drawing/2014/chart" uri="{C3380CC4-5D6E-409C-BE32-E72D297353CC}">
                  <c16:uniqueId val="{0000000E-BEA3-46B1-9FA7-F80EE6139362}"/>
                </c:ext>
              </c:extLst>
            </c:dLbl>
            <c:dLbl>
              <c:idx val="15"/>
              <c:tx>
                <c:strRef>
                  <c:f>Daten_Diagramme!$E$29</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{C81D8026-80D7-438E-9A70-77F22243E9AA}</c15:txfldGUID>
                      <c15:f>Daten_Diagramme!$E$29</c15:f>
                      <c15:dlblFieldTableCache>
                        <c:ptCount val="1"/>
                        <c:pt idx="0">
                          <c:v>-9.4</c:v>
                        </c:pt>
                      </c15:dlblFieldTableCache>
                    </c15:dlblFTEntry>
                  </c15:dlblFieldTable>
                  <c15:showDataLabelsRange val="0"/>
                </c:ext>
                <c:ext xmlns:c16="http://schemas.microsoft.com/office/drawing/2014/chart" uri="{C3380CC4-5D6E-409C-BE32-E72D297353CC}">
                  <c16:uniqueId val="{0000000F-BEA3-46B1-9FA7-F80EE6139362}"/>
                </c:ext>
              </c:extLst>
            </c:dLbl>
            <c:dLbl>
              <c:idx val="16"/>
              <c:tx>
                <c:strRef>
                  <c:f>Daten_Diagramme!$E$30</c:f>
                  <c:strCache>
                    <c:ptCount val="1"/>
                    <c:pt idx="0">
                      <c:v>-16.1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{3FF12C21-5E9C-46ED-ABCA-3B1F089E4117}</c15:txfldGUID>
                      <c15:f>Daten_Diagramme!$E$30</c15:f>
                      <c15:dlblFieldTableCache>
                        <c:ptCount val="1"/>
                        <c:pt idx="0">
                          <c:v>-16.1</c:v>
                        </c:pt>
                      </c15:dlblFieldTableCache>
                    </c15:dlblFTEntry>
                  </c15:dlblFieldTable>
                  <c15:showDataLabelsRange val="0"/>
                </c:ext>
                <c:ext xmlns:c16="http://schemas.microsoft.com/office/drawing/2014/chart" uri="{C3380CC4-5D6E-409C-BE32-E72D297353CC}">
                  <c16:uniqueId val="{00000010-BEA3-46B1-9FA7-F80EE6139362}"/>
                </c:ext>
              </c:extLst>
            </c:dLbl>
            <c:dLbl>
              <c:idx val="17"/>
              <c:tx>
                <c:strRef>
                  <c:f>Daten_Diagramme!$E$31</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{060A83D1-3C14-40D4-9C71-B5B9C0257F4B}</c15:txfldGUID>
                      <c15:f>Daten_Diagramme!$E$31</c15:f>
                      <c15:dlblFieldTableCache>
                        <c:ptCount val="1"/>
                        <c:pt idx="0">
                          <c:v>-1.1</c:v>
                        </c:pt>
                      </c15:dlblFieldTableCache>
                    </c15:dlblFTEntry>
                  </c15:dlblFieldTable>
                  <c15:showDataLabelsRange val="0"/>
                </c:ext>
                <c:ext xmlns:c16="http://schemas.microsoft.com/office/drawing/2014/chart" uri="{C3380CC4-5D6E-409C-BE32-E72D297353CC}">
                  <c16:uniqueId val="{00000011-BEA3-46B1-9FA7-F80EE6139362}"/>
                </c:ext>
              </c:extLst>
            </c:dLbl>
            <c:dLbl>
              <c:idx val="18"/>
              <c:tx>
                <c:strRef>
                  <c:f>Daten_Diagramme!$E$32</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{C8686659-A5EA-49B2-8DBD-F6C90B793DA7}</c15:txfldGUID>
                      <c15:f>Daten_Diagramme!$E$32</c15:f>
                      <c15:dlblFieldTableCache>
                        <c:ptCount val="1"/>
                        <c:pt idx="0">
                          <c:v>-4.1</c:v>
                        </c:pt>
                      </c15:dlblFieldTableCache>
                    </c15:dlblFTEntry>
                  </c15:dlblFieldTable>
                  <c15:showDataLabelsRange val="0"/>
                </c:ext>
                <c:ext xmlns:c16="http://schemas.microsoft.com/office/drawing/2014/chart" uri="{C3380CC4-5D6E-409C-BE32-E72D297353CC}">
                  <c16:uniqueId val="{00000012-BEA3-46B1-9FA7-F80EE6139362}"/>
                </c:ext>
              </c:extLst>
            </c:dLbl>
            <c:dLbl>
              <c:idx val="19"/>
              <c:tx>
                <c:strRef>
                  <c:f>Daten_Diagramme!$E$33</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{82B275DA-A3FF-4726-BA47-80AA78F35434}</c15:txfldGUID>
                      <c15:f>Daten_Diagramme!$E$33</c15:f>
                      <c15:dlblFieldTableCache>
                        <c:ptCount val="1"/>
                        <c:pt idx="0">
                          <c:v>0.1</c:v>
                        </c:pt>
                      </c15:dlblFieldTableCache>
                    </c15:dlblFTEntry>
                  </c15:dlblFieldTable>
                  <c15:showDataLabelsRange val="0"/>
                </c:ext>
                <c:ext xmlns:c16="http://schemas.microsoft.com/office/drawing/2014/chart" uri="{C3380CC4-5D6E-409C-BE32-E72D297353CC}">
                  <c16:uniqueId val="{00000013-BEA3-46B1-9FA7-F80EE6139362}"/>
                </c:ext>
              </c:extLst>
            </c:dLbl>
            <c:dLbl>
              <c:idx val="20"/>
              <c:tx>
                <c:strRef>
                  <c:f>Daten_Diagramme!$E$34</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{9EA0118C-DBE5-445D-9D46-3004A3B4D0FD}</c15:txfldGUID>
                      <c15:f>Daten_Diagramme!$E$34</c15:f>
                      <c15:dlblFieldTableCache>
                        <c:ptCount val="1"/>
                        <c:pt idx="0">
                          <c:v>-3.5</c:v>
                        </c:pt>
                      </c15:dlblFieldTableCache>
                    </c15:dlblFTEntry>
                  </c15:dlblFieldTable>
                  <c15:showDataLabelsRange val="0"/>
                </c:ext>
                <c:ext xmlns:c16="http://schemas.microsoft.com/office/drawing/2014/chart" uri="{C3380CC4-5D6E-409C-BE32-E72D297353CC}">
                  <c16:uniqueId val="{00000014-BEA3-46B1-9FA7-F80EE6139362}"/>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{910D77F4-B459-4CAC-B66A-6D662B7E7B76}</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BEA3-46B1-9FA7-F80EE6139362}"/>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{70F7070B-D195-4D74-AB1B-A8EFFB6B4445}</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BEA3-46B1-9FA7-F80EE6139362}"/>
                </c:ext>
              </c:extLst>
            </c:dLbl>
            <c:dLbl>
              <c:idx val="23"/>
              <c:tx>
                <c:strRef>
                  <c:f>Daten_Diagramme!$E$37</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{D3384DEE-A5A3-466E-A289-159820F09FA7}</c15:txfldGUID>
                      <c15:f>Daten_Diagramme!$E$37</c15:f>
                      <c15:dlblFieldTableCache>
                        <c:ptCount val="1"/>
                        <c:pt idx="0">
                          <c:v>1.2</c:v>
                        </c:pt>
                      </c15:dlblFieldTableCache>
                    </c15:dlblFTEntry>
                  </c15:dlblFieldTable>
                  <c15:showDataLabelsRange val="0"/>
                </c:ext>
                <c:ext xmlns:c16="http://schemas.microsoft.com/office/drawing/2014/chart" uri="{C3380CC4-5D6E-409C-BE32-E72D297353CC}">
                  <c16:uniqueId val="{00000017-BEA3-46B1-9FA7-F80EE6139362}"/>
                </c:ext>
              </c:extLst>
            </c:dLbl>
            <c:dLbl>
              <c:idx val="24"/>
              <c:tx>
                <c:strRef>
                  <c:f>Daten_Diagramme!$E$38</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{4FBE2235-6450-4443-BBDC-670BF046CD53}</c15:txfldGUID>
                      <c15:f>Daten_Diagramme!$E$38</c15:f>
                      <c15:dlblFieldTableCache>
                        <c:ptCount val="1"/>
                        <c:pt idx="0">
                          <c:v>-2.2</c:v>
                        </c:pt>
                      </c15:dlblFieldTableCache>
                    </c15:dlblFTEntry>
                  </c15:dlblFieldTable>
                  <c15:showDataLabelsRange val="0"/>
                </c:ext>
                <c:ext xmlns:c16="http://schemas.microsoft.com/office/drawing/2014/chart" uri="{C3380CC4-5D6E-409C-BE32-E72D297353CC}">
                  <c16:uniqueId val="{00000018-BEA3-46B1-9FA7-F80EE6139362}"/>
                </c:ext>
              </c:extLst>
            </c:dLbl>
            <c:dLbl>
              <c:idx val="25"/>
              <c:tx>
                <c:strRef>
                  <c:f>Daten_Diagramme!$E$39</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{3DF74195-0189-4CBA-A973-D2A4107593F1}</c15:txfldGUID>
                      <c15:f>Daten_Diagramme!$E$39</c15:f>
                      <c15:dlblFieldTableCache>
                        <c:ptCount val="1"/>
                        <c:pt idx="0">
                          <c:v>-3.9</c:v>
                        </c:pt>
                      </c15:dlblFieldTableCache>
                    </c15:dlblFTEntry>
                  </c15:dlblFieldTable>
                  <c15:showDataLabelsRange val="0"/>
                </c:ext>
                <c:ext xmlns:c16="http://schemas.microsoft.com/office/drawing/2014/chart" uri="{C3380CC4-5D6E-409C-BE32-E72D297353CC}">
                  <c16:uniqueId val="{00000019-BEA3-46B1-9FA7-F80EE6139362}"/>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{1B1C316C-5315-483A-9398-95BB3D95EB68}</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BEA3-46B1-9FA7-F80EE6139362}"/>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{71C94801-7024-45A4-B3E8-E494B0EB4ECD}</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BEA3-46B1-9FA7-F80EE6139362}"/>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{4C9113E5-B821-4C61-9FFC-FBA093D66464}</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BEA3-46B1-9FA7-F80EE6139362}"/>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{C6F1F9EE-3B84-4C61-B6F0-8A11953A79A8}</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BEA3-46B1-9FA7-F80EE6139362}"/>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{908D6CF5-F225-41A8-B558-00746AC4ABC3}</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BEA3-46B1-9FA7-F80EE6139362}"/>
                </c:ext>
              </c:extLst>
            </c:dLbl>
            <c:dLbl>
              <c:idx val="31"/>
              <c:tx>
                <c:strRef>
                  <c:f>Daten_Diagramme!$E$45</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{F49C1CD2-2D4F-4413-8519-79DFFA6A3159}</c15:txfldGUID>
                      <c15:f>Daten_Diagramme!$E$45</c15:f>
                      <c15:dlblFieldTableCache>
                        <c:ptCount val="1"/>
                        <c:pt idx="0">
                          <c:v>-3.9</c:v>
                        </c:pt>
                      </c15:dlblFieldTableCache>
                    </c15:dlblFTEntry>
                  </c15:dlblFieldTable>
                  <c15:showDataLabelsRange val="0"/>
                </c:ext>
                <c:ext xmlns:c16="http://schemas.microsoft.com/office/drawing/2014/chart" uri="{C3380CC4-5D6E-409C-BE32-E72D297353CC}">
                  <c16:uniqueId val="{0000001F-BEA3-46B1-9FA7-F80EE613936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-3.6749287596107316</c:v>
                </c:pt>
                <c:pt idx="1">
                  <c:v>1.1820330969267139</c:v>
                </c:pt>
                <c:pt idx="2">
                  <c:v>2.7272727272727271</c:v>
                </c:pt>
                <c:pt idx="3">
                  <c:v>-4.234338747099768</c:v>
                </c:pt>
                <c:pt idx="4">
                  <c:v>-6.1760840998685937</c:v>
                </c:pt>
                <c:pt idx="5">
                  <c:v>-4.0221914008321775</c:v>
                </c:pt>
                <c:pt idx="6">
                  <c:v>1.2396694214876034</c:v>
                </c:pt>
                <c:pt idx="7">
                  <c:v>0</c:v>
                </c:pt>
                <c:pt idx="8">
                  <c:v>-1.615508885298869</c:v>
                </c:pt>
                <c:pt idx="9">
                  <c:v>-3.4123222748815167</c:v>
                </c:pt>
                <c:pt idx="10">
                  <c:v>-15.791896869244935</c:v>
                </c:pt>
                <c:pt idx="11">
                  <c:v>8.2742316784869985</c:v>
                </c:pt>
                <c:pt idx="12">
                  <c:v>5.1630434782608692</c:v>
                </c:pt>
                <c:pt idx="13">
                  <c:v>-2.2413793103448274</c:v>
                </c:pt>
                <c:pt idx="14">
                  <c:v>-0.59728922582127264</c:v>
                </c:pt>
                <c:pt idx="15">
                  <c:v>-9.3582887700534751</c:v>
                </c:pt>
                <c:pt idx="16">
                  <c:v>-16.113744075829384</c:v>
                </c:pt>
                <c:pt idx="17">
                  <c:v>-1.1267605633802817</c:v>
                </c:pt>
                <c:pt idx="18">
                  <c:v>-4.1227668346312418</c:v>
                </c:pt>
                <c:pt idx="19">
                  <c:v>7.0323488045007029E-2</c:v>
                </c:pt>
                <c:pt idx="20">
                  <c:v>-3.5406182602444285</c:v>
                </c:pt>
                <c:pt idx="21">
                  <c:v>0</c:v>
                </c:pt>
                <c:pt idx="23">
                  <c:v>1.1820330969267139</c:v>
                </c:pt>
                <c:pt idx="24">
                  <c:v>-2.1732381248059607</c:v>
                </c:pt>
                <c:pt idx="25">
                  <c:v>-3.886736214605067</c:v>
                </c:pt>
              </c:numCache>
            </c:numRef>
          </c:val>
          <c:extLst>
            <c:ext xmlns:c16="http://schemas.microsoft.com/office/drawing/2014/chart" uri="{C3380CC4-5D6E-409C-BE32-E72D297353CC}">
              <c16:uniqueId val="{00000020-BEA3-46B1-9FA7-F80EE6139362}"/>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{05CE48E3-2049-40C4-B5D8-75E5A48E6A30}</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BEA3-46B1-9FA7-F80EE6139362}"/>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{0C171916-DA13-4F54-BF5D-A34958418FD8}</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BEA3-46B1-9FA7-F80EE6139362}"/>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{08D6FC6C-5352-42ED-A30A-95454877FD17}</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BEA3-46B1-9FA7-F80EE6139362}"/>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{239882B3-7DA3-43CE-B4A5-12CB2D8A2DC4}</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BEA3-46B1-9FA7-F80EE6139362}"/>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{259393CA-C6E4-458D-97B1-3FB63C85C8D6}</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BEA3-46B1-9FA7-F80EE6139362}"/>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{4F8CEBAD-F53D-41AC-950D-D2C9A4B061D7}</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BEA3-46B1-9FA7-F80EE6139362}"/>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{5578D97E-F69E-4635-9C49-952B90E9F021}</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BEA3-46B1-9FA7-F80EE6139362}"/>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{F0E961DB-82F0-4E2B-BA2F-509C78EC1EDA}</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BEA3-46B1-9FA7-F80EE6139362}"/>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{FB3587C5-00B6-413F-BAB3-FEFCA362F5C2}</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BEA3-46B1-9FA7-F80EE6139362}"/>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{FB421F56-8BE1-4FE5-9D19-14A6D7B22215}</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BEA3-46B1-9FA7-F80EE6139362}"/>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{E144D452-71B0-49B9-AEF3-B97C29CDA32A}</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BEA3-46B1-9FA7-F80EE6139362}"/>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{A908E4A3-4DDA-4B12-91C9-CD75FF8A63E3}</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BEA3-46B1-9FA7-F80EE6139362}"/>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{C513D418-FA5E-427D-841E-E8E02598EB4D}</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BEA3-46B1-9FA7-F80EE6139362}"/>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{CBC578E7-7D32-4665-AC30-F8A0FF61435A}</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BEA3-46B1-9FA7-F80EE6139362}"/>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{C90260D7-70AA-45DF-96AC-FDAC6FE4BE8A}</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BEA3-46B1-9FA7-F80EE6139362}"/>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{9362CB93-7172-45D8-B3DF-2A5AAFE778A8}</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BEA3-46B1-9FA7-F80EE6139362}"/>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{FF526C4C-8A24-424E-8CBE-AB3300842BBD}</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BEA3-46B1-9FA7-F80EE6139362}"/>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{CABE0740-25BE-4991-B0CE-1421C75626D7}</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BEA3-46B1-9FA7-F80EE6139362}"/>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{51BE1C62-0FB6-41C8-B804-A99728954F84}</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BEA3-46B1-9FA7-F80EE6139362}"/>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{FDB4EC01-B76C-424C-9BAF-4CA19A9A2AD8}</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BEA3-46B1-9FA7-F80EE6139362}"/>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{76EED188-EE9A-4600-B9E5-49FC25787699}</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BEA3-46B1-9FA7-F80EE6139362}"/>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{7EB0952C-1E53-4B07-AC0E-E612B64912CA}</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BEA3-46B1-9FA7-F80EE6139362}"/>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{C06B2E8A-15AE-4631-81F4-17DBF0CC8234}</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BEA3-46B1-9FA7-F80EE6139362}"/>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{37048938-6B77-461A-9210-C0547CA8ED37}</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BEA3-46B1-9FA7-F80EE6139362}"/>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{826E69ED-271A-4F52-8580-907F455785A1}</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BEA3-46B1-9FA7-F80EE6139362}"/>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{216A8196-FD45-47F0-9720-9D9550638E19}</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BEA3-46B1-9FA7-F80EE6139362}"/>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{CC90F40A-F064-44B6-8681-D084B1BB6DFE}</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BEA3-46B1-9FA7-F80EE6139362}"/>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{D5C3E8FF-0879-4A60-AD8A-4878DBF2A541}</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BEA3-46B1-9FA7-F80EE6139362}"/>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{EE161BA7-0361-41B6-B260-D25C897C2C86}</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BEA3-46B1-9FA7-F80EE6139362}"/>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{8164CB08-4F02-42F7-A6E4-532F6B9802A0}</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BEA3-46B1-9FA7-F80EE6139362}"/>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{A1BA9F61-477A-4CE7-8C44-747FE801EB95}</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BEA3-46B1-9FA7-F80EE6139362}"/>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{A8A1B234-5472-4026-8E00-3401A4550AD5}</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BEA3-46B1-9FA7-F80EE613936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BEA3-46B1-9FA7-F80EE6139362}"/>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BEA3-46B1-9FA7-F80EE6139362}"/>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{10706BED-497C-486E-B11F-F4D80805A074}</c15:txfldGUID>
                      <c15:f>Diagramm!$I$46</c15:f>
                      <c15:dlblFieldTableCache>
                        <c:ptCount val="1"/>
                      </c15:dlblFieldTableCache>
                    </c15:dlblFTEntry>
                  </c15:dlblFieldTable>
                  <c15:showDataLabelsRange val="0"/>
                </c:ext>
                <c:ext xmlns:c16="http://schemas.microsoft.com/office/drawing/2014/chart" uri="{C3380CC4-5D6E-409C-BE32-E72D297353CC}">
                  <c16:uniqueId val="{00000000-8B80-4C52-BE77-121630D33C87}"/>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{6EFD3F2A-200E-4014-82A0-D21B04091E6D}</c15:txfldGUID>
                      <c15:f>Diagramm!$I$47</c15:f>
                      <c15:dlblFieldTableCache>
                        <c:ptCount val="1"/>
                      </c15:dlblFieldTableCache>
                    </c15:dlblFTEntry>
                  </c15:dlblFieldTable>
                  <c15:showDataLabelsRange val="0"/>
                </c:ext>
                <c:ext xmlns:c16="http://schemas.microsoft.com/office/drawing/2014/chart" uri="{C3380CC4-5D6E-409C-BE32-E72D297353CC}">
                  <c16:uniqueId val="{00000001-8B80-4C52-BE77-121630D33C87}"/>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{D27BE29B-5BCE-4164-A59C-60DB5A060D2F}</c15:txfldGUID>
                      <c15:f>Diagramm!$I$48</c15:f>
                      <c15:dlblFieldTableCache>
                        <c:ptCount val="1"/>
                      </c15:dlblFieldTableCache>
                    </c15:dlblFTEntry>
                  </c15:dlblFieldTable>
                  <c15:showDataLabelsRange val="0"/>
                </c:ext>
                <c:ext xmlns:c16="http://schemas.microsoft.com/office/drawing/2014/chart" uri="{C3380CC4-5D6E-409C-BE32-E72D297353CC}">
                  <c16:uniqueId val="{00000002-8B80-4C52-BE77-121630D33C87}"/>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{2C4AD974-8F6E-459C-9B20-08F9947E2B98}</c15:txfldGUID>
                      <c15:f>Diagramm!$I$49</c15:f>
                      <c15:dlblFieldTableCache>
                        <c:ptCount val="1"/>
                      </c15:dlblFieldTableCache>
                    </c15:dlblFTEntry>
                  </c15:dlblFieldTable>
                  <c15:showDataLabelsRange val="0"/>
                </c:ext>
                <c:ext xmlns:c16="http://schemas.microsoft.com/office/drawing/2014/chart" uri="{C3380CC4-5D6E-409C-BE32-E72D297353CC}">
                  <c16:uniqueId val="{00000003-8B80-4C52-BE77-121630D33C87}"/>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{C88D1C57-3D1A-4725-8C53-57A8E97C8C23}</c15:txfldGUID>
                      <c15:f>Diagramm!$I$50</c15:f>
                      <c15:dlblFieldTableCache>
                        <c:ptCount val="1"/>
                      </c15:dlblFieldTableCache>
                    </c15:dlblFTEntry>
                  </c15:dlblFieldTable>
                  <c15:showDataLabelsRange val="0"/>
                </c:ext>
                <c:ext xmlns:c16="http://schemas.microsoft.com/office/drawing/2014/chart" uri="{C3380CC4-5D6E-409C-BE32-E72D297353CC}">
                  <c16:uniqueId val="{00000004-8B80-4C52-BE77-121630D33C87}"/>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{9ED29C0C-B4C7-4A43-AEC8-CB6FB38467DF}</c15:txfldGUID>
                      <c15:f>Diagramm!$I$51</c15:f>
                      <c15:dlblFieldTableCache>
                        <c:ptCount val="1"/>
                      </c15:dlblFieldTableCache>
                    </c15:dlblFTEntry>
                  </c15:dlblFieldTable>
                  <c15:showDataLabelsRange val="0"/>
                </c:ext>
                <c:ext xmlns:c16="http://schemas.microsoft.com/office/drawing/2014/chart" uri="{C3380CC4-5D6E-409C-BE32-E72D297353CC}">
                  <c16:uniqueId val="{00000005-8B80-4C52-BE77-121630D33C87}"/>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{545A4208-D11A-429B-9AA2-D0934895ED73}</c15:txfldGUID>
                      <c15:f>Diagramm!$I$52</c15:f>
                      <c15:dlblFieldTableCache>
                        <c:ptCount val="1"/>
                      </c15:dlblFieldTableCache>
                    </c15:dlblFTEntry>
                  </c15:dlblFieldTable>
                  <c15:showDataLabelsRange val="0"/>
                </c:ext>
                <c:ext xmlns:c16="http://schemas.microsoft.com/office/drawing/2014/chart" uri="{C3380CC4-5D6E-409C-BE32-E72D297353CC}">
                  <c16:uniqueId val="{00000006-8B80-4C52-BE77-121630D33C87}"/>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{E8F6FFBC-4B37-45E0-81BC-AE6FFA770D93}</c15:txfldGUID>
                      <c15:f>Diagramm!$I$53</c15:f>
                      <c15:dlblFieldTableCache>
                        <c:ptCount val="1"/>
                      </c15:dlblFieldTableCache>
                    </c15:dlblFTEntry>
                  </c15:dlblFieldTable>
                  <c15:showDataLabelsRange val="0"/>
                </c:ext>
                <c:ext xmlns:c16="http://schemas.microsoft.com/office/drawing/2014/chart" uri="{C3380CC4-5D6E-409C-BE32-E72D297353CC}">
                  <c16:uniqueId val="{00000007-8B80-4C52-BE77-121630D33C87}"/>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{E4358B6F-AE02-4E36-A1FD-0E199FE7837E}</c15:txfldGUID>
                      <c15:f>Diagramm!$I$54</c15:f>
                      <c15:dlblFieldTableCache>
                        <c:ptCount val="1"/>
                      </c15:dlblFieldTableCache>
                    </c15:dlblFTEntry>
                  </c15:dlblFieldTable>
                  <c15:showDataLabelsRange val="0"/>
                </c:ext>
                <c:ext xmlns:c16="http://schemas.microsoft.com/office/drawing/2014/chart" uri="{C3380CC4-5D6E-409C-BE32-E72D297353CC}">
                  <c16:uniqueId val="{00000008-8B80-4C52-BE77-121630D33C87}"/>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{CBCC8453-8617-4859-A1E1-25FF81647914}</c15:txfldGUID>
                      <c15:f>Diagramm!$I$55</c15:f>
                      <c15:dlblFieldTableCache>
                        <c:ptCount val="1"/>
                      </c15:dlblFieldTableCache>
                    </c15:dlblFTEntry>
                  </c15:dlblFieldTable>
                  <c15:showDataLabelsRange val="0"/>
                </c:ext>
                <c:ext xmlns:c16="http://schemas.microsoft.com/office/drawing/2014/chart" uri="{C3380CC4-5D6E-409C-BE32-E72D297353CC}">
                  <c16:uniqueId val="{00000009-8B80-4C52-BE77-121630D33C87}"/>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{F88BF371-B08C-42FB-BB8E-FD2F9082CDAC}</c15:txfldGUID>
                      <c15:f>Diagramm!$I$56</c15:f>
                      <c15:dlblFieldTableCache>
                        <c:ptCount val="1"/>
                      </c15:dlblFieldTableCache>
                    </c15:dlblFTEntry>
                  </c15:dlblFieldTable>
                  <c15:showDataLabelsRange val="0"/>
                </c:ext>
                <c:ext xmlns:c16="http://schemas.microsoft.com/office/drawing/2014/chart" uri="{C3380CC4-5D6E-409C-BE32-E72D297353CC}">
                  <c16:uniqueId val="{0000000A-8B80-4C52-BE77-121630D33C87}"/>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{6E47F52B-A71D-4866-BABF-F242751D899C}</c15:txfldGUID>
                      <c15:f>Diagramm!$I$57</c15:f>
                      <c15:dlblFieldTableCache>
                        <c:ptCount val="1"/>
                      </c15:dlblFieldTableCache>
                    </c15:dlblFTEntry>
                  </c15:dlblFieldTable>
                  <c15:showDataLabelsRange val="0"/>
                </c:ext>
                <c:ext xmlns:c16="http://schemas.microsoft.com/office/drawing/2014/chart" uri="{C3380CC4-5D6E-409C-BE32-E72D297353CC}">
                  <c16:uniqueId val="{0000000B-8B80-4C52-BE77-121630D33C87}"/>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{340D06B1-5E73-43C4-8CE0-FB4A04BF8943}</c15:txfldGUID>
                      <c15:f>Diagramm!$I$58</c15:f>
                      <c15:dlblFieldTableCache>
                        <c:ptCount val="1"/>
                      </c15:dlblFieldTableCache>
                    </c15:dlblFTEntry>
                  </c15:dlblFieldTable>
                  <c15:showDataLabelsRange val="0"/>
                </c:ext>
                <c:ext xmlns:c16="http://schemas.microsoft.com/office/drawing/2014/chart" uri="{C3380CC4-5D6E-409C-BE32-E72D297353CC}">
                  <c16:uniqueId val="{0000000C-8B80-4C52-BE77-121630D33C87}"/>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{AA613D0B-4A48-40CC-B6B1-7C71853F579D}</c15:txfldGUID>
                      <c15:f>Diagramm!$I$59</c15:f>
                      <c15:dlblFieldTableCache>
                        <c:ptCount val="1"/>
                      </c15:dlblFieldTableCache>
                    </c15:dlblFTEntry>
                  </c15:dlblFieldTable>
                  <c15:showDataLabelsRange val="0"/>
                </c:ext>
                <c:ext xmlns:c16="http://schemas.microsoft.com/office/drawing/2014/chart" uri="{C3380CC4-5D6E-409C-BE32-E72D297353CC}">
                  <c16:uniqueId val="{0000000D-8B80-4C52-BE77-121630D33C87}"/>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{BCD92C86-6FAF-433C-94B2-00D529CAC50B}</c15:txfldGUID>
                      <c15:f>Diagramm!$I$60</c15:f>
                      <c15:dlblFieldTableCache>
                        <c:ptCount val="1"/>
                      </c15:dlblFieldTableCache>
                    </c15:dlblFTEntry>
                  </c15:dlblFieldTable>
                  <c15:showDataLabelsRange val="0"/>
                </c:ext>
                <c:ext xmlns:c16="http://schemas.microsoft.com/office/drawing/2014/chart" uri="{C3380CC4-5D6E-409C-BE32-E72D297353CC}">
                  <c16:uniqueId val="{0000000E-8B80-4C52-BE77-121630D33C87}"/>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{C3F7B95B-0382-4908-9D0B-D04302BEA08E}</c15:txfldGUID>
                      <c15:f>Diagramm!$I$61</c15:f>
                      <c15:dlblFieldTableCache>
                        <c:ptCount val="1"/>
                      </c15:dlblFieldTableCache>
                    </c15:dlblFTEntry>
                  </c15:dlblFieldTable>
                  <c15:showDataLabelsRange val="0"/>
                </c:ext>
                <c:ext xmlns:c16="http://schemas.microsoft.com/office/drawing/2014/chart" uri="{C3380CC4-5D6E-409C-BE32-E72D297353CC}">
                  <c16:uniqueId val="{0000000F-8B80-4C52-BE77-121630D33C87}"/>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{795378E8-FC87-4D58-A833-D74C5CB8725E}</c15:txfldGUID>
                      <c15:f>Diagramm!$I$62</c15:f>
                      <c15:dlblFieldTableCache>
                        <c:ptCount val="1"/>
                      </c15:dlblFieldTableCache>
                    </c15:dlblFTEntry>
                  </c15:dlblFieldTable>
                  <c15:showDataLabelsRange val="0"/>
                </c:ext>
                <c:ext xmlns:c16="http://schemas.microsoft.com/office/drawing/2014/chart" uri="{C3380CC4-5D6E-409C-BE32-E72D297353CC}">
                  <c16:uniqueId val="{00000010-8B80-4C52-BE77-121630D33C87}"/>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{3C34C3D5-FA62-4EA5-B40A-77DA9CB1C483}</c15:txfldGUID>
                      <c15:f>Diagramm!$I$63</c15:f>
                      <c15:dlblFieldTableCache>
                        <c:ptCount val="1"/>
                      </c15:dlblFieldTableCache>
                    </c15:dlblFTEntry>
                  </c15:dlblFieldTable>
                  <c15:showDataLabelsRange val="0"/>
                </c:ext>
                <c:ext xmlns:c16="http://schemas.microsoft.com/office/drawing/2014/chart" uri="{C3380CC4-5D6E-409C-BE32-E72D297353CC}">
                  <c16:uniqueId val="{00000011-8B80-4C52-BE77-121630D33C87}"/>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{FA8A5C3B-851A-41C8-BE30-4F73E53F077E}</c15:txfldGUID>
                      <c15:f>Diagramm!$I$64</c15:f>
                      <c15:dlblFieldTableCache>
                        <c:ptCount val="1"/>
                      </c15:dlblFieldTableCache>
                    </c15:dlblFTEntry>
                  </c15:dlblFieldTable>
                  <c15:showDataLabelsRange val="0"/>
                </c:ext>
                <c:ext xmlns:c16="http://schemas.microsoft.com/office/drawing/2014/chart" uri="{C3380CC4-5D6E-409C-BE32-E72D297353CC}">
                  <c16:uniqueId val="{00000012-8B80-4C52-BE77-121630D33C87}"/>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{5D372637-3A0E-4401-AFA0-EC43FC296811}</c15:txfldGUID>
                      <c15:f>Diagramm!$I$65</c15:f>
                      <c15:dlblFieldTableCache>
                        <c:ptCount val="1"/>
                      </c15:dlblFieldTableCache>
                    </c15:dlblFTEntry>
                  </c15:dlblFieldTable>
                  <c15:showDataLabelsRange val="0"/>
                </c:ext>
                <c:ext xmlns:c16="http://schemas.microsoft.com/office/drawing/2014/chart" uri="{C3380CC4-5D6E-409C-BE32-E72D297353CC}">
                  <c16:uniqueId val="{00000013-8B80-4C52-BE77-121630D33C87}"/>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{8F01D9EA-7E78-4E92-98BF-5444208AD086}</c15:txfldGUID>
                      <c15:f>Diagramm!$I$66</c15:f>
                      <c15:dlblFieldTableCache>
                        <c:ptCount val="1"/>
                      </c15:dlblFieldTableCache>
                    </c15:dlblFTEntry>
                  </c15:dlblFieldTable>
                  <c15:showDataLabelsRange val="0"/>
                </c:ext>
                <c:ext xmlns:c16="http://schemas.microsoft.com/office/drawing/2014/chart" uri="{C3380CC4-5D6E-409C-BE32-E72D297353CC}">
                  <c16:uniqueId val="{00000014-8B80-4C52-BE77-121630D33C87}"/>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{31FEC873-2BC3-416C-8D71-A7984454CC5E}</c15:txfldGUID>
                      <c15:f>Diagramm!$I$67</c15:f>
                      <c15:dlblFieldTableCache>
                        <c:ptCount val="1"/>
                      </c15:dlblFieldTableCache>
                    </c15:dlblFTEntry>
                  </c15:dlblFieldTable>
                  <c15:showDataLabelsRange val="0"/>
                </c:ext>
                <c:ext xmlns:c16="http://schemas.microsoft.com/office/drawing/2014/chart" uri="{C3380CC4-5D6E-409C-BE32-E72D297353CC}">
                  <c16:uniqueId val="{00000015-8B80-4C52-BE77-121630D33C8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8B80-4C52-BE77-121630D33C87}"/>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{7C5E13AF-0ECD-4EF3-83C4-F0306B2B114E}</c15:txfldGUID>
                      <c15:f>Diagramm!$K$46</c15:f>
                      <c15:dlblFieldTableCache>
                        <c:ptCount val="1"/>
                      </c15:dlblFieldTableCache>
                    </c15:dlblFTEntry>
                  </c15:dlblFieldTable>
                  <c15:showDataLabelsRange val="0"/>
                </c:ext>
                <c:ext xmlns:c16="http://schemas.microsoft.com/office/drawing/2014/chart" uri="{C3380CC4-5D6E-409C-BE32-E72D297353CC}">
                  <c16:uniqueId val="{00000017-8B80-4C52-BE77-121630D33C87}"/>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{3193EAFD-4E45-4EE9-9717-5CBEE7AE7F25}</c15:txfldGUID>
                      <c15:f>Diagramm!$K$47</c15:f>
                      <c15:dlblFieldTableCache>
                        <c:ptCount val="1"/>
                      </c15:dlblFieldTableCache>
                    </c15:dlblFTEntry>
                  </c15:dlblFieldTable>
                  <c15:showDataLabelsRange val="0"/>
                </c:ext>
                <c:ext xmlns:c16="http://schemas.microsoft.com/office/drawing/2014/chart" uri="{C3380CC4-5D6E-409C-BE32-E72D297353CC}">
                  <c16:uniqueId val="{00000018-8B80-4C52-BE77-121630D33C87}"/>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{49D58E85-9515-4F94-95F6-C396886FC481}</c15:txfldGUID>
                      <c15:f>Diagramm!$K$48</c15:f>
                      <c15:dlblFieldTableCache>
                        <c:ptCount val="1"/>
                      </c15:dlblFieldTableCache>
                    </c15:dlblFTEntry>
                  </c15:dlblFieldTable>
                  <c15:showDataLabelsRange val="0"/>
                </c:ext>
                <c:ext xmlns:c16="http://schemas.microsoft.com/office/drawing/2014/chart" uri="{C3380CC4-5D6E-409C-BE32-E72D297353CC}">
                  <c16:uniqueId val="{00000019-8B80-4C52-BE77-121630D33C87}"/>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{960551B3-8D75-438D-9CFD-32C0CAFF24CF}</c15:txfldGUID>
                      <c15:f>Diagramm!$K$49</c15:f>
                      <c15:dlblFieldTableCache>
                        <c:ptCount val="1"/>
                      </c15:dlblFieldTableCache>
                    </c15:dlblFTEntry>
                  </c15:dlblFieldTable>
                  <c15:showDataLabelsRange val="0"/>
                </c:ext>
                <c:ext xmlns:c16="http://schemas.microsoft.com/office/drawing/2014/chart" uri="{C3380CC4-5D6E-409C-BE32-E72D297353CC}">
                  <c16:uniqueId val="{0000001A-8B80-4C52-BE77-121630D33C87}"/>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{0124AB70-2875-4A76-A177-6AF67F65B0A6}</c15:txfldGUID>
                      <c15:f>Diagramm!$K$50</c15:f>
                      <c15:dlblFieldTableCache>
                        <c:ptCount val="1"/>
                      </c15:dlblFieldTableCache>
                    </c15:dlblFTEntry>
                  </c15:dlblFieldTable>
                  <c15:showDataLabelsRange val="0"/>
                </c:ext>
                <c:ext xmlns:c16="http://schemas.microsoft.com/office/drawing/2014/chart" uri="{C3380CC4-5D6E-409C-BE32-E72D297353CC}">
                  <c16:uniqueId val="{0000001B-8B80-4C52-BE77-121630D33C87}"/>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{C6498F7D-B499-4744-9819-EE0C454BF73C}</c15:txfldGUID>
                      <c15:f>Diagramm!$K$51</c15:f>
                      <c15:dlblFieldTableCache>
                        <c:ptCount val="1"/>
                      </c15:dlblFieldTableCache>
                    </c15:dlblFTEntry>
                  </c15:dlblFieldTable>
                  <c15:showDataLabelsRange val="0"/>
                </c:ext>
                <c:ext xmlns:c16="http://schemas.microsoft.com/office/drawing/2014/chart" uri="{C3380CC4-5D6E-409C-BE32-E72D297353CC}">
                  <c16:uniqueId val="{0000001C-8B80-4C52-BE77-121630D33C87}"/>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{2AD3FD0A-6AB4-4BC2-8F62-912250983DED}</c15:txfldGUID>
                      <c15:f>Diagramm!$K$52</c15:f>
                      <c15:dlblFieldTableCache>
                        <c:ptCount val="1"/>
                      </c15:dlblFieldTableCache>
                    </c15:dlblFTEntry>
                  </c15:dlblFieldTable>
                  <c15:showDataLabelsRange val="0"/>
                </c:ext>
                <c:ext xmlns:c16="http://schemas.microsoft.com/office/drawing/2014/chart" uri="{C3380CC4-5D6E-409C-BE32-E72D297353CC}">
                  <c16:uniqueId val="{0000001D-8B80-4C52-BE77-121630D33C87}"/>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{A3051305-7944-4594-9F82-C38DE6882D2C}</c15:txfldGUID>
                      <c15:f>Diagramm!$K$53</c15:f>
                      <c15:dlblFieldTableCache>
                        <c:ptCount val="1"/>
                      </c15:dlblFieldTableCache>
                    </c15:dlblFTEntry>
                  </c15:dlblFieldTable>
                  <c15:showDataLabelsRange val="0"/>
                </c:ext>
                <c:ext xmlns:c16="http://schemas.microsoft.com/office/drawing/2014/chart" uri="{C3380CC4-5D6E-409C-BE32-E72D297353CC}">
                  <c16:uniqueId val="{0000001E-8B80-4C52-BE77-121630D33C87}"/>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{805645E6-F907-4207-9943-517726689931}</c15:txfldGUID>
                      <c15:f>Diagramm!$K$54</c15:f>
                      <c15:dlblFieldTableCache>
                        <c:ptCount val="1"/>
                      </c15:dlblFieldTableCache>
                    </c15:dlblFTEntry>
                  </c15:dlblFieldTable>
                  <c15:showDataLabelsRange val="0"/>
                </c:ext>
                <c:ext xmlns:c16="http://schemas.microsoft.com/office/drawing/2014/chart" uri="{C3380CC4-5D6E-409C-BE32-E72D297353CC}">
                  <c16:uniqueId val="{0000001F-8B80-4C52-BE77-121630D33C87}"/>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{67425129-C745-4F03-9D2E-5D61523BDC1C}</c15:txfldGUID>
                      <c15:f>Diagramm!$K$55</c15:f>
                      <c15:dlblFieldTableCache>
                        <c:ptCount val="1"/>
                      </c15:dlblFieldTableCache>
                    </c15:dlblFTEntry>
                  </c15:dlblFieldTable>
                  <c15:showDataLabelsRange val="0"/>
                </c:ext>
                <c:ext xmlns:c16="http://schemas.microsoft.com/office/drawing/2014/chart" uri="{C3380CC4-5D6E-409C-BE32-E72D297353CC}">
                  <c16:uniqueId val="{00000020-8B80-4C52-BE77-121630D33C87}"/>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{44F6AAED-5B7C-4268-A33B-802F0A95358C}</c15:txfldGUID>
                      <c15:f>Diagramm!$K$56</c15:f>
                      <c15:dlblFieldTableCache>
                        <c:ptCount val="1"/>
                      </c15:dlblFieldTableCache>
                    </c15:dlblFTEntry>
                  </c15:dlblFieldTable>
                  <c15:showDataLabelsRange val="0"/>
                </c:ext>
                <c:ext xmlns:c16="http://schemas.microsoft.com/office/drawing/2014/chart" uri="{C3380CC4-5D6E-409C-BE32-E72D297353CC}">
                  <c16:uniqueId val="{00000021-8B80-4C52-BE77-121630D33C87}"/>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{AD724DD4-3B76-4557-A71B-BDEB51EEA51B}</c15:txfldGUID>
                      <c15:f>Diagramm!$K$57</c15:f>
                      <c15:dlblFieldTableCache>
                        <c:ptCount val="1"/>
                      </c15:dlblFieldTableCache>
                    </c15:dlblFTEntry>
                  </c15:dlblFieldTable>
                  <c15:showDataLabelsRange val="0"/>
                </c:ext>
                <c:ext xmlns:c16="http://schemas.microsoft.com/office/drawing/2014/chart" uri="{C3380CC4-5D6E-409C-BE32-E72D297353CC}">
                  <c16:uniqueId val="{00000022-8B80-4C52-BE77-121630D33C87}"/>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{D5ED3C73-944D-4D2D-B8C2-62AF028509F3}</c15:txfldGUID>
                      <c15:f>Diagramm!$K$58</c15:f>
                      <c15:dlblFieldTableCache>
                        <c:ptCount val="1"/>
                      </c15:dlblFieldTableCache>
                    </c15:dlblFTEntry>
                  </c15:dlblFieldTable>
                  <c15:showDataLabelsRange val="0"/>
                </c:ext>
                <c:ext xmlns:c16="http://schemas.microsoft.com/office/drawing/2014/chart" uri="{C3380CC4-5D6E-409C-BE32-E72D297353CC}">
                  <c16:uniqueId val="{00000023-8B80-4C52-BE77-121630D33C87}"/>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{BF78FA55-F82D-4938-A042-938F1DB73DDB}</c15:txfldGUID>
                      <c15:f>Diagramm!$K$59</c15:f>
                      <c15:dlblFieldTableCache>
                        <c:ptCount val="1"/>
                      </c15:dlblFieldTableCache>
                    </c15:dlblFTEntry>
                  </c15:dlblFieldTable>
                  <c15:showDataLabelsRange val="0"/>
                </c:ext>
                <c:ext xmlns:c16="http://schemas.microsoft.com/office/drawing/2014/chart" uri="{C3380CC4-5D6E-409C-BE32-E72D297353CC}">
                  <c16:uniqueId val="{00000024-8B80-4C52-BE77-121630D33C87}"/>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{2266AE38-B728-4F27-9448-45CA7D2F561B}</c15:txfldGUID>
                      <c15:f>Diagramm!$K$60</c15:f>
                      <c15:dlblFieldTableCache>
                        <c:ptCount val="1"/>
                      </c15:dlblFieldTableCache>
                    </c15:dlblFTEntry>
                  </c15:dlblFieldTable>
                  <c15:showDataLabelsRange val="0"/>
                </c:ext>
                <c:ext xmlns:c16="http://schemas.microsoft.com/office/drawing/2014/chart" uri="{C3380CC4-5D6E-409C-BE32-E72D297353CC}">
                  <c16:uniqueId val="{00000025-8B80-4C52-BE77-121630D33C87}"/>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{79C8F836-BAF9-4CD6-B275-8DCDA3AB8B2B}</c15:txfldGUID>
                      <c15:f>Diagramm!$K$61</c15:f>
                      <c15:dlblFieldTableCache>
                        <c:ptCount val="1"/>
                      </c15:dlblFieldTableCache>
                    </c15:dlblFTEntry>
                  </c15:dlblFieldTable>
                  <c15:showDataLabelsRange val="0"/>
                </c:ext>
                <c:ext xmlns:c16="http://schemas.microsoft.com/office/drawing/2014/chart" uri="{C3380CC4-5D6E-409C-BE32-E72D297353CC}">
                  <c16:uniqueId val="{00000026-8B80-4C52-BE77-121630D33C87}"/>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{822708D5-63E8-4352-95A1-FEA8F19260AE}</c15:txfldGUID>
                      <c15:f>Diagramm!$K$62</c15:f>
                      <c15:dlblFieldTableCache>
                        <c:ptCount val="1"/>
                      </c15:dlblFieldTableCache>
                    </c15:dlblFTEntry>
                  </c15:dlblFieldTable>
                  <c15:showDataLabelsRange val="0"/>
                </c:ext>
                <c:ext xmlns:c16="http://schemas.microsoft.com/office/drawing/2014/chart" uri="{C3380CC4-5D6E-409C-BE32-E72D297353CC}">
                  <c16:uniqueId val="{00000027-8B80-4C52-BE77-121630D33C87}"/>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{86469202-9857-4C17-B9A5-206DA34602D2}</c15:txfldGUID>
                      <c15:f>Diagramm!$K$63</c15:f>
                      <c15:dlblFieldTableCache>
                        <c:ptCount val="1"/>
                      </c15:dlblFieldTableCache>
                    </c15:dlblFTEntry>
                  </c15:dlblFieldTable>
                  <c15:showDataLabelsRange val="0"/>
                </c:ext>
                <c:ext xmlns:c16="http://schemas.microsoft.com/office/drawing/2014/chart" uri="{C3380CC4-5D6E-409C-BE32-E72D297353CC}">
                  <c16:uniqueId val="{00000028-8B80-4C52-BE77-121630D33C87}"/>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{D2D44265-6408-4623-B3ED-B5ACF43B69BB}</c15:txfldGUID>
                      <c15:f>Diagramm!$K$64</c15:f>
                      <c15:dlblFieldTableCache>
                        <c:ptCount val="1"/>
                      </c15:dlblFieldTableCache>
                    </c15:dlblFTEntry>
                  </c15:dlblFieldTable>
                  <c15:showDataLabelsRange val="0"/>
                </c:ext>
                <c:ext xmlns:c16="http://schemas.microsoft.com/office/drawing/2014/chart" uri="{C3380CC4-5D6E-409C-BE32-E72D297353CC}">
                  <c16:uniqueId val="{00000029-8B80-4C52-BE77-121630D33C87}"/>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{4BC977CD-91F0-4D08-A6D8-540E8D0AFDFD}</c15:txfldGUID>
                      <c15:f>Diagramm!$K$65</c15:f>
                      <c15:dlblFieldTableCache>
                        <c:ptCount val="1"/>
                      </c15:dlblFieldTableCache>
                    </c15:dlblFTEntry>
                  </c15:dlblFieldTable>
                  <c15:showDataLabelsRange val="0"/>
                </c:ext>
                <c:ext xmlns:c16="http://schemas.microsoft.com/office/drawing/2014/chart" uri="{C3380CC4-5D6E-409C-BE32-E72D297353CC}">
                  <c16:uniqueId val="{0000002A-8B80-4C52-BE77-121630D33C87}"/>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{9C224A95-18AD-4AD0-ADF3-AF0BCAD14465}</c15:txfldGUID>
                      <c15:f>Diagramm!$K$66</c15:f>
                      <c15:dlblFieldTableCache>
                        <c:ptCount val="1"/>
                      </c15:dlblFieldTableCache>
                    </c15:dlblFTEntry>
                  </c15:dlblFieldTable>
                  <c15:showDataLabelsRange val="0"/>
                </c:ext>
                <c:ext xmlns:c16="http://schemas.microsoft.com/office/drawing/2014/chart" uri="{C3380CC4-5D6E-409C-BE32-E72D297353CC}">
                  <c16:uniqueId val="{0000002B-8B80-4C52-BE77-121630D33C87}"/>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{6A088E9C-1575-4AFB-BEB4-F349D0E91B7F}</c15:txfldGUID>
                      <c15:f>Diagramm!$K$67</c15:f>
                      <c15:dlblFieldTableCache>
                        <c:ptCount val="1"/>
                      </c15:dlblFieldTableCache>
                    </c15:dlblFTEntry>
                  </c15:dlblFieldTable>
                  <c15:showDataLabelsRange val="0"/>
                </c:ext>
                <c:ext xmlns:c16="http://schemas.microsoft.com/office/drawing/2014/chart" uri="{C3380CC4-5D6E-409C-BE32-E72D297353CC}">
                  <c16:uniqueId val="{0000002C-8B80-4C52-BE77-121630D33C87}"/>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8B80-4C52-BE77-121630D33C87}"/>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{26FB2D3C-0C6E-4621-9C8F-CE1D179EC110}</c15:txfldGUID>
                      <c15:f>Diagramm!$J$46</c15:f>
                      <c15:dlblFieldTableCache>
                        <c:ptCount val="1"/>
                      </c15:dlblFieldTableCache>
                    </c15:dlblFTEntry>
                  </c15:dlblFieldTable>
                  <c15:showDataLabelsRange val="0"/>
                </c:ext>
                <c:ext xmlns:c16="http://schemas.microsoft.com/office/drawing/2014/chart" uri="{C3380CC4-5D6E-409C-BE32-E72D297353CC}">
                  <c16:uniqueId val="{0000002E-8B80-4C52-BE77-121630D33C87}"/>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{88580315-FCA0-4AD9-B85C-52FA1F22D909}</c15:txfldGUID>
                      <c15:f>Diagramm!$J$47</c15:f>
                      <c15:dlblFieldTableCache>
                        <c:ptCount val="1"/>
                      </c15:dlblFieldTableCache>
                    </c15:dlblFTEntry>
                  </c15:dlblFieldTable>
                  <c15:showDataLabelsRange val="0"/>
                </c:ext>
                <c:ext xmlns:c16="http://schemas.microsoft.com/office/drawing/2014/chart" uri="{C3380CC4-5D6E-409C-BE32-E72D297353CC}">
                  <c16:uniqueId val="{0000002F-8B80-4C52-BE77-121630D33C87}"/>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{82248E4D-9C2F-43C8-A6A9-2BBFEFDA23F6}</c15:txfldGUID>
                      <c15:f>Diagramm!$J$48</c15:f>
                      <c15:dlblFieldTableCache>
                        <c:ptCount val="1"/>
                      </c15:dlblFieldTableCache>
                    </c15:dlblFTEntry>
                  </c15:dlblFieldTable>
                  <c15:showDataLabelsRange val="0"/>
                </c:ext>
                <c:ext xmlns:c16="http://schemas.microsoft.com/office/drawing/2014/chart" uri="{C3380CC4-5D6E-409C-BE32-E72D297353CC}">
                  <c16:uniqueId val="{00000030-8B80-4C52-BE77-121630D33C87}"/>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{9844B1B1-0D73-4E37-B4CA-397B755F0B9B}</c15:txfldGUID>
                      <c15:f>Diagramm!$J$49</c15:f>
                      <c15:dlblFieldTableCache>
                        <c:ptCount val="1"/>
                      </c15:dlblFieldTableCache>
                    </c15:dlblFTEntry>
                  </c15:dlblFieldTable>
                  <c15:showDataLabelsRange val="0"/>
                </c:ext>
                <c:ext xmlns:c16="http://schemas.microsoft.com/office/drawing/2014/chart" uri="{C3380CC4-5D6E-409C-BE32-E72D297353CC}">
                  <c16:uniqueId val="{00000031-8B80-4C52-BE77-121630D33C87}"/>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{38128DD7-AFCD-4E8B-8704-362C94CDD93B}</c15:txfldGUID>
                      <c15:f>Diagramm!$J$50</c15:f>
                      <c15:dlblFieldTableCache>
                        <c:ptCount val="1"/>
                      </c15:dlblFieldTableCache>
                    </c15:dlblFTEntry>
                  </c15:dlblFieldTable>
                  <c15:showDataLabelsRange val="0"/>
                </c:ext>
                <c:ext xmlns:c16="http://schemas.microsoft.com/office/drawing/2014/chart" uri="{C3380CC4-5D6E-409C-BE32-E72D297353CC}">
                  <c16:uniqueId val="{00000032-8B80-4C52-BE77-121630D33C87}"/>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{7132C074-F29C-4759-A110-9393759BD60F}</c15:txfldGUID>
                      <c15:f>Diagramm!$J$51</c15:f>
                      <c15:dlblFieldTableCache>
                        <c:ptCount val="1"/>
                      </c15:dlblFieldTableCache>
                    </c15:dlblFTEntry>
                  </c15:dlblFieldTable>
                  <c15:showDataLabelsRange val="0"/>
                </c:ext>
                <c:ext xmlns:c16="http://schemas.microsoft.com/office/drawing/2014/chart" uri="{C3380CC4-5D6E-409C-BE32-E72D297353CC}">
                  <c16:uniqueId val="{00000033-8B80-4C52-BE77-121630D33C87}"/>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{74737536-DB0C-4A9D-9581-8261C2843FB4}</c15:txfldGUID>
                      <c15:f>Diagramm!$J$52</c15:f>
                      <c15:dlblFieldTableCache>
                        <c:ptCount val="1"/>
                      </c15:dlblFieldTableCache>
                    </c15:dlblFTEntry>
                  </c15:dlblFieldTable>
                  <c15:showDataLabelsRange val="0"/>
                </c:ext>
                <c:ext xmlns:c16="http://schemas.microsoft.com/office/drawing/2014/chart" uri="{C3380CC4-5D6E-409C-BE32-E72D297353CC}">
                  <c16:uniqueId val="{00000034-8B80-4C52-BE77-121630D33C87}"/>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{508FA5DC-5960-428A-A93F-F876ACC65BD8}</c15:txfldGUID>
                      <c15:f>Diagramm!$J$53</c15:f>
                      <c15:dlblFieldTableCache>
                        <c:ptCount val="1"/>
                      </c15:dlblFieldTableCache>
                    </c15:dlblFTEntry>
                  </c15:dlblFieldTable>
                  <c15:showDataLabelsRange val="0"/>
                </c:ext>
                <c:ext xmlns:c16="http://schemas.microsoft.com/office/drawing/2014/chart" uri="{C3380CC4-5D6E-409C-BE32-E72D297353CC}">
                  <c16:uniqueId val="{00000035-8B80-4C52-BE77-121630D33C87}"/>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{A5182FF0-598D-4FEC-9CC3-46F95AF99019}</c15:txfldGUID>
                      <c15:f>Diagramm!$J$54</c15:f>
                      <c15:dlblFieldTableCache>
                        <c:ptCount val="1"/>
                      </c15:dlblFieldTableCache>
                    </c15:dlblFTEntry>
                  </c15:dlblFieldTable>
                  <c15:showDataLabelsRange val="0"/>
                </c:ext>
                <c:ext xmlns:c16="http://schemas.microsoft.com/office/drawing/2014/chart" uri="{C3380CC4-5D6E-409C-BE32-E72D297353CC}">
                  <c16:uniqueId val="{00000036-8B80-4C52-BE77-121630D33C87}"/>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{CC8FD085-435B-4EDF-B10C-CCE134A62256}</c15:txfldGUID>
                      <c15:f>Diagramm!$J$55</c15:f>
                      <c15:dlblFieldTableCache>
                        <c:ptCount val="1"/>
                      </c15:dlblFieldTableCache>
                    </c15:dlblFTEntry>
                  </c15:dlblFieldTable>
                  <c15:showDataLabelsRange val="0"/>
                </c:ext>
                <c:ext xmlns:c16="http://schemas.microsoft.com/office/drawing/2014/chart" uri="{C3380CC4-5D6E-409C-BE32-E72D297353CC}">
                  <c16:uniqueId val="{00000037-8B80-4C52-BE77-121630D33C87}"/>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{9D86AA55-C217-4E72-9925-BA7D6F1F1479}</c15:txfldGUID>
                      <c15:f>Diagramm!$J$56</c15:f>
                      <c15:dlblFieldTableCache>
                        <c:ptCount val="1"/>
                      </c15:dlblFieldTableCache>
                    </c15:dlblFTEntry>
                  </c15:dlblFieldTable>
                  <c15:showDataLabelsRange val="0"/>
                </c:ext>
                <c:ext xmlns:c16="http://schemas.microsoft.com/office/drawing/2014/chart" uri="{C3380CC4-5D6E-409C-BE32-E72D297353CC}">
                  <c16:uniqueId val="{00000038-8B80-4C52-BE77-121630D33C87}"/>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{F7584C53-BB69-40E4-ACDF-D7A537972DB8}</c15:txfldGUID>
                      <c15:f>Diagramm!$J$57</c15:f>
                      <c15:dlblFieldTableCache>
                        <c:ptCount val="1"/>
                      </c15:dlblFieldTableCache>
                    </c15:dlblFTEntry>
                  </c15:dlblFieldTable>
                  <c15:showDataLabelsRange val="0"/>
                </c:ext>
                <c:ext xmlns:c16="http://schemas.microsoft.com/office/drawing/2014/chart" uri="{C3380CC4-5D6E-409C-BE32-E72D297353CC}">
                  <c16:uniqueId val="{00000039-8B80-4C52-BE77-121630D33C87}"/>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{78A4E781-CA6D-4087-9FCD-FCE5B95F5D45}</c15:txfldGUID>
                      <c15:f>Diagramm!$J$58</c15:f>
                      <c15:dlblFieldTableCache>
                        <c:ptCount val="1"/>
                      </c15:dlblFieldTableCache>
                    </c15:dlblFTEntry>
                  </c15:dlblFieldTable>
                  <c15:showDataLabelsRange val="0"/>
                </c:ext>
                <c:ext xmlns:c16="http://schemas.microsoft.com/office/drawing/2014/chart" uri="{C3380CC4-5D6E-409C-BE32-E72D297353CC}">
                  <c16:uniqueId val="{0000003A-8B80-4C52-BE77-121630D33C87}"/>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{B0DEC8A6-2DF5-4D64-8FC5-F19001384757}</c15:txfldGUID>
                      <c15:f>Diagramm!$J$59</c15:f>
                      <c15:dlblFieldTableCache>
                        <c:ptCount val="1"/>
                      </c15:dlblFieldTableCache>
                    </c15:dlblFTEntry>
                  </c15:dlblFieldTable>
                  <c15:showDataLabelsRange val="0"/>
                </c:ext>
                <c:ext xmlns:c16="http://schemas.microsoft.com/office/drawing/2014/chart" uri="{C3380CC4-5D6E-409C-BE32-E72D297353CC}">
                  <c16:uniqueId val="{0000003B-8B80-4C52-BE77-121630D33C87}"/>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{3D6E70CF-6610-43AF-A149-4548D31EEDAD}</c15:txfldGUID>
                      <c15:f>Diagramm!$J$60</c15:f>
                      <c15:dlblFieldTableCache>
                        <c:ptCount val="1"/>
                      </c15:dlblFieldTableCache>
                    </c15:dlblFTEntry>
                  </c15:dlblFieldTable>
                  <c15:showDataLabelsRange val="0"/>
                </c:ext>
                <c:ext xmlns:c16="http://schemas.microsoft.com/office/drawing/2014/chart" uri="{C3380CC4-5D6E-409C-BE32-E72D297353CC}">
                  <c16:uniqueId val="{0000003C-8B80-4C52-BE77-121630D33C87}"/>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{CAD6264B-F1AF-40D0-8E6A-F38509A7DA33}</c15:txfldGUID>
                      <c15:f>Diagramm!$J$61</c15:f>
                      <c15:dlblFieldTableCache>
                        <c:ptCount val="1"/>
                      </c15:dlblFieldTableCache>
                    </c15:dlblFTEntry>
                  </c15:dlblFieldTable>
                  <c15:showDataLabelsRange val="0"/>
                </c:ext>
                <c:ext xmlns:c16="http://schemas.microsoft.com/office/drawing/2014/chart" uri="{C3380CC4-5D6E-409C-BE32-E72D297353CC}">
                  <c16:uniqueId val="{0000003D-8B80-4C52-BE77-121630D33C87}"/>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{143E3364-C01F-433E-A569-00B43748DC3B}</c15:txfldGUID>
                      <c15:f>Diagramm!$J$62</c15:f>
                      <c15:dlblFieldTableCache>
                        <c:ptCount val="1"/>
                      </c15:dlblFieldTableCache>
                    </c15:dlblFTEntry>
                  </c15:dlblFieldTable>
                  <c15:showDataLabelsRange val="0"/>
                </c:ext>
                <c:ext xmlns:c16="http://schemas.microsoft.com/office/drawing/2014/chart" uri="{C3380CC4-5D6E-409C-BE32-E72D297353CC}">
                  <c16:uniqueId val="{0000003E-8B80-4C52-BE77-121630D33C87}"/>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{4C7FB9D5-78BD-4258-B299-4D548926D081}</c15:txfldGUID>
                      <c15:f>Diagramm!$J$63</c15:f>
                      <c15:dlblFieldTableCache>
                        <c:ptCount val="1"/>
                      </c15:dlblFieldTableCache>
                    </c15:dlblFTEntry>
                  </c15:dlblFieldTable>
                  <c15:showDataLabelsRange val="0"/>
                </c:ext>
                <c:ext xmlns:c16="http://schemas.microsoft.com/office/drawing/2014/chart" uri="{C3380CC4-5D6E-409C-BE32-E72D297353CC}">
                  <c16:uniqueId val="{0000003F-8B80-4C52-BE77-121630D33C87}"/>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{233D7F35-5917-4D38-8656-02AEBB0E9640}</c15:txfldGUID>
                      <c15:f>Diagramm!$J$64</c15:f>
                      <c15:dlblFieldTableCache>
                        <c:ptCount val="1"/>
                      </c15:dlblFieldTableCache>
                    </c15:dlblFTEntry>
                  </c15:dlblFieldTable>
                  <c15:showDataLabelsRange val="0"/>
                </c:ext>
                <c:ext xmlns:c16="http://schemas.microsoft.com/office/drawing/2014/chart" uri="{C3380CC4-5D6E-409C-BE32-E72D297353CC}">
                  <c16:uniqueId val="{00000040-8B80-4C52-BE77-121630D33C87}"/>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{F805D39F-BE6E-4DAF-8314-7824C52B942E}</c15:txfldGUID>
                      <c15:f>Diagramm!$J$65</c15:f>
                      <c15:dlblFieldTableCache>
                        <c:ptCount val="1"/>
                      </c15:dlblFieldTableCache>
                    </c15:dlblFTEntry>
                  </c15:dlblFieldTable>
                  <c15:showDataLabelsRange val="0"/>
                </c:ext>
                <c:ext xmlns:c16="http://schemas.microsoft.com/office/drawing/2014/chart" uri="{C3380CC4-5D6E-409C-BE32-E72D297353CC}">
                  <c16:uniqueId val="{00000041-8B80-4C52-BE77-121630D33C87}"/>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{9A2D8CA2-FB18-4A5A-8ECB-52B8D90CDB46}</c15:txfldGUID>
                      <c15:f>Diagramm!$J$66</c15:f>
                      <c15:dlblFieldTableCache>
                        <c:ptCount val="1"/>
                      </c15:dlblFieldTableCache>
                    </c15:dlblFTEntry>
                  </c15:dlblFieldTable>
                  <c15:showDataLabelsRange val="0"/>
                </c:ext>
                <c:ext xmlns:c16="http://schemas.microsoft.com/office/drawing/2014/chart" uri="{C3380CC4-5D6E-409C-BE32-E72D297353CC}">
                  <c16:uniqueId val="{00000042-8B80-4C52-BE77-121630D33C87}"/>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{1B0617F0-D670-4B72-B694-4F025A01A26F}</c15:txfldGUID>
                      <c15:f>Diagramm!$J$67</c15:f>
                      <c15:dlblFieldTableCache>
                        <c:ptCount val="1"/>
                      </c15:dlblFieldTableCache>
                    </c15:dlblFTEntry>
                  </c15:dlblFieldTable>
                  <c15:showDataLabelsRange val="0"/>
                </c:ext>
                <c:ext xmlns:c16="http://schemas.microsoft.com/office/drawing/2014/chart" uri="{C3380CC4-5D6E-409C-BE32-E72D297353CC}">
                  <c16:uniqueId val="{00000043-8B80-4C52-BE77-121630D33C8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8B80-4C52-BE77-121630D33C87}"/>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8E5-408D-B5CC-D35AB922BDC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8E5-408D-B5CC-D35AB922BDC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8E5-408D-B5CC-D35AB922BDC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8E5-408D-B5CC-D35AB922BDC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8E5-408D-B5CC-D35AB922BDC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8E5-408D-B5CC-D35AB922BDC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8E5-408D-B5CC-D35AB922BDC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8E5-408D-B5CC-D35AB922BDC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8E5-408D-B5CC-D35AB922BDC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8E5-408D-B5CC-D35AB922BDC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8E5-408D-B5CC-D35AB922BDC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8E5-408D-B5CC-D35AB922BDC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8E5-408D-B5CC-D35AB922BDC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8E5-408D-B5CC-D35AB922BDC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8E5-408D-B5CC-D35AB922BDC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8E5-408D-B5CC-D35AB922BDC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8E5-408D-B5CC-D35AB922BDC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8E5-408D-B5CC-D35AB922BDC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C8E5-408D-B5CC-D35AB922BDC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C8E5-408D-B5CC-D35AB922BDC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C8E5-408D-B5CC-D35AB922BDC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C8E5-408D-B5CC-D35AB922BDC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8E5-408D-B5CC-D35AB922BDC0}"/>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C8E5-408D-B5CC-D35AB922BDC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C8E5-408D-B5CC-D35AB922BDC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C8E5-408D-B5CC-D35AB922BDC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C8E5-408D-B5CC-D35AB922BDC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C8E5-408D-B5CC-D35AB922BDC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C8E5-408D-B5CC-D35AB922BDC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C8E5-408D-B5CC-D35AB922BDC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C8E5-408D-B5CC-D35AB922BDC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C8E5-408D-B5CC-D35AB922BDC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C8E5-408D-B5CC-D35AB922BDC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C8E5-408D-B5CC-D35AB922BDC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C8E5-408D-B5CC-D35AB922BDC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C8E5-408D-B5CC-D35AB922BDC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C8E5-408D-B5CC-D35AB922BDC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C8E5-408D-B5CC-D35AB922BDC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C8E5-408D-B5CC-D35AB922BDC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C8E5-408D-B5CC-D35AB922BDC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C8E5-408D-B5CC-D35AB922BDC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C8E5-408D-B5CC-D35AB922BDC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C8E5-408D-B5CC-D35AB922BDC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C8E5-408D-B5CC-D35AB922BDC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C8E5-408D-B5CC-D35AB922BDC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8E5-408D-B5CC-D35AB922BDC0}"/>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C8E5-408D-B5CC-D35AB922BDC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C8E5-408D-B5CC-D35AB922BDC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C8E5-408D-B5CC-D35AB922BDC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C8E5-408D-B5CC-D35AB922BDC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C8E5-408D-B5CC-D35AB922BDC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C8E5-408D-B5CC-D35AB922BDC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C8E5-408D-B5CC-D35AB922BDC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C8E5-408D-B5CC-D35AB922BDC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C8E5-408D-B5CC-D35AB922BDC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C8E5-408D-B5CC-D35AB922BDC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C8E5-408D-B5CC-D35AB922BDC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C8E5-408D-B5CC-D35AB922BDC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C8E5-408D-B5CC-D35AB922BDC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C8E5-408D-B5CC-D35AB922BDC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C8E5-408D-B5CC-D35AB922BDC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C8E5-408D-B5CC-D35AB922BDC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C8E5-408D-B5CC-D35AB922BDC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C8E5-408D-B5CC-D35AB922BDC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C8E5-408D-B5CC-D35AB922BDC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C8E5-408D-B5CC-D35AB922BDC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C8E5-408D-B5CC-D35AB922BDC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C8E5-408D-B5CC-D35AB922BDC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8E5-408D-B5CC-D35AB922BDC0}"/>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100.54480307791711</c:v>
                </c:pt>
                <c:pt idx="2">
                  <c:v>103.09627301829715</c:v>
                </c:pt>
                <c:pt idx="3">
                  <c:v>102.87086258039884</c:v>
                </c:pt>
                <c:pt idx="4">
                  <c:v>103.32241769214956</c:v>
                </c:pt>
                <c:pt idx="5">
                  <c:v>102.87379952421509</c:v>
                </c:pt>
                <c:pt idx="6">
                  <c:v>105.37313871185646</c:v>
                </c:pt>
                <c:pt idx="7">
                  <c:v>104.5397809039913</c:v>
                </c:pt>
                <c:pt idx="8">
                  <c:v>104.78281300478723</c:v>
                </c:pt>
                <c:pt idx="9">
                  <c:v>105.51411201503716</c:v>
                </c:pt>
                <c:pt idx="10">
                  <c:v>107.10740403536082</c:v>
                </c:pt>
                <c:pt idx="11">
                  <c:v>106.70284002467032</c:v>
                </c:pt>
                <c:pt idx="12">
                  <c:v>106.12940174454462</c:v>
                </c:pt>
                <c:pt idx="13">
                  <c:v>106.6815471820024</c:v>
                </c:pt>
                <c:pt idx="14">
                  <c:v>107.91653205674177</c:v>
                </c:pt>
                <c:pt idx="15">
                  <c:v>107.83796880965669</c:v>
                </c:pt>
                <c:pt idx="16">
                  <c:v>108.19260477547064</c:v>
                </c:pt>
                <c:pt idx="17">
                  <c:v>108.51126317953536</c:v>
                </c:pt>
                <c:pt idx="18">
                  <c:v>110.36080354782814</c:v>
                </c:pt>
                <c:pt idx="19">
                  <c:v>110.23965461540722</c:v>
                </c:pt>
                <c:pt idx="20">
                  <c:v>109.93714940233193</c:v>
                </c:pt>
                <c:pt idx="21">
                  <c:v>110.25213662662634</c:v>
                </c:pt>
                <c:pt idx="22">
                  <c:v>112.0884607477459</c:v>
                </c:pt>
                <c:pt idx="23">
                  <c:v>110.96801668184088</c:v>
                </c:pt>
                <c:pt idx="24">
                  <c:v>110.65743487327086</c:v>
                </c:pt>
              </c:numCache>
            </c:numRef>
          </c:val>
          <c:smooth val="0"/>
          <c:extLst>
            <c:ext xmlns:c16="http://schemas.microsoft.com/office/drawing/2014/chart" uri="{C3380CC4-5D6E-409C-BE32-E72D297353CC}">
              <c16:uniqueId val="{00000000-A21E-4272-A28F-44BF78F16376}"/>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100.40433585684789</c:v>
                </c:pt>
                <c:pt idx="2">
                  <c:v>103.27770130763936</c:v>
                </c:pt>
                <c:pt idx="3">
                  <c:v>102.41741225051616</c:v>
                </c:pt>
                <c:pt idx="4">
                  <c:v>100.93771507226428</c:v>
                </c:pt>
                <c:pt idx="5">
                  <c:v>101.45388850653821</c:v>
                </c:pt>
                <c:pt idx="6">
                  <c:v>104.87783895388851</c:v>
                </c:pt>
                <c:pt idx="7">
                  <c:v>104.30144528561596</c:v>
                </c:pt>
                <c:pt idx="8">
                  <c:v>103.337921541638</c:v>
                </c:pt>
                <c:pt idx="9">
                  <c:v>105.07570543702684</c:v>
                </c:pt>
                <c:pt idx="10">
                  <c:v>107.42429456297316</c:v>
                </c:pt>
                <c:pt idx="11">
                  <c:v>107.50172057811425</c:v>
                </c:pt>
                <c:pt idx="12">
                  <c:v>107.58774948382657</c:v>
                </c:pt>
                <c:pt idx="13">
                  <c:v>110.2116311080523</c:v>
                </c:pt>
                <c:pt idx="14">
                  <c:v>113.60116999311769</c:v>
                </c:pt>
                <c:pt idx="15">
                  <c:v>114.34101858224363</c:v>
                </c:pt>
                <c:pt idx="16">
                  <c:v>114.22057811424639</c:v>
                </c:pt>
                <c:pt idx="17">
                  <c:v>115.72608396421198</c:v>
                </c:pt>
                <c:pt idx="18">
                  <c:v>119.27907777013075</c:v>
                </c:pt>
                <c:pt idx="19">
                  <c:v>119.37370956641431</c:v>
                </c:pt>
                <c:pt idx="20">
                  <c:v>119.27907777013075</c:v>
                </c:pt>
                <c:pt idx="21">
                  <c:v>121.89435650378526</c:v>
                </c:pt>
                <c:pt idx="22">
                  <c:v>124.97419132828631</c:v>
                </c:pt>
                <c:pt idx="23">
                  <c:v>124.8107364074329</c:v>
                </c:pt>
                <c:pt idx="24">
                  <c:v>119.89848589125947</c:v>
                </c:pt>
              </c:numCache>
            </c:numRef>
          </c:val>
          <c:smooth val="0"/>
          <c:extLst>
            <c:ext xmlns:c16="http://schemas.microsoft.com/office/drawing/2014/chart" uri="{C3380CC4-5D6E-409C-BE32-E72D297353CC}">
              <c16:uniqueId val="{00000001-A21E-4272-A28F-44BF78F16376}"/>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101.86714682741614</c:v>
                </c:pt>
                <c:pt idx="2">
                  <c:v>100.20746075860178</c:v>
                </c:pt>
                <c:pt idx="3">
                  <c:v>100.3444631463577</c:v>
                </c:pt>
                <c:pt idx="4">
                  <c:v>97.244294829138454</c:v>
                </c:pt>
                <c:pt idx="5">
                  <c:v>98.61431870669746</c:v>
                </c:pt>
                <c:pt idx="6">
                  <c:v>95.842956120092381</c:v>
                </c:pt>
                <c:pt idx="7">
                  <c:v>96.12870395741183</c:v>
                </c:pt>
                <c:pt idx="8">
                  <c:v>94.128469096175678</c:v>
                </c:pt>
                <c:pt idx="9">
                  <c:v>95.8820996594512</c:v>
                </c:pt>
                <c:pt idx="10">
                  <c:v>93.365170078678517</c:v>
                </c:pt>
                <c:pt idx="11">
                  <c:v>93.979723646612129</c:v>
                </c:pt>
                <c:pt idx="12">
                  <c:v>92.660586370219605</c:v>
                </c:pt>
                <c:pt idx="13">
                  <c:v>94.003209770227429</c:v>
                </c:pt>
                <c:pt idx="14">
                  <c:v>93.02070693232082</c:v>
                </c:pt>
                <c:pt idx="15">
                  <c:v>93.615688730575016</c:v>
                </c:pt>
                <c:pt idx="16">
                  <c:v>92.12040552706776</c:v>
                </c:pt>
                <c:pt idx="17">
                  <c:v>94.026695893842728</c:v>
                </c:pt>
                <c:pt idx="18">
                  <c:v>92.006889262927146</c:v>
                </c:pt>
                <c:pt idx="19">
                  <c:v>92.460954319489559</c:v>
                </c:pt>
                <c:pt idx="20">
                  <c:v>91.3336203859553</c:v>
                </c:pt>
                <c:pt idx="21">
                  <c:v>93.12248013465377</c:v>
                </c:pt>
                <c:pt idx="22">
                  <c:v>89.932281676909227</c:v>
                </c:pt>
                <c:pt idx="23">
                  <c:v>90.018397463498644</c:v>
                </c:pt>
                <c:pt idx="24">
                  <c:v>85.700865072219841</c:v>
                </c:pt>
              </c:numCache>
            </c:numRef>
          </c:val>
          <c:smooth val="0"/>
          <c:extLst>
            <c:ext xmlns:c16="http://schemas.microsoft.com/office/drawing/2014/chart" uri="{C3380CC4-5D6E-409C-BE32-E72D297353CC}">
              <c16:uniqueId val="{00000002-A21E-4272-A28F-44BF78F16376}"/>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A21E-4272-A28F-44BF78F16376}"/>
                </c:ext>
              </c:extLst>
            </c:dLbl>
            <c:dLbl>
              <c:idx val="1"/>
              <c:delete val="1"/>
              <c:extLst>
                <c:ext xmlns:c15="http://schemas.microsoft.com/office/drawing/2012/chart" uri="{CE6537A1-D6FC-4f65-9D91-7224C49458BB}"/>
                <c:ext xmlns:c16="http://schemas.microsoft.com/office/drawing/2014/chart" uri="{C3380CC4-5D6E-409C-BE32-E72D297353CC}">
                  <c16:uniqueId val="{00000004-A21E-4272-A28F-44BF78F16376}"/>
                </c:ext>
              </c:extLst>
            </c:dLbl>
            <c:dLbl>
              <c:idx val="2"/>
              <c:delete val="1"/>
              <c:extLst>
                <c:ext xmlns:c15="http://schemas.microsoft.com/office/drawing/2012/chart" uri="{CE6537A1-D6FC-4f65-9D91-7224C49458BB}"/>
                <c:ext xmlns:c16="http://schemas.microsoft.com/office/drawing/2014/chart" uri="{C3380CC4-5D6E-409C-BE32-E72D297353CC}">
                  <c16:uniqueId val="{00000005-A21E-4272-A28F-44BF78F16376}"/>
                </c:ext>
              </c:extLst>
            </c:dLbl>
            <c:dLbl>
              <c:idx val="3"/>
              <c:delete val="1"/>
              <c:extLst>
                <c:ext xmlns:c15="http://schemas.microsoft.com/office/drawing/2012/chart" uri="{CE6537A1-D6FC-4f65-9D91-7224C49458BB}"/>
                <c:ext xmlns:c16="http://schemas.microsoft.com/office/drawing/2014/chart" uri="{C3380CC4-5D6E-409C-BE32-E72D297353CC}">
                  <c16:uniqueId val="{00000006-A21E-4272-A28F-44BF78F16376}"/>
                </c:ext>
              </c:extLst>
            </c:dLbl>
            <c:dLbl>
              <c:idx val="4"/>
              <c:delete val="1"/>
              <c:extLst>
                <c:ext xmlns:c15="http://schemas.microsoft.com/office/drawing/2012/chart" uri="{CE6537A1-D6FC-4f65-9D91-7224C49458BB}"/>
                <c:ext xmlns:c16="http://schemas.microsoft.com/office/drawing/2014/chart" uri="{C3380CC4-5D6E-409C-BE32-E72D297353CC}">
                  <c16:uniqueId val="{00000007-A21E-4272-A28F-44BF78F16376}"/>
                </c:ext>
              </c:extLst>
            </c:dLbl>
            <c:dLbl>
              <c:idx val="5"/>
              <c:delete val="1"/>
              <c:extLst>
                <c:ext xmlns:c15="http://schemas.microsoft.com/office/drawing/2012/chart" uri="{CE6537A1-D6FC-4f65-9D91-7224C49458BB}"/>
                <c:ext xmlns:c16="http://schemas.microsoft.com/office/drawing/2014/chart" uri="{C3380CC4-5D6E-409C-BE32-E72D297353CC}">
                  <c16:uniqueId val="{00000008-A21E-4272-A28F-44BF78F16376}"/>
                </c:ext>
              </c:extLst>
            </c:dLbl>
            <c:dLbl>
              <c:idx val="6"/>
              <c:delete val="1"/>
              <c:extLst>
                <c:ext xmlns:c15="http://schemas.microsoft.com/office/drawing/2012/chart" uri="{CE6537A1-D6FC-4f65-9D91-7224C49458BB}"/>
                <c:ext xmlns:c16="http://schemas.microsoft.com/office/drawing/2014/chart" uri="{C3380CC4-5D6E-409C-BE32-E72D297353CC}">
                  <c16:uniqueId val="{00000009-A21E-4272-A28F-44BF78F16376}"/>
                </c:ext>
              </c:extLst>
            </c:dLbl>
            <c:dLbl>
              <c:idx val="7"/>
              <c:delete val="1"/>
              <c:extLst>
                <c:ext xmlns:c15="http://schemas.microsoft.com/office/drawing/2012/chart" uri="{CE6537A1-D6FC-4f65-9D91-7224C49458BB}"/>
                <c:ext xmlns:c16="http://schemas.microsoft.com/office/drawing/2014/chart" uri="{C3380CC4-5D6E-409C-BE32-E72D297353CC}">
                  <c16:uniqueId val="{0000000A-A21E-4272-A28F-44BF78F16376}"/>
                </c:ext>
              </c:extLst>
            </c:dLbl>
            <c:dLbl>
              <c:idx val="8"/>
              <c:delete val="1"/>
              <c:extLst>
                <c:ext xmlns:c15="http://schemas.microsoft.com/office/drawing/2012/chart" uri="{CE6537A1-D6FC-4f65-9D91-7224C49458BB}"/>
                <c:ext xmlns:c16="http://schemas.microsoft.com/office/drawing/2014/chart" uri="{C3380CC4-5D6E-409C-BE32-E72D297353CC}">
                  <c16:uniqueId val="{0000000B-A21E-4272-A28F-44BF78F16376}"/>
                </c:ext>
              </c:extLst>
            </c:dLbl>
            <c:dLbl>
              <c:idx val="9"/>
              <c:delete val="1"/>
              <c:extLst>
                <c:ext xmlns:c15="http://schemas.microsoft.com/office/drawing/2012/chart" uri="{CE6537A1-D6FC-4f65-9D91-7224C49458BB}"/>
                <c:ext xmlns:c16="http://schemas.microsoft.com/office/drawing/2014/chart" uri="{C3380CC4-5D6E-409C-BE32-E72D297353CC}">
                  <c16:uniqueId val="{0000000C-A21E-4272-A28F-44BF78F16376}"/>
                </c:ext>
              </c:extLst>
            </c:dLbl>
            <c:dLbl>
              <c:idx val="10"/>
              <c:delete val="1"/>
              <c:extLst>
                <c:ext xmlns:c15="http://schemas.microsoft.com/office/drawing/2012/chart" uri="{CE6537A1-D6FC-4f65-9D91-7224C49458BB}"/>
                <c:ext xmlns:c16="http://schemas.microsoft.com/office/drawing/2014/chart" uri="{C3380CC4-5D6E-409C-BE32-E72D297353CC}">
                  <c16:uniqueId val="{0000000D-A21E-4272-A28F-44BF78F16376}"/>
                </c:ext>
              </c:extLst>
            </c:dLbl>
            <c:dLbl>
              <c:idx val="11"/>
              <c:delete val="1"/>
              <c:extLst>
                <c:ext xmlns:c15="http://schemas.microsoft.com/office/drawing/2012/chart" uri="{CE6537A1-D6FC-4f65-9D91-7224C49458BB}"/>
                <c:ext xmlns:c16="http://schemas.microsoft.com/office/drawing/2014/chart" uri="{C3380CC4-5D6E-409C-BE32-E72D297353CC}">
                  <c16:uniqueId val="{0000000E-A21E-4272-A28F-44BF78F16376}"/>
                </c:ext>
              </c:extLst>
            </c:dLbl>
            <c:dLbl>
              <c:idx val="12"/>
              <c:delete val="1"/>
              <c:extLst>
                <c:ext xmlns:c15="http://schemas.microsoft.com/office/drawing/2012/chart" uri="{CE6537A1-D6FC-4f65-9D91-7224C49458BB}"/>
                <c:ext xmlns:c16="http://schemas.microsoft.com/office/drawing/2014/chart" uri="{C3380CC4-5D6E-409C-BE32-E72D297353CC}">
                  <c16:uniqueId val="{0000000F-A21E-4272-A28F-44BF78F16376}"/>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21E-4272-A28F-44BF78F16376}"/>
                </c:ext>
              </c:extLst>
            </c:dLbl>
            <c:dLbl>
              <c:idx val="14"/>
              <c:delete val="1"/>
              <c:extLst>
                <c:ext xmlns:c15="http://schemas.microsoft.com/office/drawing/2012/chart" uri="{CE6537A1-D6FC-4f65-9D91-7224C49458BB}"/>
                <c:ext xmlns:c16="http://schemas.microsoft.com/office/drawing/2014/chart" uri="{C3380CC4-5D6E-409C-BE32-E72D297353CC}">
                  <c16:uniqueId val="{00000011-A21E-4272-A28F-44BF78F16376}"/>
                </c:ext>
              </c:extLst>
            </c:dLbl>
            <c:dLbl>
              <c:idx val="15"/>
              <c:delete val="1"/>
              <c:extLst>
                <c:ext xmlns:c15="http://schemas.microsoft.com/office/drawing/2012/chart" uri="{CE6537A1-D6FC-4f65-9D91-7224C49458BB}"/>
                <c:ext xmlns:c16="http://schemas.microsoft.com/office/drawing/2014/chart" uri="{C3380CC4-5D6E-409C-BE32-E72D297353CC}">
                  <c16:uniqueId val="{00000012-A21E-4272-A28F-44BF78F16376}"/>
                </c:ext>
              </c:extLst>
            </c:dLbl>
            <c:dLbl>
              <c:idx val="16"/>
              <c:delete val="1"/>
              <c:extLst>
                <c:ext xmlns:c15="http://schemas.microsoft.com/office/drawing/2012/chart" uri="{CE6537A1-D6FC-4f65-9D91-7224C49458BB}"/>
                <c:ext xmlns:c16="http://schemas.microsoft.com/office/drawing/2014/chart" uri="{C3380CC4-5D6E-409C-BE32-E72D297353CC}">
                  <c16:uniqueId val="{00000013-A21E-4272-A28F-44BF78F16376}"/>
                </c:ext>
              </c:extLst>
            </c:dLbl>
            <c:dLbl>
              <c:idx val="17"/>
              <c:delete val="1"/>
              <c:extLst>
                <c:ext xmlns:c15="http://schemas.microsoft.com/office/drawing/2012/chart" uri="{CE6537A1-D6FC-4f65-9D91-7224C49458BB}"/>
                <c:ext xmlns:c16="http://schemas.microsoft.com/office/drawing/2014/chart" uri="{C3380CC4-5D6E-409C-BE32-E72D297353CC}">
                  <c16:uniqueId val="{00000014-A21E-4272-A28F-44BF78F16376}"/>
                </c:ext>
              </c:extLst>
            </c:dLbl>
            <c:dLbl>
              <c:idx val="18"/>
              <c:delete val="1"/>
              <c:extLst>
                <c:ext xmlns:c15="http://schemas.microsoft.com/office/drawing/2012/chart" uri="{CE6537A1-D6FC-4f65-9D91-7224C49458BB}"/>
                <c:ext xmlns:c16="http://schemas.microsoft.com/office/drawing/2014/chart" uri="{C3380CC4-5D6E-409C-BE32-E72D297353CC}">
                  <c16:uniqueId val="{00000015-A21E-4272-A28F-44BF78F16376}"/>
                </c:ext>
              </c:extLst>
            </c:dLbl>
            <c:dLbl>
              <c:idx val="19"/>
              <c:delete val="1"/>
              <c:extLst>
                <c:ext xmlns:c15="http://schemas.microsoft.com/office/drawing/2012/chart" uri="{CE6537A1-D6FC-4f65-9D91-7224C49458BB}"/>
                <c:ext xmlns:c16="http://schemas.microsoft.com/office/drawing/2014/chart" uri="{C3380CC4-5D6E-409C-BE32-E72D297353CC}">
                  <c16:uniqueId val="{00000016-A21E-4272-A28F-44BF78F16376}"/>
                </c:ext>
              </c:extLst>
            </c:dLbl>
            <c:dLbl>
              <c:idx val="20"/>
              <c:delete val="1"/>
              <c:extLst>
                <c:ext xmlns:c15="http://schemas.microsoft.com/office/drawing/2012/chart" uri="{CE6537A1-D6FC-4f65-9D91-7224C49458BB}"/>
                <c:ext xmlns:c16="http://schemas.microsoft.com/office/drawing/2014/chart" uri="{C3380CC4-5D6E-409C-BE32-E72D297353CC}">
                  <c16:uniqueId val="{00000017-A21E-4272-A28F-44BF78F16376}"/>
                </c:ext>
              </c:extLst>
            </c:dLbl>
            <c:dLbl>
              <c:idx val="21"/>
              <c:delete val="1"/>
              <c:extLst>
                <c:ext xmlns:c15="http://schemas.microsoft.com/office/drawing/2012/chart" uri="{CE6537A1-D6FC-4f65-9D91-7224C49458BB}"/>
                <c:ext xmlns:c16="http://schemas.microsoft.com/office/drawing/2014/chart" uri="{C3380CC4-5D6E-409C-BE32-E72D297353CC}">
                  <c16:uniqueId val="{00000018-A21E-4272-A28F-44BF78F16376}"/>
                </c:ext>
              </c:extLst>
            </c:dLbl>
            <c:dLbl>
              <c:idx val="22"/>
              <c:delete val="1"/>
              <c:extLst>
                <c:ext xmlns:c15="http://schemas.microsoft.com/office/drawing/2012/chart" uri="{CE6537A1-D6FC-4f65-9D91-7224C49458BB}"/>
                <c:ext xmlns:c16="http://schemas.microsoft.com/office/drawing/2014/chart" uri="{C3380CC4-5D6E-409C-BE32-E72D297353CC}">
                  <c16:uniqueId val="{00000019-A21E-4272-A28F-44BF78F16376}"/>
                </c:ext>
              </c:extLst>
            </c:dLbl>
            <c:dLbl>
              <c:idx val="23"/>
              <c:delete val="1"/>
              <c:extLst>
                <c:ext xmlns:c15="http://schemas.microsoft.com/office/drawing/2012/chart" uri="{CE6537A1-D6FC-4f65-9D91-7224C49458BB}"/>
                <c:ext xmlns:c16="http://schemas.microsoft.com/office/drawing/2014/chart" uri="{C3380CC4-5D6E-409C-BE32-E72D297353CC}">
                  <c16:uniqueId val="{0000001A-A21E-4272-A28F-44BF78F16376}"/>
                </c:ext>
              </c:extLst>
            </c:dLbl>
            <c:dLbl>
              <c:idx val="24"/>
              <c:delete val="1"/>
              <c:extLst>
                <c:ext xmlns:c15="http://schemas.microsoft.com/office/drawing/2012/chart" uri="{CE6537A1-D6FC-4f65-9D91-7224C49458BB}"/>
                <c:ext xmlns:c16="http://schemas.microsoft.com/office/drawing/2014/chart" uri="{C3380CC4-5D6E-409C-BE32-E72D297353CC}">
                  <c16:uniqueId val="{0000001B-A21E-4272-A28F-44BF78F16376}"/>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A21E-4272-A28F-44BF78F16376}"/>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Rhein-Kreis Neuss (05162)</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150711</v>
      </c>
      <c r="F11" s="238">
        <v>151134</v>
      </c>
      <c r="G11" s="238">
        <v>152660</v>
      </c>
      <c r="H11" s="238">
        <v>150159</v>
      </c>
      <c r="I11" s="265">
        <v>149730</v>
      </c>
      <c r="J11" s="263">
        <v>981</v>
      </c>
      <c r="K11" s="266">
        <v>0.65517932278100577</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15.004876883571869</v>
      </c>
      <c r="E13" s="115">
        <v>22614</v>
      </c>
      <c r="F13" s="114">
        <v>22437</v>
      </c>
      <c r="G13" s="114">
        <v>23355</v>
      </c>
      <c r="H13" s="114">
        <v>23451</v>
      </c>
      <c r="I13" s="140">
        <v>23015</v>
      </c>
      <c r="J13" s="115">
        <v>-401</v>
      </c>
      <c r="K13" s="116">
        <v>-1.7423419509015858</v>
      </c>
    </row>
    <row r="14" spans="1:255" ht="14.1" customHeight="1" x14ac:dyDescent="0.2">
      <c r="A14" s="306" t="s">
        <v>230</v>
      </c>
      <c r="B14" s="307"/>
      <c r="C14" s="308"/>
      <c r="D14" s="113">
        <v>60.656488245715309</v>
      </c>
      <c r="E14" s="115">
        <v>91416</v>
      </c>
      <c r="F14" s="114">
        <v>92040</v>
      </c>
      <c r="G14" s="114">
        <v>92611</v>
      </c>
      <c r="H14" s="114">
        <v>90470</v>
      </c>
      <c r="I14" s="140">
        <v>90605</v>
      </c>
      <c r="J14" s="115">
        <v>811</v>
      </c>
      <c r="K14" s="116">
        <v>0.89509408973014737</v>
      </c>
    </row>
    <row r="15" spans="1:255" ht="14.1" customHeight="1" x14ac:dyDescent="0.2">
      <c r="A15" s="306" t="s">
        <v>231</v>
      </c>
      <c r="B15" s="307"/>
      <c r="C15" s="308"/>
      <c r="D15" s="113">
        <v>12.245954177200071</v>
      </c>
      <c r="E15" s="115">
        <v>18456</v>
      </c>
      <c r="F15" s="114">
        <v>18461</v>
      </c>
      <c r="G15" s="114">
        <v>18505</v>
      </c>
      <c r="H15" s="114">
        <v>18303</v>
      </c>
      <c r="I15" s="140">
        <v>18275</v>
      </c>
      <c r="J15" s="115">
        <v>181</v>
      </c>
      <c r="K15" s="116">
        <v>0.99042407660738718</v>
      </c>
    </row>
    <row r="16" spans="1:255" ht="14.1" customHeight="1" x14ac:dyDescent="0.2">
      <c r="A16" s="306" t="s">
        <v>232</v>
      </c>
      <c r="B16" s="307"/>
      <c r="C16" s="308"/>
      <c r="D16" s="113">
        <v>11.593048947986544</v>
      </c>
      <c r="E16" s="115">
        <v>17472</v>
      </c>
      <c r="F16" s="114">
        <v>17435</v>
      </c>
      <c r="G16" s="114">
        <v>17422</v>
      </c>
      <c r="H16" s="114">
        <v>17207</v>
      </c>
      <c r="I16" s="140">
        <v>17085</v>
      </c>
      <c r="J16" s="115">
        <v>387</v>
      </c>
      <c r="K16" s="116">
        <v>2.2651448639157157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0.69802469627299935</v>
      </c>
      <c r="E18" s="115">
        <v>1052</v>
      </c>
      <c r="F18" s="114">
        <v>878</v>
      </c>
      <c r="G18" s="114">
        <v>1110</v>
      </c>
      <c r="H18" s="114">
        <v>1187</v>
      </c>
      <c r="I18" s="140">
        <v>986</v>
      </c>
      <c r="J18" s="115">
        <v>66</v>
      </c>
      <c r="K18" s="116">
        <v>6.6937119675456387</v>
      </c>
    </row>
    <row r="19" spans="1:255" ht="14.1" customHeight="1" x14ac:dyDescent="0.2">
      <c r="A19" s="306" t="s">
        <v>235</v>
      </c>
      <c r="B19" s="307" t="s">
        <v>236</v>
      </c>
      <c r="C19" s="308"/>
      <c r="D19" s="113">
        <v>0.54607825573448521</v>
      </c>
      <c r="E19" s="115">
        <v>823</v>
      </c>
      <c r="F19" s="114">
        <v>652</v>
      </c>
      <c r="G19" s="114">
        <v>886</v>
      </c>
      <c r="H19" s="114">
        <v>965</v>
      </c>
      <c r="I19" s="140">
        <v>766</v>
      </c>
      <c r="J19" s="115">
        <v>57</v>
      </c>
      <c r="K19" s="116">
        <v>7.4412532637075719</v>
      </c>
    </row>
    <row r="20" spans="1:255" ht="14.1" customHeight="1" x14ac:dyDescent="0.2">
      <c r="A20" s="306">
        <v>12</v>
      </c>
      <c r="B20" s="307" t="s">
        <v>237</v>
      </c>
      <c r="C20" s="308"/>
      <c r="D20" s="113">
        <v>1.7570051290217701</v>
      </c>
      <c r="E20" s="115">
        <v>2648</v>
      </c>
      <c r="F20" s="114">
        <v>2589</v>
      </c>
      <c r="G20" s="114">
        <v>2706</v>
      </c>
      <c r="H20" s="114">
        <v>2645</v>
      </c>
      <c r="I20" s="140">
        <v>2608</v>
      </c>
      <c r="J20" s="115">
        <v>40</v>
      </c>
      <c r="K20" s="116">
        <v>1.5337423312883436</v>
      </c>
    </row>
    <row r="21" spans="1:255" ht="14.1" customHeight="1" x14ac:dyDescent="0.2">
      <c r="A21" s="306">
        <v>21</v>
      </c>
      <c r="B21" s="307" t="s">
        <v>238</v>
      </c>
      <c r="C21" s="308"/>
      <c r="D21" s="113">
        <v>0.67878257061528358</v>
      </c>
      <c r="E21" s="115">
        <v>1023</v>
      </c>
      <c r="F21" s="114">
        <v>1017</v>
      </c>
      <c r="G21" s="114">
        <v>1017</v>
      </c>
      <c r="H21" s="114">
        <v>1014</v>
      </c>
      <c r="I21" s="140">
        <v>1015</v>
      </c>
      <c r="J21" s="115">
        <v>8</v>
      </c>
      <c r="K21" s="116">
        <v>0.78817733990147787</v>
      </c>
    </row>
    <row r="22" spans="1:255" ht="14.1" customHeight="1" x14ac:dyDescent="0.2">
      <c r="A22" s="306">
        <v>22</v>
      </c>
      <c r="B22" s="307" t="s">
        <v>239</v>
      </c>
      <c r="C22" s="308"/>
      <c r="D22" s="113">
        <v>0.92561259629356851</v>
      </c>
      <c r="E22" s="115">
        <v>1395</v>
      </c>
      <c r="F22" s="114">
        <v>1367</v>
      </c>
      <c r="G22" s="114">
        <v>1366</v>
      </c>
      <c r="H22" s="114">
        <v>1365</v>
      </c>
      <c r="I22" s="140">
        <v>1364</v>
      </c>
      <c r="J22" s="115">
        <v>31</v>
      </c>
      <c r="K22" s="116">
        <v>2.2727272727272729</v>
      </c>
    </row>
    <row r="23" spans="1:255" ht="14.1" customHeight="1" x14ac:dyDescent="0.2">
      <c r="A23" s="306">
        <v>23</v>
      </c>
      <c r="B23" s="307" t="s">
        <v>240</v>
      </c>
      <c r="C23" s="308"/>
      <c r="D23" s="113">
        <v>0.73982655546045084</v>
      </c>
      <c r="E23" s="115">
        <v>1115</v>
      </c>
      <c r="F23" s="114">
        <v>1107</v>
      </c>
      <c r="G23" s="114">
        <v>1117</v>
      </c>
      <c r="H23" s="114">
        <v>1125</v>
      </c>
      <c r="I23" s="140">
        <v>1125</v>
      </c>
      <c r="J23" s="115">
        <v>-10</v>
      </c>
      <c r="K23" s="116">
        <v>-0.88888888888888884</v>
      </c>
    </row>
    <row r="24" spans="1:255" ht="14.1" customHeight="1" x14ac:dyDescent="0.2">
      <c r="A24" s="306">
        <v>24</v>
      </c>
      <c r="B24" s="307" t="s">
        <v>241</v>
      </c>
      <c r="C24" s="308"/>
      <c r="D24" s="113">
        <v>2.7264101492260022</v>
      </c>
      <c r="E24" s="115">
        <v>4109</v>
      </c>
      <c r="F24" s="114">
        <v>4178</v>
      </c>
      <c r="G24" s="114">
        <v>4232</v>
      </c>
      <c r="H24" s="114">
        <v>4188</v>
      </c>
      <c r="I24" s="140">
        <v>4174</v>
      </c>
      <c r="J24" s="115">
        <v>-65</v>
      </c>
      <c r="K24" s="116">
        <v>-1.5572592237661715</v>
      </c>
    </row>
    <row r="25" spans="1:255" ht="14.1" customHeight="1" x14ac:dyDescent="0.2">
      <c r="A25" s="306">
        <v>25</v>
      </c>
      <c r="B25" s="307" t="s">
        <v>242</v>
      </c>
      <c r="C25" s="308"/>
      <c r="D25" s="113">
        <v>6.2948291763706701</v>
      </c>
      <c r="E25" s="115">
        <v>9487</v>
      </c>
      <c r="F25" s="114">
        <v>9536</v>
      </c>
      <c r="G25" s="114">
        <v>9551</v>
      </c>
      <c r="H25" s="114">
        <v>9340</v>
      </c>
      <c r="I25" s="140">
        <v>9390</v>
      </c>
      <c r="J25" s="115">
        <v>97</v>
      </c>
      <c r="K25" s="116">
        <v>1.033013844515442</v>
      </c>
    </row>
    <row r="26" spans="1:255" ht="14.1" customHeight="1" x14ac:dyDescent="0.2">
      <c r="A26" s="306">
        <v>26</v>
      </c>
      <c r="B26" s="307" t="s">
        <v>243</v>
      </c>
      <c r="C26" s="308"/>
      <c r="D26" s="113">
        <v>3.2598814950468116</v>
      </c>
      <c r="E26" s="115">
        <v>4913</v>
      </c>
      <c r="F26" s="114">
        <v>4927</v>
      </c>
      <c r="G26" s="114">
        <v>4907</v>
      </c>
      <c r="H26" s="114">
        <v>4788</v>
      </c>
      <c r="I26" s="140">
        <v>4830</v>
      </c>
      <c r="J26" s="115">
        <v>83</v>
      </c>
      <c r="K26" s="116">
        <v>1.7184265010351967</v>
      </c>
    </row>
    <row r="27" spans="1:255" ht="14.1" customHeight="1" x14ac:dyDescent="0.2">
      <c r="A27" s="306">
        <v>27</v>
      </c>
      <c r="B27" s="307" t="s">
        <v>244</v>
      </c>
      <c r="C27" s="308"/>
      <c r="D27" s="113">
        <v>2.7887811772199771</v>
      </c>
      <c r="E27" s="115">
        <v>4203</v>
      </c>
      <c r="F27" s="114">
        <v>4229</v>
      </c>
      <c r="G27" s="114">
        <v>4257</v>
      </c>
      <c r="H27" s="114">
        <v>4189</v>
      </c>
      <c r="I27" s="140">
        <v>4216</v>
      </c>
      <c r="J27" s="115">
        <v>-13</v>
      </c>
      <c r="K27" s="116">
        <v>-0.30834914611005693</v>
      </c>
    </row>
    <row r="28" spans="1:255" ht="14.1" customHeight="1" x14ac:dyDescent="0.2">
      <c r="A28" s="306">
        <v>28</v>
      </c>
      <c r="B28" s="307" t="s">
        <v>245</v>
      </c>
      <c r="C28" s="308"/>
      <c r="D28" s="113">
        <v>0.25213819827351686</v>
      </c>
      <c r="E28" s="115">
        <v>380</v>
      </c>
      <c r="F28" s="114">
        <v>374</v>
      </c>
      <c r="G28" s="114">
        <v>366</v>
      </c>
      <c r="H28" s="114">
        <v>364</v>
      </c>
      <c r="I28" s="140">
        <v>354</v>
      </c>
      <c r="J28" s="115">
        <v>26</v>
      </c>
      <c r="K28" s="116">
        <v>7.3446327683615822</v>
      </c>
    </row>
    <row r="29" spans="1:255" ht="14.1" customHeight="1" x14ac:dyDescent="0.2">
      <c r="A29" s="306">
        <v>29</v>
      </c>
      <c r="B29" s="307" t="s">
        <v>246</v>
      </c>
      <c r="C29" s="308"/>
      <c r="D29" s="113">
        <v>2.190948238681981</v>
      </c>
      <c r="E29" s="115">
        <v>3302</v>
      </c>
      <c r="F29" s="114">
        <v>3332</v>
      </c>
      <c r="G29" s="114">
        <v>3300</v>
      </c>
      <c r="H29" s="114">
        <v>3245</v>
      </c>
      <c r="I29" s="140">
        <v>3305</v>
      </c>
      <c r="J29" s="115">
        <v>-3</v>
      </c>
      <c r="K29" s="116">
        <v>-9.0771558245083206E-2</v>
      </c>
    </row>
    <row r="30" spans="1:255" ht="14.1" customHeight="1" x14ac:dyDescent="0.2">
      <c r="A30" s="306" t="s">
        <v>247</v>
      </c>
      <c r="B30" s="307" t="s">
        <v>248</v>
      </c>
      <c r="C30" s="308"/>
      <c r="D30" s="113">
        <v>0.79091771668955813</v>
      </c>
      <c r="E30" s="115">
        <v>1192</v>
      </c>
      <c r="F30" s="114">
        <v>1200</v>
      </c>
      <c r="G30" s="114">
        <v>1183</v>
      </c>
      <c r="H30" s="114">
        <v>1184</v>
      </c>
      <c r="I30" s="140">
        <v>1192</v>
      </c>
      <c r="J30" s="115">
        <v>0</v>
      </c>
      <c r="K30" s="116">
        <v>0</v>
      </c>
    </row>
    <row r="31" spans="1:255" ht="14.1" customHeight="1" x14ac:dyDescent="0.2">
      <c r="A31" s="306" t="s">
        <v>249</v>
      </c>
      <c r="B31" s="307" t="s">
        <v>250</v>
      </c>
      <c r="C31" s="308"/>
      <c r="D31" s="113">
        <v>1.365527400123415</v>
      </c>
      <c r="E31" s="115">
        <v>2058</v>
      </c>
      <c r="F31" s="114">
        <v>2080</v>
      </c>
      <c r="G31" s="114">
        <v>2063</v>
      </c>
      <c r="H31" s="114">
        <v>2009</v>
      </c>
      <c r="I31" s="140">
        <v>2062</v>
      </c>
      <c r="J31" s="115">
        <v>-4</v>
      </c>
      <c r="K31" s="116">
        <v>-0.19398642095053345</v>
      </c>
    </row>
    <row r="32" spans="1:255" ht="14.1" customHeight="1" x14ac:dyDescent="0.2">
      <c r="A32" s="306">
        <v>31</v>
      </c>
      <c r="B32" s="307" t="s">
        <v>251</v>
      </c>
      <c r="C32" s="308"/>
      <c r="D32" s="113">
        <v>0.62304675836534829</v>
      </c>
      <c r="E32" s="115">
        <v>939</v>
      </c>
      <c r="F32" s="114">
        <v>925</v>
      </c>
      <c r="G32" s="114">
        <v>916</v>
      </c>
      <c r="H32" s="114">
        <v>903</v>
      </c>
      <c r="I32" s="140">
        <v>898</v>
      </c>
      <c r="J32" s="115">
        <v>41</v>
      </c>
      <c r="K32" s="116">
        <v>4.5657015590200443</v>
      </c>
    </row>
    <row r="33" spans="1:11" ht="14.1" customHeight="1" x14ac:dyDescent="0.2">
      <c r="A33" s="306">
        <v>32</v>
      </c>
      <c r="B33" s="307" t="s">
        <v>252</v>
      </c>
      <c r="C33" s="308"/>
      <c r="D33" s="113">
        <v>1.6150115120993158</v>
      </c>
      <c r="E33" s="115">
        <v>2434</v>
      </c>
      <c r="F33" s="114">
        <v>2377</v>
      </c>
      <c r="G33" s="114">
        <v>2395</v>
      </c>
      <c r="H33" s="114">
        <v>2292</v>
      </c>
      <c r="I33" s="140">
        <v>2309</v>
      </c>
      <c r="J33" s="115">
        <v>125</v>
      </c>
      <c r="K33" s="116">
        <v>5.4135989605889998</v>
      </c>
    </row>
    <row r="34" spans="1:11" ht="14.1" customHeight="1" x14ac:dyDescent="0.2">
      <c r="A34" s="306">
        <v>33</v>
      </c>
      <c r="B34" s="307" t="s">
        <v>253</v>
      </c>
      <c r="C34" s="308"/>
      <c r="D34" s="113">
        <v>0.72323851610035095</v>
      </c>
      <c r="E34" s="115">
        <v>1090</v>
      </c>
      <c r="F34" s="114">
        <v>1076</v>
      </c>
      <c r="G34" s="114">
        <v>1130</v>
      </c>
      <c r="H34" s="114">
        <v>1095</v>
      </c>
      <c r="I34" s="140">
        <v>1074</v>
      </c>
      <c r="J34" s="115">
        <v>16</v>
      </c>
      <c r="K34" s="116">
        <v>1.4897579143389199</v>
      </c>
    </row>
    <row r="35" spans="1:11" ht="14.1" customHeight="1" x14ac:dyDescent="0.2">
      <c r="A35" s="306">
        <v>34</v>
      </c>
      <c r="B35" s="307" t="s">
        <v>254</v>
      </c>
      <c r="C35" s="308"/>
      <c r="D35" s="113">
        <v>2.1232690380927735</v>
      </c>
      <c r="E35" s="115">
        <v>3200</v>
      </c>
      <c r="F35" s="114">
        <v>3215</v>
      </c>
      <c r="G35" s="114">
        <v>3232</v>
      </c>
      <c r="H35" s="114">
        <v>3133</v>
      </c>
      <c r="I35" s="140">
        <v>3144</v>
      </c>
      <c r="J35" s="115">
        <v>56</v>
      </c>
      <c r="K35" s="116">
        <v>1.7811704834605597</v>
      </c>
    </row>
    <row r="36" spans="1:11" ht="14.1" customHeight="1" x14ac:dyDescent="0.2">
      <c r="A36" s="306">
        <v>41</v>
      </c>
      <c r="B36" s="307" t="s">
        <v>255</v>
      </c>
      <c r="C36" s="308"/>
      <c r="D36" s="113">
        <v>3.3441487349961183</v>
      </c>
      <c r="E36" s="115">
        <v>5040</v>
      </c>
      <c r="F36" s="114">
        <v>5098</v>
      </c>
      <c r="G36" s="114">
        <v>5120</v>
      </c>
      <c r="H36" s="114">
        <v>4986</v>
      </c>
      <c r="I36" s="140">
        <v>5006</v>
      </c>
      <c r="J36" s="115">
        <v>34</v>
      </c>
      <c r="K36" s="116">
        <v>0.67918497802636835</v>
      </c>
    </row>
    <row r="37" spans="1:11" ht="14.1" customHeight="1" x14ac:dyDescent="0.2">
      <c r="A37" s="306">
        <v>42</v>
      </c>
      <c r="B37" s="307" t="s">
        <v>256</v>
      </c>
      <c r="C37" s="308"/>
      <c r="D37" s="113">
        <v>7.2987373184439097E-2</v>
      </c>
      <c r="E37" s="115">
        <v>110</v>
      </c>
      <c r="F37" s="114">
        <v>108</v>
      </c>
      <c r="G37" s="114">
        <v>108</v>
      </c>
      <c r="H37" s="114">
        <v>109</v>
      </c>
      <c r="I37" s="140">
        <v>104</v>
      </c>
      <c r="J37" s="115">
        <v>6</v>
      </c>
      <c r="K37" s="116">
        <v>5.7692307692307692</v>
      </c>
    </row>
    <row r="38" spans="1:11" ht="14.1" customHeight="1" x14ac:dyDescent="0.2">
      <c r="A38" s="306">
        <v>43</v>
      </c>
      <c r="B38" s="307" t="s">
        <v>257</v>
      </c>
      <c r="C38" s="308"/>
      <c r="D38" s="113">
        <v>2.0847847867773419</v>
      </c>
      <c r="E38" s="115">
        <v>3142</v>
      </c>
      <c r="F38" s="114">
        <v>3133</v>
      </c>
      <c r="G38" s="114">
        <v>3144</v>
      </c>
      <c r="H38" s="114">
        <v>3039</v>
      </c>
      <c r="I38" s="140">
        <v>3046</v>
      </c>
      <c r="J38" s="115">
        <v>96</v>
      </c>
      <c r="K38" s="116">
        <v>3.1516743269862113</v>
      </c>
    </row>
    <row r="39" spans="1:11" ht="14.1" customHeight="1" x14ac:dyDescent="0.2">
      <c r="A39" s="306">
        <v>51</v>
      </c>
      <c r="B39" s="307" t="s">
        <v>258</v>
      </c>
      <c r="C39" s="308"/>
      <c r="D39" s="113">
        <v>7.1600613093934751</v>
      </c>
      <c r="E39" s="115">
        <v>10791</v>
      </c>
      <c r="F39" s="114">
        <v>10947</v>
      </c>
      <c r="G39" s="114">
        <v>11891</v>
      </c>
      <c r="H39" s="114">
        <v>11851</v>
      </c>
      <c r="I39" s="140">
        <v>11719</v>
      </c>
      <c r="J39" s="115">
        <v>-928</v>
      </c>
      <c r="K39" s="116">
        <v>-7.9187643996928063</v>
      </c>
    </row>
    <row r="40" spans="1:11" ht="14.1" customHeight="1" x14ac:dyDescent="0.2">
      <c r="A40" s="306" t="s">
        <v>259</v>
      </c>
      <c r="B40" s="307" t="s">
        <v>260</v>
      </c>
      <c r="C40" s="308"/>
      <c r="D40" s="113">
        <v>6.0539708448620209</v>
      </c>
      <c r="E40" s="115">
        <v>9124</v>
      </c>
      <c r="F40" s="114">
        <v>9295</v>
      </c>
      <c r="G40" s="114">
        <v>10228</v>
      </c>
      <c r="H40" s="114">
        <v>10184</v>
      </c>
      <c r="I40" s="140">
        <v>10042</v>
      </c>
      <c r="J40" s="115">
        <v>-918</v>
      </c>
      <c r="K40" s="116">
        <v>-9.1416052579167495</v>
      </c>
    </row>
    <row r="41" spans="1:11" ht="14.1" customHeight="1" x14ac:dyDescent="0.2">
      <c r="A41" s="306"/>
      <c r="B41" s="307" t="s">
        <v>261</v>
      </c>
      <c r="C41" s="308"/>
      <c r="D41" s="113">
        <v>5.4853328555977994</v>
      </c>
      <c r="E41" s="115">
        <v>8267</v>
      </c>
      <c r="F41" s="114">
        <v>8423</v>
      </c>
      <c r="G41" s="114">
        <v>8768</v>
      </c>
      <c r="H41" s="114">
        <v>8696</v>
      </c>
      <c r="I41" s="140">
        <v>8565</v>
      </c>
      <c r="J41" s="115">
        <v>-298</v>
      </c>
      <c r="K41" s="116">
        <v>-3.4792761237594863</v>
      </c>
    </row>
    <row r="42" spans="1:11" ht="14.1" customHeight="1" x14ac:dyDescent="0.2">
      <c r="A42" s="306">
        <v>52</v>
      </c>
      <c r="B42" s="307" t="s">
        <v>262</v>
      </c>
      <c r="C42" s="308"/>
      <c r="D42" s="113">
        <v>4.0806576825845493</v>
      </c>
      <c r="E42" s="115">
        <v>6150</v>
      </c>
      <c r="F42" s="114">
        <v>6146</v>
      </c>
      <c r="G42" s="114">
        <v>6116</v>
      </c>
      <c r="H42" s="114">
        <v>6080</v>
      </c>
      <c r="I42" s="140">
        <v>6032</v>
      </c>
      <c r="J42" s="115">
        <v>118</v>
      </c>
      <c r="K42" s="116">
        <v>1.9562334217506632</v>
      </c>
    </row>
    <row r="43" spans="1:11" ht="14.1" customHeight="1" x14ac:dyDescent="0.2">
      <c r="A43" s="306" t="s">
        <v>263</v>
      </c>
      <c r="B43" s="307" t="s">
        <v>264</v>
      </c>
      <c r="C43" s="308"/>
      <c r="D43" s="113">
        <v>3.3826329863115498</v>
      </c>
      <c r="E43" s="115">
        <v>5098</v>
      </c>
      <c r="F43" s="114">
        <v>5079</v>
      </c>
      <c r="G43" s="114">
        <v>5052</v>
      </c>
      <c r="H43" s="114">
        <v>5019</v>
      </c>
      <c r="I43" s="140">
        <v>4977</v>
      </c>
      <c r="J43" s="115">
        <v>121</v>
      </c>
      <c r="K43" s="116">
        <v>2.4311834438416717</v>
      </c>
    </row>
    <row r="44" spans="1:11" ht="14.1" customHeight="1" x14ac:dyDescent="0.2">
      <c r="A44" s="306">
        <v>53</v>
      </c>
      <c r="B44" s="307" t="s">
        <v>265</v>
      </c>
      <c r="C44" s="308"/>
      <c r="D44" s="113">
        <v>0.9003987764662168</v>
      </c>
      <c r="E44" s="115">
        <v>1357</v>
      </c>
      <c r="F44" s="114">
        <v>1346</v>
      </c>
      <c r="G44" s="114">
        <v>1328</v>
      </c>
      <c r="H44" s="114">
        <v>1308</v>
      </c>
      <c r="I44" s="140">
        <v>1295</v>
      </c>
      <c r="J44" s="115">
        <v>62</v>
      </c>
      <c r="K44" s="116">
        <v>4.7876447876447878</v>
      </c>
    </row>
    <row r="45" spans="1:11" ht="14.1" customHeight="1" x14ac:dyDescent="0.2">
      <c r="A45" s="306" t="s">
        <v>266</v>
      </c>
      <c r="B45" s="307" t="s">
        <v>267</v>
      </c>
      <c r="C45" s="308"/>
      <c r="D45" s="113">
        <v>0.84997113681151337</v>
      </c>
      <c r="E45" s="115">
        <v>1281</v>
      </c>
      <c r="F45" s="114">
        <v>1271</v>
      </c>
      <c r="G45" s="114">
        <v>1252</v>
      </c>
      <c r="H45" s="114">
        <v>1233</v>
      </c>
      <c r="I45" s="140">
        <v>1228</v>
      </c>
      <c r="J45" s="115">
        <v>53</v>
      </c>
      <c r="K45" s="116">
        <v>4.315960912052117</v>
      </c>
    </row>
    <row r="46" spans="1:11" ht="14.1" customHeight="1" x14ac:dyDescent="0.2">
      <c r="A46" s="306">
        <v>54</v>
      </c>
      <c r="B46" s="307" t="s">
        <v>268</v>
      </c>
      <c r="C46" s="308"/>
      <c r="D46" s="113">
        <v>2.504130421800665</v>
      </c>
      <c r="E46" s="115">
        <v>3774</v>
      </c>
      <c r="F46" s="114">
        <v>3737</v>
      </c>
      <c r="G46" s="114">
        <v>3836</v>
      </c>
      <c r="H46" s="114">
        <v>3787</v>
      </c>
      <c r="I46" s="140">
        <v>3733</v>
      </c>
      <c r="J46" s="115">
        <v>41</v>
      </c>
      <c r="K46" s="116">
        <v>1.0983123493169034</v>
      </c>
    </row>
    <row r="47" spans="1:11" ht="14.1" customHeight="1" x14ac:dyDescent="0.2">
      <c r="A47" s="306">
        <v>61</v>
      </c>
      <c r="B47" s="307" t="s">
        <v>269</v>
      </c>
      <c r="C47" s="308"/>
      <c r="D47" s="113">
        <v>4.2803776764801507</v>
      </c>
      <c r="E47" s="115">
        <v>6451</v>
      </c>
      <c r="F47" s="114">
        <v>6479</v>
      </c>
      <c r="G47" s="114">
        <v>6492</v>
      </c>
      <c r="H47" s="114">
        <v>6406</v>
      </c>
      <c r="I47" s="140">
        <v>6392</v>
      </c>
      <c r="J47" s="115">
        <v>59</v>
      </c>
      <c r="K47" s="116">
        <v>0.92302878598247806</v>
      </c>
    </row>
    <row r="48" spans="1:11" ht="14.1" customHeight="1" x14ac:dyDescent="0.2">
      <c r="A48" s="306">
        <v>62</v>
      </c>
      <c r="B48" s="307" t="s">
        <v>270</v>
      </c>
      <c r="C48" s="308"/>
      <c r="D48" s="113">
        <v>6.9570237076258534</v>
      </c>
      <c r="E48" s="115">
        <v>10485</v>
      </c>
      <c r="F48" s="114">
        <v>10626</v>
      </c>
      <c r="G48" s="114">
        <v>10696</v>
      </c>
      <c r="H48" s="114">
        <v>10550</v>
      </c>
      <c r="I48" s="140">
        <v>10528</v>
      </c>
      <c r="J48" s="115">
        <v>-43</v>
      </c>
      <c r="K48" s="116">
        <v>-0.40843465045592703</v>
      </c>
    </row>
    <row r="49" spans="1:11" ht="14.1" customHeight="1" x14ac:dyDescent="0.2">
      <c r="A49" s="306">
        <v>63</v>
      </c>
      <c r="B49" s="307" t="s">
        <v>271</v>
      </c>
      <c r="C49" s="308"/>
      <c r="D49" s="113">
        <v>2.1790048503427091</v>
      </c>
      <c r="E49" s="115">
        <v>3284</v>
      </c>
      <c r="F49" s="114">
        <v>3349</v>
      </c>
      <c r="G49" s="114">
        <v>3382</v>
      </c>
      <c r="H49" s="114">
        <v>3229</v>
      </c>
      <c r="I49" s="140">
        <v>3158</v>
      </c>
      <c r="J49" s="115">
        <v>126</v>
      </c>
      <c r="K49" s="116">
        <v>3.9898670044331856</v>
      </c>
    </row>
    <row r="50" spans="1:11" ht="14.1" customHeight="1" x14ac:dyDescent="0.2">
      <c r="A50" s="306" t="s">
        <v>272</v>
      </c>
      <c r="B50" s="307" t="s">
        <v>273</v>
      </c>
      <c r="C50" s="308"/>
      <c r="D50" s="113">
        <v>0.79821645400800212</v>
      </c>
      <c r="E50" s="115">
        <v>1203</v>
      </c>
      <c r="F50" s="114">
        <v>1252</v>
      </c>
      <c r="G50" s="114">
        <v>1246</v>
      </c>
      <c r="H50" s="114">
        <v>1155</v>
      </c>
      <c r="I50" s="140">
        <v>1123</v>
      </c>
      <c r="J50" s="115">
        <v>80</v>
      </c>
      <c r="K50" s="116">
        <v>7.1237756010685667</v>
      </c>
    </row>
    <row r="51" spans="1:11" ht="14.1" customHeight="1" x14ac:dyDescent="0.2">
      <c r="A51" s="306" t="s">
        <v>274</v>
      </c>
      <c r="B51" s="307" t="s">
        <v>275</v>
      </c>
      <c r="C51" s="308"/>
      <c r="D51" s="113">
        <v>1.0490276091327109</v>
      </c>
      <c r="E51" s="115">
        <v>1581</v>
      </c>
      <c r="F51" s="114">
        <v>1585</v>
      </c>
      <c r="G51" s="114">
        <v>1619</v>
      </c>
      <c r="H51" s="114">
        <v>1605</v>
      </c>
      <c r="I51" s="140">
        <v>1560</v>
      </c>
      <c r="J51" s="115">
        <v>21</v>
      </c>
      <c r="K51" s="116">
        <v>1.3461538461538463</v>
      </c>
    </row>
    <row r="52" spans="1:11" ht="14.1" customHeight="1" x14ac:dyDescent="0.2">
      <c r="A52" s="306">
        <v>71</v>
      </c>
      <c r="B52" s="307" t="s">
        <v>276</v>
      </c>
      <c r="C52" s="308"/>
      <c r="D52" s="113">
        <v>12.624161474610347</v>
      </c>
      <c r="E52" s="115">
        <v>19026</v>
      </c>
      <c r="F52" s="114">
        <v>19084</v>
      </c>
      <c r="G52" s="114">
        <v>19174</v>
      </c>
      <c r="H52" s="114">
        <v>18962</v>
      </c>
      <c r="I52" s="140">
        <v>19001</v>
      </c>
      <c r="J52" s="115">
        <v>25</v>
      </c>
      <c r="K52" s="116">
        <v>0.13157202252513026</v>
      </c>
    </row>
    <row r="53" spans="1:11" ht="14.1" customHeight="1" x14ac:dyDescent="0.2">
      <c r="A53" s="306" t="s">
        <v>277</v>
      </c>
      <c r="B53" s="307" t="s">
        <v>278</v>
      </c>
      <c r="C53" s="308"/>
      <c r="D53" s="113">
        <v>5.2882669479998139</v>
      </c>
      <c r="E53" s="115">
        <v>7970</v>
      </c>
      <c r="F53" s="114">
        <v>7963</v>
      </c>
      <c r="G53" s="114">
        <v>8034</v>
      </c>
      <c r="H53" s="114">
        <v>7976</v>
      </c>
      <c r="I53" s="140">
        <v>7946</v>
      </c>
      <c r="J53" s="115">
        <v>24</v>
      </c>
      <c r="K53" s="116">
        <v>0.30203876164107729</v>
      </c>
    </row>
    <row r="54" spans="1:11" ht="14.1" customHeight="1" x14ac:dyDescent="0.2">
      <c r="A54" s="306" t="s">
        <v>279</v>
      </c>
      <c r="B54" s="307" t="s">
        <v>280</v>
      </c>
      <c r="C54" s="308"/>
      <c r="D54" s="113">
        <v>6.0161501151209933</v>
      </c>
      <c r="E54" s="115">
        <v>9067</v>
      </c>
      <c r="F54" s="114">
        <v>9065</v>
      </c>
      <c r="G54" s="114">
        <v>9093</v>
      </c>
      <c r="H54" s="114">
        <v>8994</v>
      </c>
      <c r="I54" s="140">
        <v>9070</v>
      </c>
      <c r="J54" s="115">
        <v>-3</v>
      </c>
      <c r="K54" s="116">
        <v>-3.3076074972436607E-2</v>
      </c>
    </row>
    <row r="55" spans="1:11" ht="14.1" customHeight="1" x14ac:dyDescent="0.2">
      <c r="A55" s="306">
        <v>72</v>
      </c>
      <c r="B55" s="307" t="s">
        <v>281</v>
      </c>
      <c r="C55" s="308"/>
      <c r="D55" s="113">
        <v>4.1775318324475323</v>
      </c>
      <c r="E55" s="115">
        <v>6296</v>
      </c>
      <c r="F55" s="114">
        <v>6324</v>
      </c>
      <c r="G55" s="114">
        <v>6345</v>
      </c>
      <c r="H55" s="114">
        <v>6216</v>
      </c>
      <c r="I55" s="140">
        <v>6244</v>
      </c>
      <c r="J55" s="115">
        <v>52</v>
      </c>
      <c r="K55" s="116">
        <v>0.8327994875080077</v>
      </c>
    </row>
    <row r="56" spans="1:11" ht="14.1" customHeight="1" x14ac:dyDescent="0.2">
      <c r="A56" s="306" t="s">
        <v>282</v>
      </c>
      <c r="B56" s="307" t="s">
        <v>283</v>
      </c>
      <c r="C56" s="308"/>
      <c r="D56" s="113">
        <v>2.092083524095786</v>
      </c>
      <c r="E56" s="115">
        <v>3153</v>
      </c>
      <c r="F56" s="114">
        <v>3190</v>
      </c>
      <c r="G56" s="114">
        <v>3182</v>
      </c>
      <c r="H56" s="114">
        <v>3090</v>
      </c>
      <c r="I56" s="140">
        <v>3097</v>
      </c>
      <c r="J56" s="115">
        <v>56</v>
      </c>
      <c r="K56" s="116">
        <v>1.808201485308363</v>
      </c>
    </row>
    <row r="57" spans="1:11" ht="14.1" customHeight="1" x14ac:dyDescent="0.2">
      <c r="A57" s="306" t="s">
        <v>284</v>
      </c>
      <c r="B57" s="307" t="s">
        <v>285</v>
      </c>
      <c r="C57" s="308"/>
      <c r="D57" s="113">
        <v>1.5300807505756049</v>
      </c>
      <c r="E57" s="115">
        <v>2306</v>
      </c>
      <c r="F57" s="114">
        <v>2313</v>
      </c>
      <c r="G57" s="114">
        <v>2335</v>
      </c>
      <c r="H57" s="114">
        <v>2339</v>
      </c>
      <c r="I57" s="140">
        <v>2344</v>
      </c>
      <c r="J57" s="115">
        <v>-38</v>
      </c>
      <c r="K57" s="116">
        <v>-1.6211604095563139</v>
      </c>
    </row>
    <row r="58" spans="1:11" ht="14.1" customHeight="1" x14ac:dyDescent="0.2">
      <c r="A58" s="306">
        <v>73</v>
      </c>
      <c r="B58" s="307" t="s">
        <v>286</v>
      </c>
      <c r="C58" s="308"/>
      <c r="D58" s="113">
        <v>1.8014610745068376</v>
      </c>
      <c r="E58" s="115">
        <v>2715</v>
      </c>
      <c r="F58" s="114">
        <v>2716</v>
      </c>
      <c r="G58" s="114">
        <v>2705</v>
      </c>
      <c r="H58" s="114">
        <v>2670</v>
      </c>
      <c r="I58" s="140">
        <v>2684</v>
      </c>
      <c r="J58" s="115">
        <v>31</v>
      </c>
      <c r="K58" s="116">
        <v>1.1549925484351713</v>
      </c>
    </row>
    <row r="59" spans="1:11" ht="14.1" customHeight="1" x14ac:dyDescent="0.2">
      <c r="A59" s="306" t="s">
        <v>287</v>
      </c>
      <c r="B59" s="307" t="s">
        <v>288</v>
      </c>
      <c r="C59" s="308"/>
      <c r="D59" s="113">
        <v>1.291212983790168</v>
      </c>
      <c r="E59" s="115">
        <v>1946</v>
      </c>
      <c r="F59" s="114">
        <v>1950</v>
      </c>
      <c r="G59" s="114">
        <v>1944</v>
      </c>
      <c r="H59" s="114">
        <v>1906</v>
      </c>
      <c r="I59" s="140">
        <v>1909</v>
      </c>
      <c r="J59" s="115">
        <v>37</v>
      </c>
      <c r="K59" s="116">
        <v>1.9381875327396543</v>
      </c>
    </row>
    <row r="60" spans="1:11" ht="14.1" customHeight="1" x14ac:dyDescent="0.2">
      <c r="A60" s="306">
        <v>81</v>
      </c>
      <c r="B60" s="307" t="s">
        <v>289</v>
      </c>
      <c r="C60" s="308"/>
      <c r="D60" s="113">
        <v>7.8514507899224339</v>
      </c>
      <c r="E60" s="115">
        <v>11833</v>
      </c>
      <c r="F60" s="114">
        <v>11817</v>
      </c>
      <c r="G60" s="114">
        <v>11767</v>
      </c>
      <c r="H60" s="114">
        <v>11544</v>
      </c>
      <c r="I60" s="140">
        <v>11502</v>
      </c>
      <c r="J60" s="115">
        <v>331</v>
      </c>
      <c r="K60" s="116">
        <v>2.8777603894974786</v>
      </c>
    </row>
    <row r="61" spans="1:11" ht="14.1" customHeight="1" x14ac:dyDescent="0.2">
      <c r="A61" s="306" t="s">
        <v>290</v>
      </c>
      <c r="B61" s="307" t="s">
        <v>291</v>
      </c>
      <c r="C61" s="308"/>
      <c r="D61" s="113">
        <v>2.1259231243903898</v>
      </c>
      <c r="E61" s="115">
        <v>3204</v>
      </c>
      <c r="F61" s="114">
        <v>3238</v>
      </c>
      <c r="G61" s="114">
        <v>3238</v>
      </c>
      <c r="H61" s="114">
        <v>3149</v>
      </c>
      <c r="I61" s="140">
        <v>3194</v>
      </c>
      <c r="J61" s="115">
        <v>10</v>
      </c>
      <c r="K61" s="116">
        <v>0.31308703819661865</v>
      </c>
    </row>
    <row r="62" spans="1:11" ht="14.1" customHeight="1" x14ac:dyDescent="0.2">
      <c r="A62" s="306" t="s">
        <v>292</v>
      </c>
      <c r="B62" s="307" t="s">
        <v>293</v>
      </c>
      <c r="C62" s="308"/>
      <c r="D62" s="113">
        <v>3.0409193754934942</v>
      </c>
      <c r="E62" s="115">
        <v>4583</v>
      </c>
      <c r="F62" s="114">
        <v>4606</v>
      </c>
      <c r="G62" s="114">
        <v>4576</v>
      </c>
      <c r="H62" s="114">
        <v>4491</v>
      </c>
      <c r="I62" s="140">
        <v>4436</v>
      </c>
      <c r="J62" s="115">
        <v>147</v>
      </c>
      <c r="K62" s="116">
        <v>3.3137962128043283</v>
      </c>
    </row>
    <row r="63" spans="1:11" ht="14.1" customHeight="1" x14ac:dyDescent="0.2">
      <c r="A63" s="306"/>
      <c r="B63" s="307" t="s">
        <v>294</v>
      </c>
      <c r="C63" s="308"/>
      <c r="D63" s="113">
        <v>2.6069762658332838</v>
      </c>
      <c r="E63" s="115">
        <v>3929</v>
      </c>
      <c r="F63" s="114">
        <v>3962</v>
      </c>
      <c r="G63" s="114">
        <v>3923</v>
      </c>
      <c r="H63" s="114">
        <v>3870</v>
      </c>
      <c r="I63" s="140">
        <v>3825</v>
      </c>
      <c r="J63" s="115">
        <v>104</v>
      </c>
      <c r="K63" s="116">
        <v>2.7189542483660132</v>
      </c>
    </row>
    <row r="64" spans="1:11" ht="14.1" customHeight="1" x14ac:dyDescent="0.2">
      <c r="A64" s="306" t="s">
        <v>295</v>
      </c>
      <c r="B64" s="307" t="s">
        <v>296</v>
      </c>
      <c r="C64" s="308"/>
      <c r="D64" s="113">
        <v>0.81812210124012186</v>
      </c>
      <c r="E64" s="115">
        <v>1233</v>
      </c>
      <c r="F64" s="114">
        <v>1207</v>
      </c>
      <c r="G64" s="114">
        <v>1209</v>
      </c>
      <c r="H64" s="114">
        <v>1192</v>
      </c>
      <c r="I64" s="140">
        <v>1163</v>
      </c>
      <c r="J64" s="115">
        <v>70</v>
      </c>
      <c r="K64" s="116">
        <v>6.0189165950128976</v>
      </c>
    </row>
    <row r="65" spans="1:11" ht="14.1" customHeight="1" x14ac:dyDescent="0.2">
      <c r="A65" s="306" t="s">
        <v>297</v>
      </c>
      <c r="B65" s="307" t="s">
        <v>298</v>
      </c>
      <c r="C65" s="308"/>
      <c r="D65" s="113">
        <v>0.8240937954097578</v>
      </c>
      <c r="E65" s="115">
        <v>1242</v>
      </c>
      <c r="F65" s="114">
        <v>1248</v>
      </c>
      <c r="G65" s="114">
        <v>1238</v>
      </c>
      <c r="H65" s="114">
        <v>1240</v>
      </c>
      <c r="I65" s="140">
        <v>1239</v>
      </c>
      <c r="J65" s="115">
        <v>3</v>
      </c>
      <c r="K65" s="116">
        <v>0.24213075060532688</v>
      </c>
    </row>
    <row r="66" spans="1:11" ht="14.1" customHeight="1" x14ac:dyDescent="0.2">
      <c r="A66" s="306">
        <v>82</v>
      </c>
      <c r="B66" s="307" t="s">
        <v>299</v>
      </c>
      <c r="C66" s="308"/>
      <c r="D66" s="113">
        <v>2.8484981189163365</v>
      </c>
      <c r="E66" s="115">
        <v>4293</v>
      </c>
      <c r="F66" s="114">
        <v>4406</v>
      </c>
      <c r="G66" s="114">
        <v>4371</v>
      </c>
      <c r="H66" s="114">
        <v>4377</v>
      </c>
      <c r="I66" s="140">
        <v>4362</v>
      </c>
      <c r="J66" s="115">
        <v>-69</v>
      </c>
      <c r="K66" s="116">
        <v>-1.5818431911966988</v>
      </c>
    </row>
    <row r="67" spans="1:11" ht="14.1" customHeight="1" x14ac:dyDescent="0.2">
      <c r="A67" s="306" t="s">
        <v>300</v>
      </c>
      <c r="B67" s="307" t="s">
        <v>301</v>
      </c>
      <c r="C67" s="308"/>
      <c r="D67" s="113">
        <v>1.6986152304742188</v>
      </c>
      <c r="E67" s="115">
        <v>2560</v>
      </c>
      <c r="F67" s="114">
        <v>2548</v>
      </c>
      <c r="G67" s="114">
        <v>2511</v>
      </c>
      <c r="H67" s="114">
        <v>2587</v>
      </c>
      <c r="I67" s="140">
        <v>2556</v>
      </c>
      <c r="J67" s="115">
        <v>4</v>
      </c>
      <c r="K67" s="116">
        <v>0.1564945226917058</v>
      </c>
    </row>
    <row r="68" spans="1:11" ht="14.1" customHeight="1" x14ac:dyDescent="0.2">
      <c r="A68" s="306" t="s">
        <v>302</v>
      </c>
      <c r="B68" s="307" t="s">
        <v>303</v>
      </c>
      <c r="C68" s="308"/>
      <c r="D68" s="113">
        <v>0.6734743980200516</v>
      </c>
      <c r="E68" s="115">
        <v>1015</v>
      </c>
      <c r="F68" s="114">
        <v>1025</v>
      </c>
      <c r="G68" s="114">
        <v>1038</v>
      </c>
      <c r="H68" s="114">
        <v>997</v>
      </c>
      <c r="I68" s="140">
        <v>1009</v>
      </c>
      <c r="J68" s="115">
        <v>6</v>
      </c>
      <c r="K68" s="116">
        <v>0.59464816650148666</v>
      </c>
    </row>
    <row r="69" spans="1:11" ht="14.1" customHeight="1" x14ac:dyDescent="0.2">
      <c r="A69" s="306">
        <v>83</v>
      </c>
      <c r="B69" s="307" t="s">
        <v>304</v>
      </c>
      <c r="C69" s="308"/>
      <c r="D69" s="113">
        <v>5.9046784906211229</v>
      </c>
      <c r="E69" s="115">
        <v>8899</v>
      </c>
      <c r="F69" s="114">
        <v>8884</v>
      </c>
      <c r="G69" s="114">
        <v>8759</v>
      </c>
      <c r="H69" s="114">
        <v>8484</v>
      </c>
      <c r="I69" s="140">
        <v>8481</v>
      </c>
      <c r="J69" s="115">
        <v>418</v>
      </c>
      <c r="K69" s="116">
        <v>4.9286640726329445</v>
      </c>
    </row>
    <row r="70" spans="1:11" ht="14.1" customHeight="1" x14ac:dyDescent="0.2">
      <c r="A70" s="306" t="s">
        <v>305</v>
      </c>
      <c r="B70" s="307" t="s">
        <v>306</v>
      </c>
      <c r="C70" s="308"/>
      <c r="D70" s="113">
        <v>5.0281664908334491</v>
      </c>
      <c r="E70" s="115">
        <v>7578</v>
      </c>
      <c r="F70" s="114">
        <v>7585</v>
      </c>
      <c r="G70" s="114">
        <v>7497</v>
      </c>
      <c r="H70" s="114">
        <v>7242</v>
      </c>
      <c r="I70" s="140">
        <v>7254</v>
      </c>
      <c r="J70" s="115">
        <v>324</v>
      </c>
      <c r="K70" s="116">
        <v>4.4665012406947895</v>
      </c>
    </row>
    <row r="71" spans="1:11" ht="14.1" customHeight="1" x14ac:dyDescent="0.2">
      <c r="A71" s="306"/>
      <c r="B71" s="307" t="s">
        <v>307</v>
      </c>
      <c r="C71" s="308"/>
      <c r="D71" s="113">
        <v>2.9904917358387908</v>
      </c>
      <c r="E71" s="115">
        <v>4507</v>
      </c>
      <c r="F71" s="114">
        <v>4518</v>
      </c>
      <c r="G71" s="114">
        <v>4455</v>
      </c>
      <c r="H71" s="114">
        <v>4264</v>
      </c>
      <c r="I71" s="140">
        <v>4260</v>
      </c>
      <c r="J71" s="115">
        <v>247</v>
      </c>
      <c r="K71" s="116">
        <v>5.7981220657276999</v>
      </c>
    </row>
    <row r="72" spans="1:11" ht="14.1" customHeight="1" x14ac:dyDescent="0.2">
      <c r="A72" s="306">
        <v>84</v>
      </c>
      <c r="B72" s="307" t="s">
        <v>308</v>
      </c>
      <c r="C72" s="308"/>
      <c r="D72" s="113">
        <v>1.370835572718647</v>
      </c>
      <c r="E72" s="115">
        <v>2066</v>
      </c>
      <c r="F72" s="114">
        <v>2056</v>
      </c>
      <c r="G72" s="114">
        <v>2030</v>
      </c>
      <c r="H72" s="114">
        <v>1997</v>
      </c>
      <c r="I72" s="140">
        <v>1982</v>
      </c>
      <c r="J72" s="115">
        <v>84</v>
      </c>
      <c r="K72" s="116">
        <v>4.2381432896064579</v>
      </c>
    </row>
    <row r="73" spans="1:11" ht="14.1" customHeight="1" x14ac:dyDescent="0.2">
      <c r="A73" s="306" t="s">
        <v>309</v>
      </c>
      <c r="B73" s="307" t="s">
        <v>310</v>
      </c>
      <c r="C73" s="308"/>
      <c r="D73" s="113">
        <v>0.65688635865995182</v>
      </c>
      <c r="E73" s="115">
        <v>990</v>
      </c>
      <c r="F73" s="114">
        <v>978</v>
      </c>
      <c r="G73" s="114">
        <v>965</v>
      </c>
      <c r="H73" s="114">
        <v>971</v>
      </c>
      <c r="I73" s="140">
        <v>958</v>
      </c>
      <c r="J73" s="115">
        <v>32</v>
      </c>
      <c r="K73" s="116">
        <v>3.3402922755741127</v>
      </c>
    </row>
    <row r="74" spans="1:11" ht="14.1" customHeight="1" x14ac:dyDescent="0.2">
      <c r="A74" s="306" t="s">
        <v>311</v>
      </c>
      <c r="B74" s="307" t="s">
        <v>312</v>
      </c>
      <c r="C74" s="308"/>
      <c r="D74" s="113">
        <v>0.21166338223487335</v>
      </c>
      <c r="E74" s="115">
        <v>319</v>
      </c>
      <c r="F74" s="114">
        <v>321</v>
      </c>
      <c r="G74" s="114">
        <v>313</v>
      </c>
      <c r="H74" s="114">
        <v>308</v>
      </c>
      <c r="I74" s="140">
        <v>312</v>
      </c>
      <c r="J74" s="115">
        <v>7</v>
      </c>
      <c r="K74" s="116">
        <v>2.2435897435897436</v>
      </c>
    </row>
    <row r="75" spans="1:11" ht="14.1" customHeight="1" x14ac:dyDescent="0.2">
      <c r="A75" s="306" t="s">
        <v>313</v>
      </c>
      <c r="B75" s="307" t="s">
        <v>314</v>
      </c>
      <c r="C75" s="308"/>
      <c r="D75" s="113">
        <v>3.1849035571391605E-2</v>
      </c>
      <c r="E75" s="115">
        <v>48</v>
      </c>
      <c r="F75" s="114">
        <v>45</v>
      </c>
      <c r="G75" s="114">
        <v>43</v>
      </c>
      <c r="H75" s="114">
        <v>41</v>
      </c>
      <c r="I75" s="140">
        <v>43</v>
      </c>
      <c r="J75" s="115">
        <v>5</v>
      </c>
      <c r="K75" s="116">
        <v>11.627906976744185</v>
      </c>
    </row>
    <row r="76" spans="1:11" ht="14.1" customHeight="1" x14ac:dyDescent="0.2">
      <c r="A76" s="306">
        <v>91</v>
      </c>
      <c r="B76" s="307" t="s">
        <v>315</v>
      </c>
      <c r="C76" s="308"/>
      <c r="D76" s="113">
        <v>0.13469487960401033</v>
      </c>
      <c r="E76" s="115">
        <v>203</v>
      </c>
      <c r="F76" s="114">
        <v>214</v>
      </c>
      <c r="G76" s="114">
        <v>216</v>
      </c>
      <c r="H76" s="114">
        <v>207</v>
      </c>
      <c r="I76" s="140">
        <v>201</v>
      </c>
      <c r="J76" s="115">
        <v>2</v>
      </c>
      <c r="K76" s="116">
        <v>0.99502487562189057</v>
      </c>
    </row>
    <row r="77" spans="1:11" ht="14.1" customHeight="1" x14ac:dyDescent="0.2">
      <c r="A77" s="306">
        <v>92</v>
      </c>
      <c r="B77" s="307" t="s">
        <v>316</v>
      </c>
      <c r="C77" s="308"/>
      <c r="D77" s="113">
        <v>1.4670462010072258</v>
      </c>
      <c r="E77" s="115">
        <v>2211</v>
      </c>
      <c r="F77" s="114">
        <v>2233</v>
      </c>
      <c r="G77" s="114">
        <v>2267</v>
      </c>
      <c r="H77" s="114">
        <v>2232</v>
      </c>
      <c r="I77" s="140">
        <v>2200</v>
      </c>
      <c r="J77" s="115">
        <v>11</v>
      </c>
      <c r="K77" s="116">
        <v>0.5</v>
      </c>
    </row>
    <row r="78" spans="1:11" ht="14.1" customHeight="1" x14ac:dyDescent="0.2">
      <c r="A78" s="306">
        <v>93</v>
      </c>
      <c r="B78" s="307" t="s">
        <v>317</v>
      </c>
      <c r="C78" s="308"/>
      <c r="D78" s="113">
        <v>0.15924517785695802</v>
      </c>
      <c r="E78" s="115">
        <v>240</v>
      </c>
      <c r="F78" s="114">
        <v>241</v>
      </c>
      <c r="G78" s="114">
        <v>236</v>
      </c>
      <c r="H78" s="114">
        <v>238</v>
      </c>
      <c r="I78" s="140">
        <v>235</v>
      </c>
      <c r="J78" s="115">
        <v>5</v>
      </c>
      <c r="K78" s="116">
        <v>2.1276595744680851</v>
      </c>
    </row>
    <row r="79" spans="1:11" ht="14.1" customHeight="1" x14ac:dyDescent="0.2">
      <c r="A79" s="306">
        <v>94</v>
      </c>
      <c r="B79" s="307" t="s">
        <v>318</v>
      </c>
      <c r="C79" s="308"/>
      <c r="D79" s="113">
        <v>0.19640238602358157</v>
      </c>
      <c r="E79" s="115">
        <v>296</v>
      </c>
      <c r="F79" s="114">
        <v>296</v>
      </c>
      <c r="G79" s="114">
        <v>303</v>
      </c>
      <c r="H79" s="114">
        <v>280</v>
      </c>
      <c r="I79" s="140">
        <v>279</v>
      </c>
      <c r="J79" s="115">
        <v>17</v>
      </c>
      <c r="K79" s="116">
        <v>6.0931899641577063</v>
      </c>
    </row>
    <row r="80" spans="1:11" ht="14.1" customHeight="1" x14ac:dyDescent="0.2">
      <c r="A80" s="306" t="s">
        <v>319</v>
      </c>
      <c r="B80" s="307" t="s">
        <v>320</v>
      </c>
      <c r="C80" s="308"/>
      <c r="D80" s="113">
        <v>3.9811294464239507E-3</v>
      </c>
      <c r="E80" s="115">
        <v>6</v>
      </c>
      <c r="F80" s="114">
        <v>6</v>
      </c>
      <c r="G80" s="114">
        <v>5</v>
      </c>
      <c r="H80" s="114">
        <v>6</v>
      </c>
      <c r="I80" s="140">
        <v>4</v>
      </c>
      <c r="J80" s="115">
        <v>2</v>
      </c>
      <c r="K80" s="116">
        <v>50</v>
      </c>
    </row>
    <row r="81" spans="1:11" ht="14.1" customHeight="1" x14ac:dyDescent="0.2">
      <c r="A81" s="310" t="s">
        <v>321</v>
      </c>
      <c r="B81" s="311" t="s">
        <v>224</v>
      </c>
      <c r="C81" s="312"/>
      <c r="D81" s="125">
        <v>0.49963174552620576</v>
      </c>
      <c r="E81" s="143">
        <v>753</v>
      </c>
      <c r="F81" s="144">
        <v>761</v>
      </c>
      <c r="G81" s="144">
        <v>767</v>
      </c>
      <c r="H81" s="144">
        <v>728</v>
      </c>
      <c r="I81" s="145">
        <v>750</v>
      </c>
      <c r="J81" s="143">
        <v>3</v>
      </c>
      <c r="K81" s="146">
        <v>0.4</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35831</v>
      </c>
      <c r="E12" s="114">
        <v>37505</v>
      </c>
      <c r="F12" s="114">
        <v>37502</v>
      </c>
      <c r="G12" s="114">
        <v>37959</v>
      </c>
      <c r="H12" s="140">
        <v>37198</v>
      </c>
      <c r="I12" s="115">
        <v>-1367</v>
      </c>
      <c r="J12" s="116">
        <v>-3.6749287596107316</v>
      </c>
      <c r="K12"/>
      <c r="L12"/>
      <c r="M12"/>
      <c r="N12"/>
      <c r="O12"/>
      <c r="P12"/>
    </row>
    <row r="13" spans="1:16" s="110" customFormat="1" ht="14.45" customHeight="1" x14ac:dyDescent="0.2">
      <c r="A13" s="120" t="s">
        <v>105</v>
      </c>
      <c r="B13" s="119" t="s">
        <v>106</v>
      </c>
      <c r="C13" s="113">
        <v>39.934693421897236</v>
      </c>
      <c r="D13" s="115">
        <v>14309</v>
      </c>
      <c r="E13" s="114">
        <v>14926</v>
      </c>
      <c r="F13" s="114">
        <v>15042</v>
      </c>
      <c r="G13" s="114">
        <v>15158</v>
      </c>
      <c r="H13" s="140">
        <v>14760</v>
      </c>
      <c r="I13" s="115">
        <v>-451</v>
      </c>
      <c r="J13" s="116">
        <v>-3.0555555555555554</v>
      </c>
      <c r="K13"/>
      <c r="L13"/>
      <c r="M13"/>
      <c r="N13"/>
      <c r="O13"/>
      <c r="P13"/>
    </row>
    <row r="14" spans="1:16" s="110" customFormat="1" ht="14.45" customHeight="1" x14ac:dyDescent="0.2">
      <c r="A14" s="120"/>
      <c r="B14" s="119" t="s">
        <v>107</v>
      </c>
      <c r="C14" s="113">
        <v>60.065306578102764</v>
      </c>
      <c r="D14" s="115">
        <v>21522</v>
      </c>
      <c r="E14" s="114">
        <v>22579</v>
      </c>
      <c r="F14" s="114">
        <v>22460</v>
      </c>
      <c r="G14" s="114">
        <v>22801</v>
      </c>
      <c r="H14" s="140">
        <v>22438</v>
      </c>
      <c r="I14" s="115">
        <v>-916</v>
      </c>
      <c r="J14" s="116">
        <v>-4.0823602816650322</v>
      </c>
      <c r="K14"/>
      <c r="L14"/>
      <c r="M14"/>
      <c r="N14"/>
      <c r="O14"/>
      <c r="P14"/>
    </row>
    <row r="15" spans="1:16" s="110" customFormat="1" ht="14.45" customHeight="1" x14ac:dyDescent="0.2">
      <c r="A15" s="118" t="s">
        <v>105</v>
      </c>
      <c r="B15" s="121" t="s">
        <v>108</v>
      </c>
      <c r="C15" s="113">
        <v>15.723814573972259</v>
      </c>
      <c r="D15" s="115">
        <v>5634</v>
      </c>
      <c r="E15" s="114">
        <v>6024</v>
      </c>
      <c r="F15" s="114">
        <v>6090</v>
      </c>
      <c r="G15" s="114">
        <v>6395</v>
      </c>
      <c r="H15" s="140">
        <v>6001</v>
      </c>
      <c r="I15" s="115">
        <v>-367</v>
      </c>
      <c r="J15" s="116">
        <v>-6.1156473921013168</v>
      </c>
      <c r="K15"/>
      <c r="L15"/>
      <c r="M15"/>
      <c r="N15"/>
      <c r="O15"/>
      <c r="P15"/>
    </row>
    <row r="16" spans="1:16" s="110" customFormat="1" ht="14.45" customHeight="1" x14ac:dyDescent="0.2">
      <c r="A16" s="118"/>
      <c r="B16" s="121" t="s">
        <v>109</v>
      </c>
      <c r="C16" s="113">
        <v>49.55206385532081</v>
      </c>
      <c r="D16" s="115">
        <v>17755</v>
      </c>
      <c r="E16" s="114">
        <v>18687</v>
      </c>
      <c r="F16" s="114">
        <v>18705</v>
      </c>
      <c r="G16" s="114">
        <v>18873</v>
      </c>
      <c r="H16" s="140">
        <v>18752</v>
      </c>
      <c r="I16" s="115">
        <v>-997</v>
      </c>
      <c r="J16" s="116">
        <v>-5.3167662116040955</v>
      </c>
      <c r="K16"/>
      <c r="L16"/>
      <c r="M16"/>
      <c r="N16"/>
      <c r="O16"/>
      <c r="P16"/>
    </row>
    <row r="17" spans="1:16" s="110" customFormat="1" ht="14.45" customHeight="1" x14ac:dyDescent="0.2">
      <c r="A17" s="118"/>
      <c r="B17" s="121" t="s">
        <v>110</v>
      </c>
      <c r="C17" s="113">
        <v>19.536155842706037</v>
      </c>
      <c r="D17" s="115">
        <v>7000</v>
      </c>
      <c r="E17" s="114">
        <v>7197</v>
      </c>
      <c r="F17" s="114">
        <v>7187</v>
      </c>
      <c r="G17" s="114">
        <v>7169</v>
      </c>
      <c r="H17" s="140">
        <v>7065</v>
      </c>
      <c r="I17" s="115">
        <v>-65</v>
      </c>
      <c r="J17" s="116">
        <v>-0.92002830856334039</v>
      </c>
      <c r="K17"/>
      <c r="L17"/>
      <c r="M17"/>
      <c r="N17"/>
      <c r="O17"/>
      <c r="P17"/>
    </row>
    <row r="18" spans="1:16" s="110" customFormat="1" ht="14.45" customHeight="1" x14ac:dyDescent="0.2">
      <c r="A18" s="120"/>
      <c r="B18" s="121" t="s">
        <v>111</v>
      </c>
      <c r="C18" s="113">
        <v>15.185174848594793</v>
      </c>
      <c r="D18" s="115">
        <v>5441</v>
      </c>
      <c r="E18" s="114">
        <v>5596</v>
      </c>
      <c r="F18" s="114">
        <v>5520</v>
      </c>
      <c r="G18" s="114">
        <v>5522</v>
      </c>
      <c r="H18" s="140">
        <v>5380</v>
      </c>
      <c r="I18" s="115">
        <v>61</v>
      </c>
      <c r="J18" s="116">
        <v>1.1338289962825279</v>
      </c>
      <c r="K18"/>
      <c r="L18"/>
      <c r="M18"/>
      <c r="N18"/>
      <c r="O18"/>
      <c r="P18"/>
    </row>
    <row r="19" spans="1:16" s="110" customFormat="1" ht="14.45" customHeight="1" x14ac:dyDescent="0.2">
      <c r="A19" s="120"/>
      <c r="B19" s="121" t="s">
        <v>112</v>
      </c>
      <c r="C19" s="113">
        <v>1.4038123412687338</v>
      </c>
      <c r="D19" s="115">
        <v>503</v>
      </c>
      <c r="E19" s="114">
        <v>501</v>
      </c>
      <c r="F19" s="114">
        <v>533</v>
      </c>
      <c r="G19" s="114">
        <v>481</v>
      </c>
      <c r="H19" s="140">
        <v>478</v>
      </c>
      <c r="I19" s="115">
        <v>25</v>
      </c>
      <c r="J19" s="116">
        <v>5.2301255230125525</v>
      </c>
      <c r="K19"/>
      <c r="L19"/>
      <c r="M19"/>
      <c r="N19"/>
      <c r="O19"/>
      <c r="P19"/>
    </row>
    <row r="20" spans="1:16" s="110" customFormat="1" ht="14.45" customHeight="1" x14ac:dyDescent="0.2">
      <c r="A20" s="120" t="s">
        <v>113</v>
      </c>
      <c r="B20" s="119" t="s">
        <v>116</v>
      </c>
      <c r="C20" s="113">
        <v>84.661326784069658</v>
      </c>
      <c r="D20" s="115">
        <v>30335</v>
      </c>
      <c r="E20" s="114">
        <v>31769</v>
      </c>
      <c r="F20" s="114">
        <v>31837</v>
      </c>
      <c r="G20" s="114">
        <v>32204</v>
      </c>
      <c r="H20" s="140">
        <v>31678</v>
      </c>
      <c r="I20" s="115">
        <v>-1343</v>
      </c>
      <c r="J20" s="116">
        <v>-4.2395353241997604</v>
      </c>
      <c r="K20"/>
      <c r="L20"/>
      <c r="M20"/>
      <c r="N20"/>
      <c r="O20"/>
      <c r="P20"/>
    </row>
    <row r="21" spans="1:16" s="110" customFormat="1" ht="14.45" customHeight="1" x14ac:dyDescent="0.2">
      <c r="A21" s="123"/>
      <c r="B21" s="124" t="s">
        <v>117</v>
      </c>
      <c r="C21" s="125">
        <v>14.973068013731126</v>
      </c>
      <c r="D21" s="143">
        <v>5365</v>
      </c>
      <c r="E21" s="144">
        <v>5593</v>
      </c>
      <c r="F21" s="144">
        <v>5523</v>
      </c>
      <c r="G21" s="144">
        <v>5588</v>
      </c>
      <c r="H21" s="145">
        <v>5360</v>
      </c>
      <c r="I21" s="143">
        <v>5</v>
      </c>
      <c r="J21" s="146">
        <v>9.3283582089552244E-2</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40249</v>
      </c>
      <c r="E56" s="114">
        <v>41869</v>
      </c>
      <c r="F56" s="114">
        <v>41772</v>
      </c>
      <c r="G56" s="114">
        <v>42228</v>
      </c>
      <c r="H56" s="140">
        <v>41469</v>
      </c>
      <c r="I56" s="115">
        <v>-1220</v>
      </c>
      <c r="J56" s="116">
        <v>-2.9419566423111241</v>
      </c>
      <c r="K56"/>
      <c r="L56"/>
      <c r="M56"/>
      <c r="N56"/>
      <c r="O56"/>
      <c r="P56"/>
    </row>
    <row r="57" spans="1:16" s="110" customFormat="1" ht="14.45" customHeight="1" x14ac:dyDescent="0.2">
      <c r="A57" s="120" t="s">
        <v>105</v>
      </c>
      <c r="B57" s="119" t="s">
        <v>106</v>
      </c>
      <c r="C57" s="113">
        <v>39.841983651767748</v>
      </c>
      <c r="D57" s="115">
        <v>16036</v>
      </c>
      <c r="E57" s="114">
        <v>16667</v>
      </c>
      <c r="F57" s="114">
        <v>16648</v>
      </c>
      <c r="G57" s="114">
        <v>16753</v>
      </c>
      <c r="H57" s="140">
        <v>16414</v>
      </c>
      <c r="I57" s="115">
        <v>-378</v>
      </c>
      <c r="J57" s="116">
        <v>-2.3029121481661994</v>
      </c>
    </row>
    <row r="58" spans="1:16" s="110" customFormat="1" ht="14.45" customHeight="1" x14ac:dyDescent="0.2">
      <c r="A58" s="120"/>
      <c r="B58" s="119" t="s">
        <v>107</v>
      </c>
      <c r="C58" s="113">
        <v>60.158016348232252</v>
      </c>
      <c r="D58" s="115">
        <v>24213</v>
      </c>
      <c r="E58" s="114">
        <v>25202</v>
      </c>
      <c r="F58" s="114">
        <v>25124</v>
      </c>
      <c r="G58" s="114">
        <v>25475</v>
      </c>
      <c r="H58" s="140">
        <v>25055</v>
      </c>
      <c r="I58" s="115">
        <v>-842</v>
      </c>
      <c r="J58" s="116">
        <v>-3.3606066653362601</v>
      </c>
    </row>
    <row r="59" spans="1:16" s="110" customFormat="1" ht="14.45" customHeight="1" x14ac:dyDescent="0.2">
      <c r="A59" s="118" t="s">
        <v>105</v>
      </c>
      <c r="B59" s="121" t="s">
        <v>108</v>
      </c>
      <c r="C59" s="113">
        <v>17.242664414022709</v>
      </c>
      <c r="D59" s="115">
        <v>6940</v>
      </c>
      <c r="E59" s="114">
        <v>7267</v>
      </c>
      <c r="F59" s="114">
        <v>7202</v>
      </c>
      <c r="G59" s="114">
        <v>7477</v>
      </c>
      <c r="H59" s="140">
        <v>7031</v>
      </c>
      <c r="I59" s="115">
        <v>-91</v>
      </c>
      <c r="J59" s="116">
        <v>-1.2942682406485564</v>
      </c>
    </row>
    <row r="60" spans="1:16" s="110" customFormat="1" ht="14.45" customHeight="1" x14ac:dyDescent="0.2">
      <c r="A60" s="118"/>
      <c r="B60" s="121" t="s">
        <v>109</v>
      </c>
      <c r="C60" s="113">
        <v>48.468284926333574</v>
      </c>
      <c r="D60" s="115">
        <v>19508</v>
      </c>
      <c r="E60" s="114">
        <v>20502</v>
      </c>
      <c r="F60" s="114">
        <v>20502</v>
      </c>
      <c r="G60" s="114">
        <v>20697</v>
      </c>
      <c r="H60" s="140">
        <v>20688</v>
      </c>
      <c r="I60" s="115">
        <v>-1180</v>
      </c>
      <c r="J60" s="116">
        <v>-5.7037896365042533</v>
      </c>
    </row>
    <row r="61" spans="1:16" s="110" customFormat="1" ht="14.45" customHeight="1" x14ac:dyDescent="0.2">
      <c r="A61" s="118"/>
      <c r="B61" s="121" t="s">
        <v>110</v>
      </c>
      <c r="C61" s="113">
        <v>19.277497577579567</v>
      </c>
      <c r="D61" s="115">
        <v>7759</v>
      </c>
      <c r="E61" s="114">
        <v>7931</v>
      </c>
      <c r="F61" s="114">
        <v>7981</v>
      </c>
      <c r="G61" s="114">
        <v>7971</v>
      </c>
      <c r="H61" s="140">
        <v>7809</v>
      </c>
      <c r="I61" s="115">
        <v>-50</v>
      </c>
      <c r="J61" s="116">
        <v>-0.64028684850813167</v>
      </c>
    </row>
    <row r="62" spans="1:16" s="110" customFormat="1" ht="14.45" customHeight="1" x14ac:dyDescent="0.2">
      <c r="A62" s="120"/>
      <c r="B62" s="121" t="s">
        <v>111</v>
      </c>
      <c r="C62" s="113">
        <v>15.009068548286914</v>
      </c>
      <c r="D62" s="115">
        <v>6041</v>
      </c>
      <c r="E62" s="114">
        <v>6168</v>
      </c>
      <c r="F62" s="114">
        <v>6087</v>
      </c>
      <c r="G62" s="114">
        <v>6083</v>
      </c>
      <c r="H62" s="140">
        <v>5941</v>
      </c>
      <c r="I62" s="115">
        <v>100</v>
      </c>
      <c r="J62" s="116">
        <v>1.6832183134152499</v>
      </c>
    </row>
    <row r="63" spans="1:16" s="110" customFormat="1" ht="14.45" customHeight="1" x14ac:dyDescent="0.2">
      <c r="A63" s="120"/>
      <c r="B63" s="121" t="s">
        <v>112</v>
      </c>
      <c r="C63" s="113">
        <v>1.4261223881338667</v>
      </c>
      <c r="D63" s="115">
        <v>574</v>
      </c>
      <c r="E63" s="114">
        <v>552</v>
      </c>
      <c r="F63" s="114">
        <v>558</v>
      </c>
      <c r="G63" s="114">
        <v>488</v>
      </c>
      <c r="H63" s="140">
        <v>497</v>
      </c>
      <c r="I63" s="115">
        <v>77</v>
      </c>
      <c r="J63" s="116">
        <v>15.492957746478874</v>
      </c>
    </row>
    <row r="64" spans="1:16" s="110" customFormat="1" ht="14.45" customHeight="1" x14ac:dyDescent="0.2">
      <c r="A64" s="120" t="s">
        <v>113</v>
      </c>
      <c r="B64" s="119" t="s">
        <v>116</v>
      </c>
      <c r="C64" s="113">
        <v>85.93256975328579</v>
      </c>
      <c r="D64" s="115">
        <v>34587</v>
      </c>
      <c r="E64" s="114">
        <v>35923</v>
      </c>
      <c r="F64" s="114">
        <v>35909</v>
      </c>
      <c r="G64" s="114">
        <v>36356</v>
      </c>
      <c r="H64" s="140">
        <v>35749</v>
      </c>
      <c r="I64" s="115">
        <v>-1162</v>
      </c>
      <c r="J64" s="116">
        <v>-3.2504405717642451</v>
      </c>
    </row>
    <row r="65" spans="1:10" s="110" customFormat="1" ht="14.45" customHeight="1" x14ac:dyDescent="0.2">
      <c r="A65" s="123"/>
      <c r="B65" s="124" t="s">
        <v>117</v>
      </c>
      <c r="C65" s="125">
        <v>13.697234713905935</v>
      </c>
      <c r="D65" s="143">
        <v>5513</v>
      </c>
      <c r="E65" s="144">
        <v>5797</v>
      </c>
      <c r="F65" s="144">
        <v>5721</v>
      </c>
      <c r="G65" s="144">
        <v>5721</v>
      </c>
      <c r="H65" s="145">
        <v>5566</v>
      </c>
      <c r="I65" s="143">
        <v>-53</v>
      </c>
      <c r="J65" s="146">
        <v>-0.95220984549047794</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35831</v>
      </c>
      <c r="G11" s="114">
        <v>37505</v>
      </c>
      <c r="H11" s="114">
        <v>37502</v>
      </c>
      <c r="I11" s="114">
        <v>37959</v>
      </c>
      <c r="J11" s="140">
        <v>37198</v>
      </c>
      <c r="K11" s="114">
        <v>-1367</v>
      </c>
      <c r="L11" s="116">
        <v>-3.6749287596107316</v>
      </c>
    </row>
    <row r="12" spans="1:17" s="110" customFormat="1" ht="24" customHeight="1" x14ac:dyDescent="0.2">
      <c r="A12" s="604" t="s">
        <v>185</v>
      </c>
      <c r="B12" s="605"/>
      <c r="C12" s="605"/>
      <c r="D12" s="606"/>
      <c r="E12" s="113">
        <v>39.934693421897236</v>
      </c>
      <c r="F12" s="115">
        <v>14309</v>
      </c>
      <c r="G12" s="114">
        <v>14926</v>
      </c>
      <c r="H12" s="114">
        <v>15042</v>
      </c>
      <c r="I12" s="114">
        <v>15158</v>
      </c>
      <c r="J12" s="140">
        <v>14760</v>
      </c>
      <c r="K12" s="114">
        <v>-451</v>
      </c>
      <c r="L12" s="116">
        <v>-3.0555555555555554</v>
      </c>
    </row>
    <row r="13" spans="1:17" s="110" customFormat="1" ht="15" customHeight="1" x14ac:dyDescent="0.2">
      <c r="A13" s="120"/>
      <c r="B13" s="612" t="s">
        <v>107</v>
      </c>
      <c r="C13" s="612"/>
      <c r="E13" s="113">
        <v>60.065306578102764</v>
      </c>
      <c r="F13" s="115">
        <v>21522</v>
      </c>
      <c r="G13" s="114">
        <v>22579</v>
      </c>
      <c r="H13" s="114">
        <v>22460</v>
      </c>
      <c r="I13" s="114">
        <v>22801</v>
      </c>
      <c r="J13" s="140">
        <v>22438</v>
      </c>
      <c r="K13" s="114">
        <v>-916</v>
      </c>
      <c r="L13" s="116">
        <v>-4.0823602816650322</v>
      </c>
    </row>
    <row r="14" spans="1:17" s="110" customFormat="1" ht="22.5" customHeight="1" x14ac:dyDescent="0.2">
      <c r="A14" s="604" t="s">
        <v>186</v>
      </c>
      <c r="B14" s="605"/>
      <c r="C14" s="605"/>
      <c r="D14" s="606"/>
      <c r="E14" s="113">
        <v>15.723814573972259</v>
      </c>
      <c r="F14" s="115">
        <v>5634</v>
      </c>
      <c r="G14" s="114">
        <v>6024</v>
      </c>
      <c r="H14" s="114">
        <v>6090</v>
      </c>
      <c r="I14" s="114">
        <v>6395</v>
      </c>
      <c r="J14" s="140">
        <v>6001</v>
      </c>
      <c r="K14" s="114">
        <v>-367</v>
      </c>
      <c r="L14" s="116">
        <v>-6.1156473921013168</v>
      </c>
    </row>
    <row r="15" spans="1:17" s="110" customFormat="1" ht="15" customHeight="1" x14ac:dyDescent="0.2">
      <c r="A15" s="120"/>
      <c r="B15" s="119"/>
      <c r="C15" s="258" t="s">
        <v>106</v>
      </c>
      <c r="E15" s="113">
        <v>49.361022364217256</v>
      </c>
      <c r="F15" s="115">
        <v>2781</v>
      </c>
      <c r="G15" s="114">
        <v>2889</v>
      </c>
      <c r="H15" s="114">
        <v>2955</v>
      </c>
      <c r="I15" s="114">
        <v>3087</v>
      </c>
      <c r="J15" s="140">
        <v>2912</v>
      </c>
      <c r="K15" s="114">
        <v>-131</v>
      </c>
      <c r="L15" s="116">
        <v>-4.4986263736263732</v>
      </c>
    </row>
    <row r="16" spans="1:17" s="110" customFormat="1" ht="15" customHeight="1" x14ac:dyDescent="0.2">
      <c r="A16" s="120"/>
      <c r="B16" s="119"/>
      <c r="C16" s="258" t="s">
        <v>107</v>
      </c>
      <c r="E16" s="113">
        <v>50.638977635782744</v>
      </c>
      <c r="F16" s="115">
        <v>2853</v>
      </c>
      <c r="G16" s="114">
        <v>3135</v>
      </c>
      <c r="H16" s="114">
        <v>3135</v>
      </c>
      <c r="I16" s="114">
        <v>3308</v>
      </c>
      <c r="J16" s="140">
        <v>3089</v>
      </c>
      <c r="K16" s="114">
        <v>-236</v>
      </c>
      <c r="L16" s="116">
        <v>-7.6400129491744897</v>
      </c>
    </row>
    <row r="17" spans="1:12" s="110" customFormat="1" ht="15" customHeight="1" x14ac:dyDescent="0.2">
      <c r="A17" s="120"/>
      <c r="B17" s="121" t="s">
        <v>109</v>
      </c>
      <c r="C17" s="258"/>
      <c r="E17" s="113">
        <v>49.55206385532081</v>
      </c>
      <c r="F17" s="115">
        <v>17755</v>
      </c>
      <c r="G17" s="114">
        <v>18687</v>
      </c>
      <c r="H17" s="114">
        <v>18705</v>
      </c>
      <c r="I17" s="114">
        <v>18873</v>
      </c>
      <c r="J17" s="140">
        <v>18752</v>
      </c>
      <c r="K17" s="114">
        <v>-997</v>
      </c>
      <c r="L17" s="116">
        <v>-5.3167662116040955</v>
      </c>
    </row>
    <row r="18" spans="1:12" s="110" customFormat="1" ht="15" customHeight="1" x14ac:dyDescent="0.2">
      <c r="A18" s="120"/>
      <c r="B18" s="119"/>
      <c r="C18" s="258" t="s">
        <v>106</v>
      </c>
      <c r="E18" s="113">
        <v>36.034919740918049</v>
      </c>
      <c r="F18" s="115">
        <v>6398</v>
      </c>
      <c r="G18" s="114">
        <v>6758</v>
      </c>
      <c r="H18" s="114">
        <v>6792</v>
      </c>
      <c r="I18" s="114">
        <v>6799</v>
      </c>
      <c r="J18" s="140">
        <v>6682</v>
      </c>
      <c r="K18" s="114">
        <v>-284</v>
      </c>
      <c r="L18" s="116">
        <v>-4.2502244836875187</v>
      </c>
    </row>
    <row r="19" spans="1:12" s="110" customFormat="1" ht="15" customHeight="1" x14ac:dyDescent="0.2">
      <c r="A19" s="120"/>
      <c r="B19" s="119"/>
      <c r="C19" s="258" t="s">
        <v>107</v>
      </c>
      <c r="E19" s="113">
        <v>63.965080259081951</v>
      </c>
      <c r="F19" s="115">
        <v>11357</v>
      </c>
      <c r="G19" s="114">
        <v>11929</v>
      </c>
      <c r="H19" s="114">
        <v>11913</v>
      </c>
      <c r="I19" s="114">
        <v>12074</v>
      </c>
      <c r="J19" s="140">
        <v>12070</v>
      </c>
      <c r="K19" s="114">
        <v>-713</v>
      </c>
      <c r="L19" s="116">
        <v>-5.9072079536039768</v>
      </c>
    </row>
    <row r="20" spans="1:12" s="110" customFormat="1" ht="15" customHeight="1" x14ac:dyDescent="0.2">
      <c r="A20" s="120"/>
      <c r="B20" s="121" t="s">
        <v>110</v>
      </c>
      <c r="C20" s="258"/>
      <c r="E20" s="113">
        <v>19.536155842706037</v>
      </c>
      <c r="F20" s="115">
        <v>7000</v>
      </c>
      <c r="G20" s="114">
        <v>7197</v>
      </c>
      <c r="H20" s="114">
        <v>7187</v>
      </c>
      <c r="I20" s="114">
        <v>7169</v>
      </c>
      <c r="J20" s="140">
        <v>7065</v>
      </c>
      <c r="K20" s="114">
        <v>-65</v>
      </c>
      <c r="L20" s="116">
        <v>-0.92002830856334039</v>
      </c>
    </row>
    <row r="21" spans="1:12" s="110" customFormat="1" ht="15" customHeight="1" x14ac:dyDescent="0.2">
      <c r="A21" s="120"/>
      <c r="B21" s="119"/>
      <c r="C21" s="258" t="s">
        <v>106</v>
      </c>
      <c r="E21" s="113">
        <v>33.314285714285717</v>
      </c>
      <c r="F21" s="115">
        <v>2332</v>
      </c>
      <c r="G21" s="114">
        <v>2415</v>
      </c>
      <c r="H21" s="114">
        <v>2434</v>
      </c>
      <c r="I21" s="114">
        <v>2412</v>
      </c>
      <c r="J21" s="140">
        <v>2370</v>
      </c>
      <c r="K21" s="114">
        <v>-38</v>
      </c>
      <c r="L21" s="116">
        <v>-1.6033755274261603</v>
      </c>
    </row>
    <row r="22" spans="1:12" s="110" customFormat="1" ht="15" customHeight="1" x14ac:dyDescent="0.2">
      <c r="A22" s="120"/>
      <c r="B22" s="119"/>
      <c r="C22" s="258" t="s">
        <v>107</v>
      </c>
      <c r="E22" s="113">
        <v>66.685714285714283</v>
      </c>
      <c r="F22" s="115">
        <v>4668</v>
      </c>
      <c r="G22" s="114">
        <v>4782</v>
      </c>
      <c r="H22" s="114">
        <v>4753</v>
      </c>
      <c r="I22" s="114">
        <v>4757</v>
      </c>
      <c r="J22" s="140">
        <v>4695</v>
      </c>
      <c r="K22" s="114">
        <v>-27</v>
      </c>
      <c r="L22" s="116">
        <v>-0.57507987220447288</v>
      </c>
    </row>
    <row r="23" spans="1:12" s="110" customFormat="1" ht="15" customHeight="1" x14ac:dyDescent="0.2">
      <c r="A23" s="120"/>
      <c r="B23" s="121" t="s">
        <v>111</v>
      </c>
      <c r="C23" s="258"/>
      <c r="E23" s="113">
        <v>15.185174848594793</v>
      </c>
      <c r="F23" s="115">
        <v>5441</v>
      </c>
      <c r="G23" s="114">
        <v>5596</v>
      </c>
      <c r="H23" s="114">
        <v>5520</v>
      </c>
      <c r="I23" s="114">
        <v>5522</v>
      </c>
      <c r="J23" s="140">
        <v>5380</v>
      </c>
      <c r="K23" s="114">
        <v>61</v>
      </c>
      <c r="L23" s="116">
        <v>1.1338289962825279</v>
      </c>
    </row>
    <row r="24" spans="1:12" s="110" customFormat="1" ht="15" customHeight="1" x14ac:dyDescent="0.2">
      <c r="A24" s="120"/>
      <c r="B24" s="119"/>
      <c r="C24" s="258" t="s">
        <v>106</v>
      </c>
      <c r="E24" s="113">
        <v>51.424370520124974</v>
      </c>
      <c r="F24" s="115">
        <v>2798</v>
      </c>
      <c r="G24" s="114">
        <v>2864</v>
      </c>
      <c r="H24" s="114">
        <v>2861</v>
      </c>
      <c r="I24" s="114">
        <v>2860</v>
      </c>
      <c r="J24" s="140">
        <v>2796</v>
      </c>
      <c r="K24" s="114">
        <v>2</v>
      </c>
      <c r="L24" s="116">
        <v>7.1530758226037203E-2</v>
      </c>
    </row>
    <row r="25" spans="1:12" s="110" customFormat="1" ht="15" customHeight="1" x14ac:dyDescent="0.2">
      <c r="A25" s="120"/>
      <c r="B25" s="119"/>
      <c r="C25" s="258" t="s">
        <v>107</v>
      </c>
      <c r="E25" s="113">
        <v>48.575629479875026</v>
      </c>
      <c r="F25" s="115">
        <v>2643</v>
      </c>
      <c r="G25" s="114">
        <v>2732</v>
      </c>
      <c r="H25" s="114">
        <v>2659</v>
      </c>
      <c r="I25" s="114">
        <v>2662</v>
      </c>
      <c r="J25" s="140">
        <v>2584</v>
      </c>
      <c r="K25" s="114">
        <v>59</v>
      </c>
      <c r="L25" s="116">
        <v>2.2832817337461302</v>
      </c>
    </row>
    <row r="26" spans="1:12" s="110" customFormat="1" ht="15" customHeight="1" x14ac:dyDescent="0.2">
      <c r="A26" s="120"/>
      <c r="C26" s="121" t="s">
        <v>187</v>
      </c>
      <c r="D26" s="110" t="s">
        <v>188</v>
      </c>
      <c r="E26" s="113">
        <v>1.4038123412687338</v>
      </c>
      <c r="F26" s="115">
        <v>503</v>
      </c>
      <c r="G26" s="114">
        <v>501</v>
      </c>
      <c r="H26" s="114">
        <v>533</v>
      </c>
      <c r="I26" s="114">
        <v>481</v>
      </c>
      <c r="J26" s="140">
        <v>478</v>
      </c>
      <c r="K26" s="114">
        <v>25</v>
      </c>
      <c r="L26" s="116">
        <v>5.2301255230125525</v>
      </c>
    </row>
    <row r="27" spans="1:12" s="110" customFormat="1" ht="15" customHeight="1" x14ac:dyDescent="0.2">
      <c r="A27" s="120"/>
      <c r="B27" s="119"/>
      <c r="D27" s="259" t="s">
        <v>106</v>
      </c>
      <c r="E27" s="113">
        <v>45.129224652087473</v>
      </c>
      <c r="F27" s="115">
        <v>227</v>
      </c>
      <c r="G27" s="114">
        <v>217</v>
      </c>
      <c r="H27" s="114">
        <v>253</v>
      </c>
      <c r="I27" s="114">
        <v>230</v>
      </c>
      <c r="J27" s="140">
        <v>233</v>
      </c>
      <c r="K27" s="114">
        <v>-6</v>
      </c>
      <c r="L27" s="116">
        <v>-2.5751072961373391</v>
      </c>
    </row>
    <row r="28" spans="1:12" s="110" customFormat="1" ht="15" customHeight="1" x14ac:dyDescent="0.2">
      <c r="A28" s="120"/>
      <c r="B28" s="119"/>
      <c r="D28" s="259" t="s">
        <v>107</v>
      </c>
      <c r="E28" s="113">
        <v>54.870775347912527</v>
      </c>
      <c r="F28" s="115">
        <v>276</v>
      </c>
      <c r="G28" s="114">
        <v>284</v>
      </c>
      <c r="H28" s="114">
        <v>280</v>
      </c>
      <c r="I28" s="114">
        <v>251</v>
      </c>
      <c r="J28" s="140">
        <v>245</v>
      </c>
      <c r="K28" s="114">
        <v>31</v>
      </c>
      <c r="L28" s="116">
        <v>12.653061224489797</v>
      </c>
    </row>
    <row r="29" spans="1:12" s="110" customFormat="1" ht="24" customHeight="1" x14ac:dyDescent="0.2">
      <c r="A29" s="604" t="s">
        <v>189</v>
      </c>
      <c r="B29" s="605"/>
      <c r="C29" s="605"/>
      <c r="D29" s="606"/>
      <c r="E29" s="113">
        <v>84.661326784069658</v>
      </c>
      <c r="F29" s="115">
        <v>30335</v>
      </c>
      <c r="G29" s="114">
        <v>31769</v>
      </c>
      <c r="H29" s="114">
        <v>31837</v>
      </c>
      <c r="I29" s="114">
        <v>32204</v>
      </c>
      <c r="J29" s="140">
        <v>31678</v>
      </c>
      <c r="K29" s="114">
        <v>-1343</v>
      </c>
      <c r="L29" s="116">
        <v>-4.2395353241997604</v>
      </c>
    </row>
    <row r="30" spans="1:12" s="110" customFormat="1" ht="15" customHeight="1" x14ac:dyDescent="0.2">
      <c r="A30" s="120"/>
      <c r="B30" s="119"/>
      <c r="C30" s="258" t="s">
        <v>106</v>
      </c>
      <c r="E30" s="113">
        <v>39.541783418493488</v>
      </c>
      <c r="F30" s="115">
        <v>11995</v>
      </c>
      <c r="G30" s="114">
        <v>12492</v>
      </c>
      <c r="H30" s="114">
        <v>12596</v>
      </c>
      <c r="I30" s="114">
        <v>12685</v>
      </c>
      <c r="J30" s="140">
        <v>12431</v>
      </c>
      <c r="K30" s="114">
        <v>-436</v>
      </c>
      <c r="L30" s="116">
        <v>-3.5073606306813612</v>
      </c>
    </row>
    <row r="31" spans="1:12" s="110" customFormat="1" ht="15" customHeight="1" x14ac:dyDescent="0.2">
      <c r="A31" s="120"/>
      <c r="B31" s="119"/>
      <c r="C31" s="258" t="s">
        <v>107</v>
      </c>
      <c r="E31" s="113">
        <v>60.458216581506512</v>
      </c>
      <c r="F31" s="115">
        <v>18340</v>
      </c>
      <c r="G31" s="114">
        <v>19277</v>
      </c>
      <c r="H31" s="114">
        <v>19241</v>
      </c>
      <c r="I31" s="114">
        <v>19519</v>
      </c>
      <c r="J31" s="140">
        <v>19247</v>
      </c>
      <c r="K31" s="114">
        <v>-907</v>
      </c>
      <c r="L31" s="116">
        <v>-4.7124227152283469</v>
      </c>
    </row>
    <row r="32" spans="1:12" s="110" customFormat="1" ht="15" customHeight="1" x14ac:dyDescent="0.2">
      <c r="A32" s="120"/>
      <c r="B32" s="119" t="s">
        <v>117</v>
      </c>
      <c r="C32" s="258"/>
      <c r="E32" s="113">
        <v>14.973068013731126</v>
      </c>
      <c r="F32" s="114">
        <v>5365</v>
      </c>
      <c r="G32" s="114">
        <v>5593</v>
      </c>
      <c r="H32" s="114">
        <v>5523</v>
      </c>
      <c r="I32" s="114">
        <v>5588</v>
      </c>
      <c r="J32" s="140">
        <v>5360</v>
      </c>
      <c r="K32" s="114">
        <v>5</v>
      </c>
      <c r="L32" s="116">
        <v>9.3283582089552244E-2</v>
      </c>
    </row>
    <row r="33" spans="1:12" s="110" customFormat="1" ht="15" customHeight="1" x14ac:dyDescent="0.2">
      <c r="A33" s="120"/>
      <c r="B33" s="119"/>
      <c r="C33" s="258" t="s">
        <v>106</v>
      </c>
      <c r="E33" s="113">
        <v>42.404473438956195</v>
      </c>
      <c r="F33" s="114">
        <v>2275</v>
      </c>
      <c r="G33" s="114">
        <v>2384</v>
      </c>
      <c r="H33" s="114">
        <v>2398</v>
      </c>
      <c r="I33" s="114">
        <v>2412</v>
      </c>
      <c r="J33" s="140">
        <v>2273</v>
      </c>
      <c r="K33" s="114">
        <v>2</v>
      </c>
      <c r="L33" s="116">
        <v>8.7989441267047955E-2</v>
      </c>
    </row>
    <row r="34" spans="1:12" s="110" customFormat="1" ht="15" customHeight="1" x14ac:dyDescent="0.2">
      <c r="A34" s="120"/>
      <c r="B34" s="119"/>
      <c r="C34" s="258" t="s">
        <v>107</v>
      </c>
      <c r="E34" s="113">
        <v>57.595526561043805</v>
      </c>
      <c r="F34" s="114">
        <v>3090</v>
      </c>
      <c r="G34" s="114">
        <v>3209</v>
      </c>
      <c r="H34" s="114">
        <v>3125</v>
      </c>
      <c r="I34" s="114">
        <v>3176</v>
      </c>
      <c r="J34" s="140">
        <v>3087</v>
      </c>
      <c r="K34" s="114">
        <v>3</v>
      </c>
      <c r="L34" s="116">
        <v>9.7181729834791064E-2</v>
      </c>
    </row>
    <row r="35" spans="1:12" s="110" customFormat="1" ht="24" customHeight="1" x14ac:dyDescent="0.2">
      <c r="A35" s="604" t="s">
        <v>192</v>
      </c>
      <c r="B35" s="605"/>
      <c r="C35" s="605"/>
      <c r="D35" s="606"/>
      <c r="E35" s="113">
        <v>20.632971449303675</v>
      </c>
      <c r="F35" s="114">
        <v>7393</v>
      </c>
      <c r="G35" s="114">
        <v>7702</v>
      </c>
      <c r="H35" s="114">
        <v>7718</v>
      </c>
      <c r="I35" s="114">
        <v>8049</v>
      </c>
      <c r="J35" s="114">
        <v>7689</v>
      </c>
      <c r="K35" s="318">
        <v>-296</v>
      </c>
      <c r="L35" s="319">
        <v>-3.8496553518012746</v>
      </c>
    </row>
    <row r="36" spans="1:12" s="110" customFormat="1" ht="15" customHeight="1" x14ac:dyDescent="0.2">
      <c r="A36" s="120"/>
      <c r="B36" s="119"/>
      <c r="C36" s="258" t="s">
        <v>106</v>
      </c>
      <c r="E36" s="113">
        <v>44.460976599486003</v>
      </c>
      <c r="F36" s="114">
        <v>3287</v>
      </c>
      <c r="G36" s="114">
        <v>3434</v>
      </c>
      <c r="H36" s="114">
        <v>3461</v>
      </c>
      <c r="I36" s="114">
        <v>3592</v>
      </c>
      <c r="J36" s="114">
        <v>3421</v>
      </c>
      <c r="K36" s="318">
        <v>-134</v>
      </c>
      <c r="L36" s="116">
        <v>-3.9169833382052031</v>
      </c>
    </row>
    <row r="37" spans="1:12" s="110" customFormat="1" ht="15" customHeight="1" x14ac:dyDescent="0.2">
      <c r="A37" s="120"/>
      <c r="B37" s="119"/>
      <c r="C37" s="258" t="s">
        <v>107</v>
      </c>
      <c r="E37" s="113">
        <v>55.539023400513997</v>
      </c>
      <c r="F37" s="114">
        <v>4106</v>
      </c>
      <c r="G37" s="114">
        <v>4268</v>
      </c>
      <c r="H37" s="114">
        <v>4257</v>
      </c>
      <c r="I37" s="114">
        <v>4457</v>
      </c>
      <c r="J37" s="140">
        <v>4268</v>
      </c>
      <c r="K37" s="114">
        <v>-162</v>
      </c>
      <c r="L37" s="116">
        <v>-3.795688847235239</v>
      </c>
    </row>
    <row r="38" spans="1:12" s="110" customFormat="1" ht="15" customHeight="1" x14ac:dyDescent="0.2">
      <c r="A38" s="120"/>
      <c r="B38" s="119" t="s">
        <v>328</v>
      </c>
      <c r="C38" s="258"/>
      <c r="E38" s="113">
        <v>46.557450252574583</v>
      </c>
      <c r="F38" s="114">
        <v>16682</v>
      </c>
      <c r="G38" s="114">
        <v>17206</v>
      </c>
      <c r="H38" s="114">
        <v>17204</v>
      </c>
      <c r="I38" s="114">
        <v>17318</v>
      </c>
      <c r="J38" s="140">
        <v>17017</v>
      </c>
      <c r="K38" s="114">
        <v>-335</v>
      </c>
      <c r="L38" s="116">
        <v>-1.9686196156784392</v>
      </c>
    </row>
    <row r="39" spans="1:12" s="110" customFormat="1" ht="15" customHeight="1" x14ac:dyDescent="0.2">
      <c r="A39" s="120"/>
      <c r="B39" s="119"/>
      <c r="C39" s="258" t="s">
        <v>106</v>
      </c>
      <c r="E39" s="113">
        <v>39.881309195540105</v>
      </c>
      <c r="F39" s="115">
        <v>6653</v>
      </c>
      <c r="G39" s="114">
        <v>6846</v>
      </c>
      <c r="H39" s="114">
        <v>6883</v>
      </c>
      <c r="I39" s="114">
        <v>6909</v>
      </c>
      <c r="J39" s="140">
        <v>6766</v>
      </c>
      <c r="K39" s="114">
        <v>-113</v>
      </c>
      <c r="L39" s="116">
        <v>-1.6701152822938221</v>
      </c>
    </row>
    <row r="40" spans="1:12" s="110" customFormat="1" ht="15" customHeight="1" x14ac:dyDescent="0.2">
      <c r="A40" s="120"/>
      <c r="B40" s="119"/>
      <c r="C40" s="258" t="s">
        <v>107</v>
      </c>
      <c r="E40" s="113">
        <v>60.118690804459895</v>
      </c>
      <c r="F40" s="115">
        <v>10029</v>
      </c>
      <c r="G40" s="114">
        <v>10360</v>
      </c>
      <c r="H40" s="114">
        <v>10321</v>
      </c>
      <c r="I40" s="114">
        <v>10409</v>
      </c>
      <c r="J40" s="140">
        <v>10251</v>
      </c>
      <c r="K40" s="114">
        <v>-222</v>
      </c>
      <c r="L40" s="116">
        <v>-2.1656423763535266</v>
      </c>
    </row>
    <row r="41" spans="1:12" s="110" customFormat="1" ht="15" customHeight="1" x14ac:dyDescent="0.2">
      <c r="A41" s="120"/>
      <c r="B41" s="320" t="s">
        <v>515</v>
      </c>
      <c r="C41" s="258"/>
      <c r="E41" s="113">
        <v>7.0190617063436687</v>
      </c>
      <c r="F41" s="115">
        <v>2515</v>
      </c>
      <c r="G41" s="114">
        <v>2624</v>
      </c>
      <c r="H41" s="114">
        <v>2617</v>
      </c>
      <c r="I41" s="114">
        <v>2582</v>
      </c>
      <c r="J41" s="140">
        <v>2511</v>
      </c>
      <c r="K41" s="114">
        <v>4</v>
      </c>
      <c r="L41" s="116">
        <v>0.15929908403026682</v>
      </c>
    </row>
    <row r="42" spans="1:12" s="110" customFormat="1" ht="15" customHeight="1" x14ac:dyDescent="0.2">
      <c r="A42" s="120"/>
      <c r="B42" s="119"/>
      <c r="C42" s="268" t="s">
        <v>106</v>
      </c>
      <c r="D42" s="182"/>
      <c r="E42" s="113">
        <v>41.709741550695824</v>
      </c>
      <c r="F42" s="115">
        <v>1049</v>
      </c>
      <c r="G42" s="114">
        <v>1094</v>
      </c>
      <c r="H42" s="114">
        <v>1098</v>
      </c>
      <c r="I42" s="114">
        <v>1104</v>
      </c>
      <c r="J42" s="140">
        <v>1071</v>
      </c>
      <c r="K42" s="114">
        <v>-22</v>
      </c>
      <c r="L42" s="116">
        <v>-2.0541549953314657</v>
      </c>
    </row>
    <row r="43" spans="1:12" s="110" customFormat="1" ht="15" customHeight="1" x14ac:dyDescent="0.2">
      <c r="A43" s="120"/>
      <c r="B43" s="119"/>
      <c r="C43" s="268" t="s">
        <v>107</v>
      </c>
      <c r="D43" s="182"/>
      <c r="E43" s="113">
        <v>58.290258449304176</v>
      </c>
      <c r="F43" s="115">
        <v>1466</v>
      </c>
      <c r="G43" s="114">
        <v>1530</v>
      </c>
      <c r="H43" s="114">
        <v>1519</v>
      </c>
      <c r="I43" s="114">
        <v>1478</v>
      </c>
      <c r="J43" s="140">
        <v>1440</v>
      </c>
      <c r="K43" s="114">
        <v>26</v>
      </c>
      <c r="L43" s="116">
        <v>1.8055555555555556</v>
      </c>
    </row>
    <row r="44" spans="1:12" s="110" customFormat="1" ht="15" customHeight="1" x14ac:dyDescent="0.2">
      <c r="A44" s="120"/>
      <c r="B44" s="119" t="s">
        <v>205</v>
      </c>
      <c r="C44" s="268"/>
      <c r="D44" s="182"/>
      <c r="E44" s="113">
        <v>25.790516591778069</v>
      </c>
      <c r="F44" s="115">
        <v>9241</v>
      </c>
      <c r="G44" s="114">
        <v>9973</v>
      </c>
      <c r="H44" s="114">
        <v>9963</v>
      </c>
      <c r="I44" s="114">
        <v>10010</v>
      </c>
      <c r="J44" s="140">
        <v>9981</v>
      </c>
      <c r="K44" s="114">
        <v>-740</v>
      </c>
      <c r="L44" s="116">
        <v>-7.4140867648532209</v>
      </c>
    </row>
    <row r="45" spans="1:12" s="110" customFormat="1" ht="15" customHeight="1" x14ac:dyDescent="0.2">
      <c r="A45" s="120"/>
      <c r="B45" s="119"/>
      <c r="C45" s="268" t="s">
        <v>106</v>
      </c>
      <c r="D45" s="182"/>
      <c r="E45" s="113">
        <v>35.926847743750677</v>
      </c>
      <c r="F45" s="115">
        <v>3320</v>
      </c>
      <c r="G45" s="114">
        <v>3552</v>
      </c>
      <c r="H45" s="114">
        <v>3600</v>
      </c>
      <c r="I45" s="114">
        <v>3553</v>
      </c>
      <c r="J45" s="140">
        <v>3502</v>
      </c>
      <c r="K45" s="114">
        <v>-182</v>
      </c>
      <c r="L45" s="116">
        <v>-5.1970302684180467</v>
      </c>
    </row>
    <row r="46" spans="1:12" s="110" customFormat="1" ht="15" customHeight="1" x14ac:dyDescent="0.2">
      <c r="A46" s="123"/>
      <c r="B46" s="124"/>
      <c r="C46" s="260" t="s">
        <v>107</v>
      </c>
      <c r="D46" s="261"/>
      <c r="E46" s="125">
        <v>64.07315225624933</v>
      </c>
      <c r="F46" s="143">
        <v>5921</v>
      </c>
      <c r="G46" s="144">
        <v>6421</v>
      </c>
      <c r="H46" s="144">
        <v>6363</v>
      </c>
      <c r="I46" s="144">
        <v>6457</v>
      </c>
      <c r="J46" s="145">
        <v>6479</v>
      </c>
      <c r="K46" s="144">
        <v>-558</v>
      </c>
      <c r="L46" s="146">
        <v>-8.6124401913875595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35831</v>
      </c>
      <c r="E11" s="114">
        <v>37505</v>
      </c>
      <c r="F11" s="114">
        <v>37502</v>
      </c>
      <c r="G11" s="114">
        <v>37959</v>
      </c>
      <c r="H11" s="140">
        <v>37198</v>
      </c>
      <c r="I11" s="115">
        <v>-1367</v>
      </c>
      <c r="J11" s="116">
        <v>-3.6749287596107316</v>
      </c>
    </row>
    <row r="12" spans="1:15" s="110" customFormat="1" ht="24.95" customHeight="1" x14ac:dyDescent="0.2">
      <c r="A12" s="193" t="s">
        <v>132</v>
      </c>
      <c r="B12" s="194" t="s">
        <v>133</v>
      </c>
      <c r="C12" s="113">
        <v>1.194496385811169</v>
      </c>
      <c r="D12" s="115">
        <v>428</v>
      </c>
      <c r="E12" s="114">
        <v>437</v>
      </c>
      <c r="F12" s="114">
        <v>437</v>
      </c>
      <c r="G12" s="114">
        <v>512</v>
      </c>
      <c r="H12" s="140">
        <v>423</v>
      </c>
      <c r="I12" s="115">
        <v>5</v>
      </c>
      <c r="J12" s="116">
        <v>1.1820330969267139</v>
      </c>
    </row>
    <row r="13" spans="1:15" s="110" customFormat="1" ht="24.95" customHeight="1" x14ac:dyDescent="0.2">
      <c r="A13" s="193" t="s">
        <v>134</v>
      </c>
      <c r="B13" s="199" t="s">
        <v>214</v>
      </c>
      <c r="C13" s="113">
        <v>0.31536937288939743</v>
      </c>
      <c r="D13" s="115">
        <v>113</v>
      </c>
      <c r="E13" s="114">
        <v>119</v>
      </c>
      <c r="F13" s="114">
        <v>114</v>
      </c>
      <c r="G13" s="114">
        <v>125</v>
      </c>
      <c r="H13" s="140">
        <v>110</v>
      </c>
      <c r="I13" s="115">
        <v>3</v>
      </c>
      <c r="J13" s="116">
        <v>2.7272727272727271</v>
      </c>
    </row>
    <row r="14" spans="1:15" s="287" customFormat="1" ht="24.95" customHeight="1" x14ac:dyDescent="0.2">
      <c r="A14" s="193" t="s">
        <v>215</v>
      </c>
      <c r="B14" s="199" t="s">
        <v>137</v>
      </c>
      <c r="C14" s="113">
        <v>4.6077418994725239</v>
      </c>
      <c r="D14" s="115">
        <v>1651</v>
      </c>
      <c r="E14" s="114">
        <v>1741</v>
      </c>
      <c r="F14" s="114">
        <v>1750</v>
      </c>
      <c r="G14" s="114">
        <v>1744</v>
      </c>
      <c r="H14" s="140">
        <v>1724</v>
      </c>
      <c r="I14" s="115">
        <v>-73</v>
      </c>
      <c r="J14" s="116">
        <v>-4.234338747099768</v>
      </c>
      <c r="K14" s="110"/>
      <c r="L14" s="110"/>
      <c r="M14" s="110"/>
      <c r="N14" s="110"/>
      <c r="O14" s="110"/>
    </row>
    <row r="15" spans="1:15" s="110" customFormat="1" ht="24.95" customHeight="1" x14ac:dyDescent="0.2">
      <c r="A15" s="193" t="s">
        <v>216</v>
      </c>
      <c r="B15" s="199" t="s">
        <v>217</v>
      </c>
      <c r="C15" s="113">
        <v>1.9926878959560157</v>
      </c>
      <c r="D15" s="115">
        <v>714</v>
      </c>
      <c r="E15" s="114">
        <v>759</v>
      </c>
      <c r="F15" s="114">
        <v>754</v>
      </c>
      <c r="G15" s="114">
        <v>766</v>
      </c>
      <c r="H15" s="140">
        <v>761</v>
      </c>
      <c r="I15" s="115">
        <v>-47</v>
      </c>
      <c r="J15" s="116">
        <v>-6.1760840998685937</v>
      </c>
    </row>
    <row r="16" spans="1:15" s="287" customFormat="1" ht="24.95" customHeight="1" x14ac:dyDescent="0.2">
      <c r="A16" s="193" t="s">
        <v>218</v>
      </c>
      <c r="B16" s="199" t="s">
        <v>141</v>
      </c>
      <c r="C16" s="113">
        <v>1.9312885490217968</v>
      </c>
      <c r="D16" s="115">
        <v>692</v>
      </c>
      <c r="E16" s="114">
        <v>734</v>
      </c>
      <c r="F16" s="114">
        <v>744</v>
      </c>
      <c r="G16" s="114">
        <v>728</v>
      </c>
      <c r="H16" s="140">
        <v>721</v>
      </c>
      <c r="I16" s="115">
        <v>-29</v>
      </c>
      <c r="J16" s="116">
        <v>-4.0221914008321775</v>
      </c>
      <c r="K16" s="110"/>
      <c r="L16" s="110"/>
      <c r="M16" s="110"/>
      <c r="N16" s="110"/>
      <c r="O16" s="110"/>
    </row>
    <row r="17" spans="1:15" s="110" customFormat="1" ht="24.95" customHeight="1" x14ac:dyDescent="0.2">
      <c r="A17" s="193" t="s">
        <v>142</v>
      </c>
      <c r="B17" s="199" t="s">
        <v>220</v>
      </c>
      <c r="C17" s="113">
        <v>0.68376545449471127</v>
      </c>
      <c r="D17" s="115">
        <v>245</v>
      </c>
      <c r="E17" s="114">
        <v>248</v>
      </c>
      <c r="F17" s="114">
        <v>252</v>
      </c>
      <c r="G17" s="114">
        <v>250</v>
      </c>
      <c r="H17" s="140">
        <v>242</v>
      </c>
      <c r="I17" s="115">
        <v>3</v>
      </c>
      <c r="J17" s="116">
        <v>1.2396694214876034</v>
      </c>
    </row>
    <row r="18" spans="1:15" s="287" customFormat="1" ht="24.95" customHeight="1" x14ac:dyDescent="0.2">
      <c r="A18" s="201" t="s">
        <v>144</v>
      </c>
      <c r="B18" s="202" t="s">
        <v>145</v>
      </c>
      <c r="C18" s="113">
        <v>3.8709497362618963</v>
      </c>
      <c r="D18" s="115">
        <v>1387</v>
      </c>
      <c r="E18" s="114">
        <v>1402</v>
      </c>
      <c r="F18" s="114">
        <v>1420</v>
      </c>
      <c r="G18" s="114">
        <v>1398</v>
      </c>
      <c r="H18" s="140">
        <v>1387</v>
      </c>
      <c r="I18" s="115">
        <v>0</v>
      </c>
      <c r="J18" s="116">
        <v>0</v>
      </c>
      <c r="K18" s="110"/>
      <c r="L18" s="110"/>
      <c r="M18" s="110"/>
      <c r="N18" s="110"/>
      <c r="O18" s="110"/>
    </row>
    <row r="19" spans="1:15" s="110" customFormat="1" ht="24.95" customHeight="1" x14ac:dyDescent="0.2">
      <c r="A19" s="193" t="s">
        <v>146</v>
      </c>
      <c r="B19" s="199" t="s">
        <v>147</v>
      </c>
      <c r="C19" s="113">
        <v>20.395746699785104</v>
      </c>
      <c r="D19" s="115">
        <v>7308</v>
      </c>
      <c r="E19" s="114">
        <v>7633</v>
      </c>
      <c r="F19" s="114">
        <v>7484</v>
      </c>
      <c r="G19" s="114">
        <v>7595</v>
      </c>
      <c r="H19" s="140">
        <v>7428</v>
      </c>
      <c r="I19" s="115">
        <v>-120</v>
      </c>
      <c r="J19" s="116">
        <v>-1.615508885298869</v>
      </c>
    </row>
    <row r="20" spans="1:15" s="287" customFormat="1" ht="24.95" customHeight="1" x14ac:dyDescent="0.2">
      <c r="A20" s="193" t="s">
        <v>148</v>
      </c>
      <c r="B20" s="199" t="s">
        <v>149</v>
      </c>
      <c r="C20" s="113">
        <v>5.6878122296335576</v>
      </c>
      <c r="D20" s="115">
        <v>2038</v>
      </c>
      <c r="E20" s="114">
        <v>2108</v>
      </c>
      <c r="F20" s="114">
        <v>2169</v>
      </c>
      <c r="G20" s="114">
        <v>2188</v>
      </c>
      <c r="H20" s="140">
        <v>2110</v>
      </c>
      <c r="I20" s="115">
        <v>-72</v>
      </c>
      <c r="J20" s="116">
        <v>-3.4123222748815167</v>
      </c>
      <c r="K20" s="110"/>
      <c r="L20" s="110"/>
      <c r="M20" s="110"/>
      <c r="N20" s="110"/>
      <c r="O20" s="110"/>
    </row>
    <row r="21" spans="1:15" s="110" customFormat="1" ht="24.95" customHeight="1" x14ac:dyDescent="0.2">
      <c r="A21" s="201" t="s">
        <v>150</v>
      </c>
      <c r="B21" s="202" t="s">
        <v>151</v>
      </c>
      <c r="C21" s="113">
        <v>10.209036867516955</v>
      </c>
      <c r="D21" s="115">
        <v>3658</v>
      </c>
      <c r="E21" s="114">
        <v>4290</v>
      </c>
      <c r="F21" s="114">
        <v>4400</v>
      </c>
      <c r="G21" s="114">
        <v>4492</v>
      </c>
      <c r="H21" s="140">
        <v>4344</v>
      </c>
      <c r="I21" s="115">
        <v>-686</v>
      </c>
      <c r="J21" s="116">
        <v>-15.791896869244935</v>
      </c>
    </row>
    <row r="22" spans="1:15" s="110" customFormat="1" ht="24.95" customHeight="1" x14ac:dyDescent="0.2">
      <c r="A22" s="201" t="s">
        <v>152</v>
      </c>
      <c r="B22" s="199" t="s">
        <v>153</v>
      </c>
      <c r="C22" s="113">
        <v>1.2782227679941949</v>
      </c>
      <c r="D22" s="115">
        <v>458</v>
      </c>
      <c r="E22" s="114">
        <v>476</v>
      </c>
      <c r="F22" s="114">
        <v>452</v>
      </c>
      <c r="G22" s="114">
        <v>446</v>
      </c>
      <c r="H22" s="140">
        <v>423</v>
      </c>
      <c r="I22" s="115">
        <v>35</v>
      </c>
      <c r="J22" s="116">
        <v>8.2742316784869985</v>
      </c>
    </row>
    <row r="23" spans="1:15" s="110" customFormat="1" ht="24.95" customHeight="1" x14ac:dyDescent="0.2">
      <c r="A23" s="193" t="s">
        <v>154</v>
      </c>
      <c r="B23" s="199" t="s">
        <v>155</v>
      </c>
      <c r="C23" s="113">
        <v>1.0800703301610337</v>
      </c>
      <c r="D23" s="115">
        <v>387</v>
      </c>
      <c r="E23" s="114">
        <v>386</v>
      </c>
      <c r="F23" s="114">
        <v>381</v>
      </c>
      <c r="G23" s="114">
        <v>367</v>
      </c>
      <c r="H23" s="140">
        <v>368</v>
      </c>
      <c r="I23" s="115">
        <v>19</v>
      </c>
      <c r="J23" s="116">
        <v>5.1630434782608692</v>
      </c>
    </row>
    <row r="24" spans="1:15" s="110" customFormat="1" ht="24.95" customHeight="1" x14ac:dyDescent="0.2">
      <c r="A24" s="193" t="s">
        <v>156</v>
      </c>
      <c r="B24" s="199" t="s">
        <v>221</v>
      </c>
      <c r="C24" s="113">
        <v>11.077000362814323</v>
      </c>
      <c r="D24" s="115">
        <v>3969</v>
      </c>
      <c r="E24" s="114">
        <v>4023</v>
      </c>
      <c r="F24" s="114">
        <v>4048</v>
      </c>
      <c r="G24" s="114">
        <v>4090</v>
      </c>
      <c r="H24" s="140">
        <v>4060</v>
      </c>
      <c r="I24" s="115">
        <v>-91</v>
      </c>
      <c r="J24" s="116">
        <v>-2.2413793103448274</v>
      </c>
    </row>
    <row r="25" spans="1:15" s="110" customFormat="1" ht="24.95" customHeight="1" x14ac:dyDescent="0.2">
      <c r="A25" s="193" t="s">
        <v>222</v>
      </c>
      <c r="B25" s="204" t="s">
        <v>159</v>
      </c>
      <c r="C25" s="113">
        <v>12.076135190198432</v>
      </c>
      <c r="D25" s="115">
        <v>4327</v>
      </c>
      <c r="E25" s="114">
        <v>4422</v>
      </c>
      <c r="F25" s="114">
        <v>4364</v>
      </c>
      <c r="G25" s="114">
        <v>4366</v>
      </c>
      <c r="H25" s="140">
        <v>4353</v>
      </c>
      <c r="I25" s="115">
        <v>-26</v>
      </c>
      <c r="J25" s="116">
        <v>-0.59728922582127264</v>
      </c>
    </row>
    <row r="26" spans="1:15" s="110" customFormat="1" ht="24.95" customHeight="1" x14ac:dyDescent="0.2">
      <c r="A26" s="201">
        <v>782.78300000000002</v>
      </c>
      <c r="B26" s="203" t="s">
        <v>160</v>
      </c>
      <c r="C26" s="113">
        <v>0.94610811866819233</v>
      </c>
      <c r="D26" s="115">
        <v>339</v>
      </c>
      <c r="E26" s="114">
        <v>330</v>
      </c>
      <c r="F26" s="114">
        <v>359</v>
      </c>
      <c r="G26" s="114">
        <v>365</v>
      </c>
      <c r="H26" s="140">
        <v>374</v>
      </c>
      <c r="I26" s="115">
        <v>-35</v>
      </c>
      <c r="J26" s="116">
        <v>-9.3582887700534751</v>
      </c>
    </row>
    <row r="27" spans="1:15" s="110" customFormat="1" ht="24.95" customHeight="1" x14ac:dyDescent="0.2">
      <c r="A27" s="193" t="s">
        <v>161</v>
      </c>
      <c r="B27" s="199" t="s">
        <v>162</v>
      </c>
      <c r="C27" s="113">
        <v>0.49398565487985263</v>
      </c>
      <c r="D27" s="115">
        <v>177</v>
      </c>
      <c r="E27" s="114">
        <v>186</v>
      </c>
      <c r="F27" s="114">
        <v>190</v>
      </c>
      <c r="G27" s="114">
        <v>222</v>
      </c>
      <c r="H27" s="140">
        <v>211</v>
      </c>
      <c r="I27" s="115">
        <v>-34</v>
      </c>
      <c r="J27" s="116">
        <v>-16.113744075829384</v>
      </c>
    </row>
    <row r="28" spans="1:15" s="110" customFormat="1" ht="24.95" customHeight="1" x14ac:dyDescent="0.2">
      <c r="A28" s="193" t="s">
        <v>163</v>
      </c>
      <c r="B28" s="199" t="s">
        <v>164</v>
      </c>
      <c r="C28" s="113">
        <v>1.9591973430828054</v>
      </c>
      <c r="D28" s="115">
        <v>702</v>
      </c>
      <c r="E28" s="114">
        <v>736</v>
      </c>
      <c r="F28" s="114">
        <v>722</v>
      </c>
      <c r="G28" s="114">
        <v>717</v>
      </c>
      <c r="H28" s="140">
        <v>710</v>
      </c>
      <c r="I28" s="115">
        <v>-8</v>
      </c>
      <c r="J28" s="116">
        <v>-1.1267605633802817</v>
      </c>
    </row>
    <row r="29" spans="1:15" s="110" customFormat="1" ht="24.95" customHeight="1" x14ac:dyDescent="0.2">
      <c r="A29" s="193">
        <v>86</v>
      </c>
      <c r="B29" s="199" t="s">
        <v>165</v>
      </c>
      <c r="C29" s="113">
        <v>5.8413105969691053</v>
      </c>
      <c r="D29" s="115">
        <v>2093</v>
      </c>
      <c r="E29" s="114">
        <v>2160</v>
      </c>
      <c r="F29" s="114">
        <v>2150</v>
      </c>
      <c r="G29" s="114">
        <v>2194</v>
      </c>
      <c r="H29" s="140">
        <v>2183</v>
      </c>
      <c r="I29" s="115">
        <v>-90</v>
      </c>
      <c r="J29" s="116">
        <v>-4.1227668346312418</v>
      </c>
    </row>
    <row r="30" spans="1:15" s="110" customFormat="1" ht="24.95" customHeight="1" x14ac:dyDescent="0.2">
      <c r="A30" s="193">
        <v>87.88</v>
      </c>
      <c r="B30" s="204" t="s">
        <v>166</v>
      </c>
      <c r="C30" s="113">
        <v>3.9714213948815273</v>
      </c>
      <c r="D30" s="115">
        <v>1423</v>
      </c>
      <c r="E30" s="114">
        <v>1416</v>
      </c>
      <c r="F30" s="114">
        <v>1403</v>
      </c>
      <c r="G30" s="114">
        <v>1439</v>
      </c>
      <c r="H30" s="140">
        <v>1422</v>
      </c>
      <c r="I30" s="115">
        <v>1</v>
      </c>
      <c r="J30" s="116">
        <v>7.0323488045007029E-2</v>
      </c>
    </row>
    <row r="31" spans="1:15" s="110" customFormat="1" ht="24.95" customHeight="1" x14ac:dyDescent="0.2">
      <c r="A31" s="193" t="s">
        <v>167</v>
      </c>
      <c r="B31" s="199" t="s">
        <v>168</v>
      </c>
      <c r="C31" s="113">
        <v>14.978649772543328</v>
      </c>
      <c r="D31" s="115">
        <v>5367</v>
      </c>
      <c r="E31" s="114">
        <v>5634</v>
      </c>
      <c r="F31" s="114">
        <v>5653</v>
      </c>
      <c r="G31" s="114">
        <v>5694</v>
      </c>
      <c r="H31" s="140">
        <v>5564</v>
      </c>
      <c r="I31" s="115">
        <v>-197</v>
      </c>
      <c r="J31" s="116">
        <v>-3.5406182602444285</v>
      </c>
    </row>
    <row r="32" spans="1:15" s="110" customFormat="1" ht="24.95" customHeight="1" x14ac:dyDescent="0.2">
      <c r="A32" s="193"/>
      <c r="B32" s="204" t="s">
        <v>169</v>
      </c>
      <c r="C32" s="113">
        <v>1.6745276436605176E-2</v>
      </c>
      <c r="D32" s="115">
        <v>6</v>
      </c>
      <c r="E32" s="114">
        <v>6</v>
      </c>
      <c r="F32" s="114">
        <v>6</v>
      </c>
      <c r="G32" s="114">
        <v>5</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1.194496385811169</v>
      </c>
      <c r="D34" s="115">
        <v>428</v>
      </c>
      <c r="E34" s="114">
        <v>437</v>
      </c>
      <c r="F34" s="114">
        <v>437</v>
      </c>
      <c r="G34" s="114">
        <v>512</v>
      </c>
      <c r="H34" s="140">
        <v>423</v>
      </c>
      <c r="I34" s="115">
        <v>5</v>
      </c>
      <c r="J34" s="116">
        <v>1.1820330969267139</v>
      </c>
    </row>
    <row r="35" spans="1:10" s="110" customFormat="1" ht="24.95" customHeight="1" x14ac:dyDescent="0.2">
      <c r="A35" s="292" t="s">
        <v>171</v>
      </c>
      <c r="B35" s="293" t="s">
        <v>172</v>
      </c>
      <c r="C35" s="113">
        <v>8.7940610086238173</v>
      </c>
      <c r="D35" s="115">
        <v>3151</v>
      </c>
      <c r="E35" s="114">
        <v>3262</v>
      </c>
      <c r="F35" s="114">
        <v>3284</v>
      </c>
      <c r="G35" s="114">
        <v>3267</v>
      </c>
      <c r="H35" s="140">
        <v>3221</v>
      </c>
      <c r="I35" s="115">
        <v>-70</v>
      </c>
      <c r="J35" s="116">
        <v>-2.1732381248059607</v>
      </c>
    </row>
    <row r="36" spans="1:10" s="110" customFormat="1" ht="24.95" customHeight="1" x14ac:dyDescent="0.2">
      <c r="A36" s="294" t="s">
        <v>173</v>
      </c>
      <c r="B36" s="295" t="s">
        <v>174</v>
      </c>
      <c r="C36" s="125">
        <v>89.994697329128414</v>
      </c>
      <c r="D36" s="143">
        <v>32246</v>
      </c>
      <c r="E36" s="144">
        <v>33800</v>
      </c>
      <c r="F36" s="144">
        <v>33775</v>
      </c>
      <c r="G36" s="144">
        <v>34175</v>
      </c>
      <c r="H36" s="145">
        <v>33550</v>
      </c>
      <c r="I36" s="143">
        <v>-1304</v>
      </c>
      <c r="J36" s="146">
        <v>-3.886736214605067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35831</v>
      </c>
      <c r="F11" s="264">
        <v>37505</v>
      </c>
      <c r="G11" s="264">
        <v>37502</v>
      </c>
      <c r="H11" s="264">
        <v>37959</v>
      </c>
      <c r="I11" s="265">
        <v>37198</v>
      </c>
      <c r="J11" s="263">
        <v>-1367</v>
      </c>
      <c r="K11" s="266">
        <v>-3.6749287596107316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43.049314839105804</v>
      </c>
      <c r="E13" s="115">
        <v>15425</v>
      </c>
      <c r="F13" s="114">
        <v>16056</v>
      </c>
      <c r="G13" s="114">
        <v>15891</v>
      </c>
      <c r="H13" s="114">
        <v>16095</v>
      </c>
      <c r="I13" s="140">
        <v>15797</v>
      </c>
      <c r="J13" s="115">
        <v>-372</v>
      </c>
      <c r="K13" s="116">
        <v>-2.3548775083876685</v>
      </c>
    </row>
    <row r="14" spans="1:15" ht="15.95" customHeight="1" x14ac:dyDescent="0.2">
      <c r="A14" s="306" t="s">
        <v>230</v>
      </c>
      <c r="B14" s="307"/>
      <c r="C14" s="308"/>
      <c r="D14" s="113">
        <v>43.529346096955152</v>
      </c>
      <c r="E14" s="115">
        <v>15597</v>
      </c>
      <c r="F14" s="114">
        <v>16456</v>
      </c>
      <c r="G14" s="114">
        <v>16638</v>
      </c>
      <c r="H14" s="114">
        <v>16823</v>
      </c>
      <c r="I14" s="140">
        <v>16449</v>
      </c>
      <c r="J14" s="115">
        <v>-852</v>
      </c>
      <c r="K14" s="116">
        <v>-5.1796461790990334</v>
      </c>
    </row>
    <row r="15" spans="1:15" ht="15.95" customHeight="1" x14ac:dyDescent="0.2">
      <c r="A15" s="306" t="s">
        <v>231</v>
      </c>
      <c r="B15" s="307"/>
      <c r="C15" s="308"/>
      <c r="D15" s="113">
        <v>5.472914515363791</v>
      </c>
      <c r="E15" s="115">
        <v>1961</v>
      </c>
      <c r="F15" s="114">
        <v>2049</v>
      </c>
      <c r="G15" s="114">
        <v>2014</v>
      </c>
      <c r="H15" s="114">
        <v>1993</v>
      </c>
      <c r="I15" s="140">
        <v>1971</v>
      </c>
      <c r="J15" s="115">
        <v>-10</v>
      </c>
      <c r="K15" s="116">
        <v>-0.50735667174023336</v>
      </c>
    </row>
    <row r="16" spans="1:15" ht="15.95" customHeight="1" x14ac:dyDescent="0.2">
      <c r="A16" s="306" t="s">
        <v>232</v>
      </c>
      <c r="B16" s="307"/>
      <c r="C16" s="308"/>
      <c r="D16" s="113">
        <v>2.0652507605146382</v>
      </c>
      <c r="E16" s="115">
        <v>740</v>
      </c>
      <c r="F16" s="114">
        <v>763</v>
      </c>
      <c r="G16" s="114">
        <v>772</v>
      </c>
      <c r="H16" s="114">
        <v>790</v>
      </c>
      <c r="I16" s="140">
        <v>785</v>
      </c>
      <c r="J16" s="115">
        <v>-45</v>
      </c>
      <c r="K16" s="116">
        <v>-5.7324840764331206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0.94331723926209143</v>
      </c>
      <c r="E18" s="115">
        <v>338</v>
      </c>
      <c r="F18" s="114">
        <v>351</v>
      </c>
      <c r="G18" s="114">
        <v>346</v>
      </c>
      <c r="H18" s="114">
        <v>350</v>
      </c>
      <c r="I18" s="140">
        <v>342</v>
      </c>
      <c r="J18" s="115">
        <v>-4</v>
      </c>
      <c r="K18" s="116">
        <v>-1.1695906432748537</v>
      </c>
    </row>
    <row r="19" spans="1:11" ht="14.1" customHeight="1" x14ac:dyDescent="0.2">
      <c r="A19" s="306" t="s">
        <v>235</v>
      </c>
      <c r="B19" s="307" t="s">
        <v>236</v>
      </c>
      <c r="C19" s="308"/>
      <c r="D19" s="113">
        <v>0.60003907231168541</v>
      </c>
      <c r="E19" s="115">
        <v>215</v>
      </c>
      <c r="F19" s="114">
        <v>230</v>
      </c>
      <c r="G19" s="114">
        <v>222</v>
      </c>
      <c r="H19" s="114">
        <v>228</v>
      </c>
      <c r="I19" s="140">
        <v>214</v>
      </c>
      <c r="J19" s="115">
        <v>1</v>
      </c>
      <c r="K19" s="116">
        <v>0.46728971962616822</v>
      </c>
    </row>
    <row r="20" spans="1:11" ht="14.1" customHeight="1" x14ac:dyDescent="0.2">
      <c r="A20" s="306">
        <v>12</v>
      </c>
      <c r="B20" s="307" t="s">
        <v>237</v>
      </c>
      <c r="C20" s="308"/>
      <c r="D20" s="113">
        <v>1.4317211353297423</v>
      </c>
      <c r="E20" s="115">
        <v>513</v>
      </c>
      <c r="F20" s="114">
        <v>516</v>
      </c>
      <c r="G20" s="114">
        <v>548</v>
      </c>
      <c r="H20" s="114">
        <v>551</v>
      </c>
      <c r="I20" s="140">
        <v>522</v>
      </c>
      <c r="J20" s="115">
        <v>-9</v>
      </c>
      <c r="K20" s="116">
        <v>-1.7241379310344827</v>
      </c>
    </row>
    <row r="21" spans="1:11" ht="14.1" customHeight="1" x14ac:dyDescent="0.2">
      <c r="A21" s="306">
        <v>21</v>
      </c>
      <c r="B21" s="307" t="s">
        <v>238</v>
      </c>
      <c r="C21" s="308"/>
      <c r="D21" s="113">
        <v>7.2562864558622417E-2</v>
      </c>
      <c r="E21" s="115">
        <v>26</v>
      </c>
      <c r="F21" s="114">
        <v>28</v>
      </c>
      <c r="G21" s="114">
        <v>29</v>
      </c>
      <c r="H21" s="114">
        <v>33</v>
      </c>
      <c r="I21" s="140">
        <v>31</v>
      </c>
      <c r="J21" s="115">
        <v>-5</v>
      </c>
      <c r="K21" s="116">
        <v>-16.129032258064516</v>
      </c>
    </row>
    <row r="22" spans="1:11" ht="14.1" customHeight="1" x14ac:dyDescent="0.2">
      <c r="A22" s="306">
        <v>22</v>
      </c>
      <c r="B22" s="307" t="s">
        <v>239</v>
      </c>
      <c r="C22" s="308"/>
      <c r="D22" s="113">
        <v>0.28466969942228798</v>
      </c>
      <c r="E22" s="115">
        <v>102</v>
      </c>
      <c r="F22" s="114">
        <v>104</v>
      </c>
      <c r="G22" s="114">
        <v>100</v>
      </c>
      <c r="H22" s="114">
        <v>109</v>
      </c>
      <c r="I22" s="140">
        <v>109</v>
      </c>
      <c r="J22" s="115">
        <v>-7</v>
      </c>
      <c r="K22" s="116">
        <v>-6.4220183486238529</v>
      </c>
    </row>
    <row r="23" spans="1:11" ht="14.1" customHeight="1" x14ac:dyDescent="0.2">
      <c r="A23" s="306">
        <v>23</v>
      </c>
      <c r="B23" s="307" t="s">
        <v>240</v>
      </c>
      <c r="C23" s="308"/>
      <c r="D23" s="113">
        <v>0.29025145823448967</v>
      </c>
      <c r="E23" s="115">
        <v>104</v>
      </c>
      <c r="F23" s="114">
        <v>117</v>
      </c>
      <c r="G23" s="114">
        <v>112</v>
      </c>
      <c r="H23" s="114">
        <v>113</v>
      </c>
      <c r="I23" s="140">
        <v>117</v>
      </c>
      <c r="J23" s="115">
        <v>-13</v>
      </c>
      <c r="K23" s="116">
        <v>-11.111111111111111</v>
      </c>
    </row>
    <row r="24" spans="1:11" ht="14.1" customHeight="1" x14ac:dyDescent="0.2">
      <c r="A24" s="306">
        <v>24</v>
      </c>
      <c r="B24" s="307" t="s">
        <v>241</v>
      </c>
      <c r="C24" s="308"/>
      <c r="D24" s="113">
        <v>0.44095894616393627</v>
      </c>
      <c r="E24" s="115">
        <v>158</v>
      </c>
      <c r="F24" s="114">
        <v>159</v>
      </c>
      <c r="G24" s="114">
        <v>187</v>
      </c>
      <c r="H24" s="114">
        <v>187</v>
      </c>
      <c r="I24" s="140">
        <v>190</v>
      </c>
      <c r="J24" s="115">
        <v>-32</v>
      </c>
      <c r="K24" s="116">
        <v>-16.842105263157894</v>
      </c>
    </row>
    <row r="25" spans="1:11" ht="14.1" customHeight="1" x14ac:dyDescent="0.2">
      <c r="A25" s="306">
        <v>25</v>
      </c>
      <c r="B25" s="307" t="s">
        <v>242</v>
      </c>
      <c r="C25" s="308"/>
      <c r="D25" s="113">
        <v>0.9042449275766794</v>
      </c>
      <c r="E25" s="115">
        <v>324</v>
      </c>
      <c r="F25" s="114">
        <v>350</v>
      </c>
      <c r="G25" s="114">
        <v>338</v>
      </c>
      <c r="H25" s="114">
        <v>327</v>
      </c>
      <c r="I25" s="140">
        <v>319</v>
      </c>
      <c r="J25" s="115">
        <v>5</v>
      </c>
      <c r="K25" s="116">
        <v>1.567398119122257</v>
      </c>
    </row>
    <row r="26" spans="1:11" ht="14.1" customHeight="1" x14ac:dyDescent="0.2">
      <c r="A26" s="306">
        <v>26</v>
      </c>
      <c r="B26" s="307" t="s">
        <v>243</v>
      </c>
      <c r="C26" s="308"/>
      <c r="D26" s="113">
        <v>0.74516480142893027</v>
      </c>
      <c r="E26" s="115">
        <v>267</v>
      </c>
      <c r="F26" s="114">
        <v>271</v>
      </c>
      <c r="G26" s="114">
        <v>276</v>
      </c>
      <c r="H26" s="114">
        <v>257</v>
      </c>
      <c r="I26" s="140">
        <v>252</v>
      </c>
      <c r="J26" s="115">
        <v>15</v>
      </c>
      <c r="K26" s="116">
        <v>5.9523809523809526</v>
      </c>
    </row>
    <row r="27" spans="1:11" ht="14.1" customHeight="1" x14ac:dyDescent="0.2">
      <c r="A27" s="306">
        <v>27</v>
      </c>
      <c r="B27" s="307" t="s">
        <v>244</v>
      </c>
      <c r="C27" s="308"/>
      <c r="D27" s="113">
        <v>0.34048728754430518</v>
      </c>
      <c r="E27" s="115">
        <v>122</v>
      </c>
      <c r="F27" s="114">
        <v>121</v>
      </c>
      <c r="G27" s="114">
        <v>128</v>
      </c>
      <c r="H27" s="114">
        <v>124</v>
      </c>
      <c r="I27" s="140">
        <v>121</v>
      </c>
      <c r="J27" s="115">
        <v>1</v>
      </c>
      <c r="K27" s="116">
        <v>0.82644628099173556</v>
      </c>
    </row>
    <row r="28" spans="1:11" ht="14.1" customHeight="1" x14ac:dyDescent="0.2">
      <c r="A28" s="306">
        <v>28</v>
      </c>
      <c r="B28" s="307" t="s">
        <v>245</v>
      </c>
      <c r="C28" s="308"/>
      <c r="D28" s="113">
        <v>0.23164299070637157</v>
      </c>
      <c r="E28" s="115">
        <v>83</v>
      </c>
      <c r="F28" s="114">
        <v>94</v>
      </c>
      <c r="G28" s="114">
        <v>92</v>
      </c>
      <c r="H28" s="114">
        <v>92</v>
      </c>
      <c r="I28" s="140">
        <v>95</v>
      </c>
      <c r="J28" s="115">
        <v>-12</v>
      </c>
      <c r="K28" s="116">
        <v>-12.631578947368421</v>
      </c>
    </row>
    <row r="29" spans="1:11" ht="14.1" customHeight="1" x14ac:dyDescent="0.2">
      <c r="A29" s="306">
        <v>29</v>
      </c>
      <c r="B29" s="307" t="s">
        <v>246</v>
      </c>
      <c r="C29" s="308"/>
      <c r="D29" s="113">
        <v>3.0001953615584269</v>
      </c>
      <c r="E29" s="115">
        <v>1075</v>
      </c>
      <c r="F29" s="114">
        <v>1169</v>
      </c>
      <c r="G29" s="114">
        <v>1164</v>
      </c>
      <c r="H29" s="114">
        <v>1221</v>
      </c>
      <c r="I29" s="140">
        <v>1248</v>
      </c>
      <c r="J29" s="115">
        <v>-173</v>
      </c>
      <c r="K29" s="116">
        <v>-13.862179487179487</v>
      </c>
    </row>
    <row r="30" spans="1:11" ht="14.1" customHeight="1" x14ac:dyDescent="0.2">
      <c r="A30" s="306" t="s">
        <v>247</v>
      </c>
      <c r="B30" s="307" t="s">
        <v>248</v>
      </c>
      <c r="C30" s="308"/>
      <c r="D30" s="113">
        <v>0.34327816695040608</v>
      </c>
      <c r="E30" s="115">
        <v>123</v>
      </c>
      <c r="F30" s="114" t="s">
        <v>513</v>
      </c>
      <c r="G30" s="114" t="s">
        <v>513</v>
      </c>
      <c r="H30" s="114" t="s">
        <v>513</v>
      </c>
      <c r="I30" s="140" t="s">
        <v>513</v>
      </c>
      <c r="J30" s="115" t="s">
        <v>513</v>
      </c>
      <c r="K30" s="116" t="s">
        <v>513</v>
      </c>
    </row>
    <row r="31" spans="1:11" ht="14.1" customHeight="1" x14ac:dyDescent="0.2">
      <c r="A31" s="306" t="s">
        <v>249</v>
      </c>
      <c r="B31" s="307" t="s">
        <v>250</v>
      </c>
      <c r="C31" s="308"/>
      <c r="D31" s="113">
        <v>2.6569171946080208</v>
      </c>
      <c r="E31" s="115">
        <v>952</v>
      </c>
      <c r="F31" s="114">
        <v>1044</v>
      </c>
      <c r="G31" s="114">
        <v>1030</v>
      </c>
      <c r="H31" s="114">
        <v>1075</v>
      </c>
      <c r="I31" s="140">
        <v>1110</v>
      </c>
      <c r="J31" s="115">
        <v>-158</v>
      </c>
      <c r="K31" s="116">
        <v>-14.234234234234235</v>
      </c>
    </row>
    <row r="32" spans="1:11" ht="14.1" customHeight="1" x14ac:dyDescent="0.2">
      <c r="A32" s="306">
        <v>31</v>
      </c>
      <c r="B32" s="307" t="s">
        <v>251</v>
      </c>
      <c r="C32" s="308"/>
      <c r="D32" s="113">
        <v>0.13954397030504312</v>
      </c>
      <c r="E32" s="115">
        <v>50</v>
      </c>
      <c r="F32" s="114">
        <v>49</v>
      </c>
      <c r="G32" s="114">
        <v>48</v>
      </c>
      <c r="H32" s="114">
        <v>49</v>
      </c>
      <c r="I32" s="140">
        <v>49</v>
      </c>
      <c r="J32" s="115">
        <v>1</v>
      </c>
      <c r="K32" s="116">
        <v>2.0408163265306123</v>
      </c>
    </row>
    <row r="33" spans="1:11" ht="14.1" customHeight="1" x14ac:dyDescent="0.2">
      <c r="A33" s="306">
        <v>32</v>
      </c>
      <c r="B33" s="307" t="s">
        <v>252</v>
      </c>
      <c r="C33" s="308"/>
      <c r="D33" s="113">
        <v>0.65027490162150092</v>
      </c>
      <c r="E33" s="115">
        <v>233</v>
      </c>
      <c r="F33" s="114">
        <v>240</v>
      </c>
      <c r="G33" s="114">
        <v>248</v>
      </c>
      <c r="H33" s="114">
        <v>235</v>
      </c>
      <c r="I33" s="140">
        <v>231</v>
      </c>
      <c r="J33" s="115">
        <v>2</v>
      </c>
      <c r="K33" s="116">
        <v>0.86580086580086579</v>
      </c>
    </row>
    <row r="34" spans="1:11" ht="14.1" customHeight="1" x14ac:dyDescent="0.2">
      <c r="A34" s="306">
        <v>33</v>
      </c>
      <c r="B34" s="307" t="s">
        <v>253</v>
      </c>
      <c r="C34" s="308"/>
      <c r="D34" s="113">
        <v>0.46607686081884403</v>
      </c>
      <c r="E34" s="115">
        <v>167</v>
      </c>
      <c r="F34" s="114">
        <v>170</v>
      </c>
      <c r="G34" s="114">
        <v>175</v>
      </c>
      <c r="H34" s="114">
        <v>161</v>
      </c>
      <c r="I34" s="140">
        <v>158</v>
      </c>
      <c r="J34" s="115">
        <v>9</v>
      </c>
      <c r="K34" s="116">
        <v>5.6962025316455698</v>
      </c>
    </row>
    <row r="35" spans="1:11" ht="14.1" customHeight="1" x14ac:dyDescent="0.2">
      <c r="A35" s="306">
        <v>34</v>
      </c>
      <c r="B35" s="307" t="s">
        <v>254</v>
      </c>
      <c r="C35" s="308"/>
      <c r="D35" s="113">
        <v>4.3370265970807402</v>
      </c>
      <c r="E35" s="115">
        <v>1554</v>
      </c>
      <c r="F35" s="114">
        <v>1577</v>
      </c>
      <c r="G35" s="114">
        <v>1590</v>
      </c>
      <c r="H35" s="114">
        <v>1584</v>
      </c>
      <c r="I35" s="140">
        <v>1566</v>
      </c>
      <c r="J35" s="115">
        <v>-12</v>
      </c>
      <c r="K35" s="116">
        <v>-0.76628352490421459</v>
      </c>
    </row>
    <row r="36" spans="1:11" ht="14.1" customHeight="1" x14ac:dyDescent="0.2">
      <c r="A36" s="306">
        <v>41</v>
      </c>
      <c r="B36" s="307" t="s">
        <v>255</v>
      </c>
      <c r="C36" s="308"/>
      <c r="D36" s="113">
        <v>0.14512572911724483</v>
      </c>
      <c r="E36" s="115">
        <v>52</v>
      </c>
      <c r="F36" s="114">
        <v>50</v>
      </c>
      <c r="G36" s="114">
        <v>50</v>
      </c>
      <c r="H36" s="114">
        <v>46</v>
      </c>
      <c r="I36" s="140">
        <v>53</v>
      </c>
      <c r="J36" s="115">
        <v>-1</v>
      </c>
      <c r="K36" s="116">
        <v>-1.8867924528301887</v>
      </c>
    </row>
    <row r="37" spans="1:11" ht="14.1" customHeight="1" x14ac:dyDescent="0.2">
      <c r="A37" s="306">
        <v>42</v>
      </c>
      <c r="B37" s="307" t="s">
        <v>256</v>
      </c>
      <c r="C37" s="308"/>
      <c r="D37" s="113">
        <v>3.9072311685412073E-2</v>
      </c>
      <c r="E37" s="115">
        <v>14</v>
      </c>
      <c r="F37" s="114">
        <v>10</v>
      </c>
      <c r="G37" s="114">
        <v>9</v>
      </c>
      <c r="H37" s="114">
        <v>8</v>
      </c>
      <c r="I37" s="140">
        <v>6</v>
      </c>
      <c r="J37" s="115">
        <v>8</v>
      </c>
      <c r="K37" s="116">
        <v>133.33333333333334</v>
      </c>
    </row>
    <row r="38" spans="1:11" ht="14.1" customHeight="1" x14ac:dyDescent="0.2">
      <c r="A38" s="306">
        <v>43</v>
      </c>
      <c r="B38" s="307" t="s">
        <v>257</v>
      </c>
      <c r="C38" s="308"/>
      <c r="D38" s="113">
        <v>0.41025927269682677</v>
      </c>
      <c r="E38" s="115">
        <v>147</v>
      </c>
      <c r="F38" s="114">
        <v>144</v>
      </c>
      <c r="G38" s="114">
        <v>150</v>
      </c>
      <c r="H38" s="114">
        <v>151</v>
      </c>
      <c r="I38" s="140">
        <v>144</v>
      </c>
      <c r="J38" s="115">
        <v>3</v>
      </c>
      <c r="K38" s="116">
        <v>2.0833333333333335</v>
      </c>
    </row>
    <row r="39" spans="1:11" ht="14.1" customHeight="1" x14ac:dyDescent="0.2">
      <c r="A39" s="306">
        <v>51</v>
      </c>
      <c r="B39" s="307" t="s">
        <v>258</v>
      </c>
      <c r="C39" s="308"/>
      <c r="D39" s="113">
        <v>5.880382908654517</v>
      </c>
      <c r="E39" s="115">
        <v>2107</v>
      </c>
      <c r="F39" s="114">
        <v>2249</v>
      </c>
      <c r="G39" s="114">
        <v>2104</v>
      </c>
      <c r="H39" s="114">
        <v>2157</v>
      </c>
      <c r="I39" s="140">
        <v>2126</v>
      </c>
      <c r="J39" s="115">
        <v>-19</v>
      </c>
      <c r="K39" s="116">
        <v>-0.89369708372530576</v>
      </c>
    </row>
    <row r="40" spans="1:11" ht="14.1" customHeight="1" x14ac:dyDescent="0.2">
      <c r="A40" s="306" t="s">
        <v>259</v>
      </c>
      <c r="B40" s="307" t="s">
        <v>260</v>
      </c>
      <c r="C40" s="308"/>
      <c r="D40" s="113">
        <v>5.6264128826993387</v>
      </c>
      <c r="E40" s="115">
        <v>2016</v>
      </c>
      <c r="F40" s="114">
        <v>2155</v>
      </c>
      <c r="G40" s="114">
        <v>2016</v>
      </c>
      <c r="H40" s="114">
        <v>2068</v>
      </c>
      <c r="I40" s="140">
        <v>2036</v>
      </c>
      <c r="J40" s="115">
        <v>-20</v>
      </c>
      <c r="K40" s="116">
        <v>-0.98231827111984282</v>
      </c>
    </row>
    <row r="41" spans="1:11" ht="14.1" customHeight="1" x14ac:dyDescent="0.2">
      <c r="A41" s="306"/>
      <c r="B41" s="307" t="s">
        <v>261</v>
      </c>
      <c r="C41" s="308"/>
      <c r="D41" s="113">
        <v>4.4654070497613798</v>
      </c>
      <c r="E41" s="115">
        <v>1600</v>
      </c>
      <c r="F41" s="114">
        <v>1756</v>
      </c>
      <c r="G41" s="114">
        <v>1606</v>
      </c>
      <c r="H41" s="114">
        <v>1663</v>
      </c>
      <c r="I41" s="140">
        <v>1625</v>
      </c>
      <c r="J41" s="115">
        <v>-25</v>
      </c>
      <c r="K41" s="116">
        <v>-1.5384615384615385</v>
      </c>
    </row>
    <row r="42" spans="1:11" ht="14.1" customHeight="1" x14ac:dyDescent="0.2">
      <c r="A42" s="306">
        <v>52</v>
      </c>
      <c r="B42" s="307" t="s">
        <v>262</v>
      </c>
      <c r="C42" s="308"/>
      <c r="D42" s="113">
        <v>4.7165861963104572</v>
      </c>
      <c r="E42" s="115">
        <v>1690</v>
      </c>
      <c r="F42" s="114">
        <v>1802</v>
      </c>
      <c r="G42" s="114">
        <v>1804</v>
      </c>
      <c r="H42" s="114">
        <v>1820</v>
      </c>
      <c r="I42" s="140">
        <v>1742</v>
      </c>
      <c r="J42" s="115">
        <v>-52</v>
      </c>
      <c r="K42" s="116">
        <v>-2.9850746268656718</v>
      </c>
    </row>
    <row r="43" spans="1:11" ht="14.1" customHeight="1" x14ac:dyDescent="0.2">
      <c r="A43" s="306" t="s">
        <v>263</v>
      </c>
      <c r="B43" s="307" t="s">
        <v>264</v>
      </c>
      <c r="C43" s="308"/>
      <c r="D43" s="113">
        <v>4.5826239848176158</v>
      </c>
      <c r="E43" s="115">
        <v>1642</v>
      </c>
      <c r="F43" s="114">
        <v>1747</v>
      </c>
      <c r="G43" s="114">
        <v>1754</v>
      </c>
      <c r="H43" s="114">
        <v>1776</v>
      </c>
      <c r="I43" s="140">
        <v>1701</v>
      </c>
      <c r="J43" s="115">
        <v>-59</v>
      </c>
      <c r="K43" s="116">
        <v>-3.4685479129923573</v>
      </c>
    </row>
    <row r="44" spans="1:11" ht="14.1" customHeight="1" x14ac:dyDescent="0.2">
      <c r="A44" s="306">
        <v>53</v>
      </c>
      <c r="B44" s="307" t="s">
        <v>265</v>
      </c>
      <c r="C44" s="308"/>
      <c r="D44" s="113">
        <v>1.3200859590857079</v>
      </c>
      <c r="E44" s="115">
        <v>473</v>
      </c>
      <c r="F44" s="114">
        <v>484</v>
      </c>
      <c r="G44" s="114">
        <v>476</v>
      </c>
      <c r="H44" s="114">
        <v>531</v>
      </c>
      <c r="I44" s="140">
        <v>532</v>
      </c>
      <c r="J44" s="115">
        <v>-59</v>
      </c>
      <c r="K44" s="116">
        <v>-11.090225563909774</v>
      </c>
    </row>
    <row r="45" spans="1:11" ht="14.1" customHeight="1" x14ac:dyDescent="0.2">
      <c r="A45" s="306" t="s">
        <v>266</v>
      </c>
      <c r="B45" s="307" t="s">
        <v>267</v>
      </c>
      <c r="C45" s="308"/>
      <c r="D45" s="113">
        <v>1.2949680444308</v>
      </c>
      <c r="E45" s="115">
        <v>464</v>
      </c>
      <c r="F45" s="114">
        <v>473</v>
      </c>
      <c r="G45" s="114">
        <v>465</v>
      </c>
      <c r="H45" s="114">
        <v>519</v>
      </c>
      <c r="I45" s="140">
        <v>519</v>
      </c>
      <c r="J45" s="115">
        <v>-55</v>
      </c>
      <c r="K45" s="116">
        <v>-10.597302504816955</v>
      </c>
    </row>
    <row r="46" spans="1:11" ht="14.1" customHeight="1" x14ac:dyDescent="0.2">
      <c r="A46" s="306">
        <v>54</v>
      </c>
      <c r="B46" s="307" t="s">
        <v>268</v>
      </c>
      <c r="C46" s="308"/>
      <c r="D46" s="113">
        <v>16.678295330858752</v>
      </c>
      <c r="E46" s="115">
        <v>5976</v>
      </c>
      <c r="F46" s="114">
        <v>6142</v>
      </c>
      <c r="G46" s="114">
        <v>6099</v>
      </c>
      <c r="H46" s="114">
        <v>6078</v>
      </c>
      <c r="I46" s="140">
        <v>6015</v>
      </c>
      <c r="J46" s="115">
        <v>-39</v>
      </c>
      <c r="K46" s="116">
        <v>-0.64837905236907734</v>
      </c>
    </row>
    <row r="47" spans="1:11" ht="14.1" customHeight="1" x14ac:dyDescent="0.2">
      <c r="A47" s="306">
        <v>61</v>
      </c>
      <c r="B47" s="307" t="s">
        <v>269</v>
      </c>
      <c r="C47" s="308"/>
      <c r="D47" s="113">
        <v>0.80377326895704837</v>
      </c>
      <c r="E47" s="115">
        <v>288</v>
      </c>
      <c r="F47" s="114">
        <v>304</v>
      </c>
      <c r="G47" s="114">
        <v>297</v>
      </c>
      <c r="H47" s="114">
        <v>294</v>
      </c>
      <c r="I47" s="140">
        <v>277</v>
      </c>
      <c r="J47" s="115">
        <v>11</v>
      </c>
      <c r="K47" s="116">
        <v>3.9711191335740073</v>
      </c>
    </row>
    <row r="48" spans="1:11" ht="14.1" customHeight="1" x14ac:dyDescent="0.2">
      <c r="A48" s="306">
        <v>62</v>
      </c>
      <c r="B48" s="307" t="s">
        <v>270</v>
      </c>
      <c r="C48" s="308"/>
      <c r="D48" s="113">
        <v>11.967290893360499</v>
      </c>
      <c r="E48" s="115">
        <v>4288</v>
      </c>
      <c r="F48" s="114">
        <v>4491</v>
      </c>
      <c r="G48" s="114">
        <v>4580</v>
      </c>
      <c r="H48" s="114">
        <v>4702</v>
      </c>
      <c r="I48" s="140">
        <v>4481</v>
      </c>
      <c r="J48" s="115">
        <v>-193</v>
      </c>
      <c r="K48" s="116">
        <v>-4.307074313769248</v>
      </c>
    </row>
    <row r="49" spans="1:11" ht="14.1" customHeight="1" x14ac:dyDescent="0.2">
      <c r="A49" s="306">
        <v>63</v>
      </c>
      <c r="B49" s="307" t="s">
        <v>271</v>
      </c>
      <c r="C49" s="308"/>
      <c r="D49" s="113">
        <v>9.1485026931986262</v>
      </c>
      <c r="E49" s="115">
        <v>3278</v>
      </c>
      <c r="F49" s="114">
        <v>3789</v>
      </c>
      <c r="G49" s="114">
        <v>3884</v>
      </c>
      <c r="H49" s="114">
        <v>3900</v>
      </c>
      <c r="I49" s="140">
        <v>3726</v>
      </c>
      <c r="J49" s="115">
        <v>-448</v>
      </c>
      <c r="K49" s="116">
        <v>-12.02361782071927</v>
      </c>
    </row>
    <row r="50" spans="1:11" ht="14.1" customHeight="1" x14ac:dyDescent="0.2">
      <c r="A50" s="306" t="s">
        <v>272</v>
      </c>
      <c r="B50" s="307" t="s">
        <v>273</v>
      </c>
      <c r="C50" s="308"/>
      <c r="D50" s="113">
        <v>1.2056599034355726</v>
      </c>
      <c r="E50" s="115">
        <v>432</v>
      </c>
      <c r="F50" s="114">
        <v>463</v>
      </c>
      <c r="G50" s="114">
        <v>429</v>
      </c>
      <c r="H50" s="114">
        <v>399</v>
      </c>
      <c r="I50" s="140">
        <v>384</v>
      </c>
      <c r="J50" s="115">
        <v>48</v>
      </c>
      <c r="K50" s="116">
        <v>12.5</v>
      </c>
    </row>
    <row r="51" spans="1:11" ht="14.1" customHeight="1" x14ac:dyDescent="0.2">
      <c r="A51" s="306" t="s">
        <v>274</v>
      </c>
      <c r="B51" s="307" t="s">
        <v>275</v>
      </c>
      <c r="C51" s="308"/>
      <c r="D51" s="113">
        <v>7.5130473612235216</v>
      </c>
      <c r="E51" s="115">
        <v>2692</v>
      </c>
      <c r="F51" s="114">
        <v>3143</v>
      </c>
      <c r="G51" s="114">
        <v>3264</v>
      </c>
      <c r="H51" s="114">
        <v>3289</v>
      </c>
      <c r="I51" s="140">
        <v>3144</v>
      </c>
      <c r="J51" s="115">
        <v>-452</v>
      </c>
      <c r="K51" s="116">
        <v>-14.376590330788805</v>
      </c>
    </row>
    <row r="52" spans="1:11" ht="14.1" customHeight="1" x14ac:dyDescent="0.2">
      <c r="A52" s="306">
        <v>71</v>
      </c>
      <c r="B52" s="307" t="s">
        <v>276</v>
      </c>
      <c r="C52" s="308"/>
      <c r="D52" s="113">
        <v>14.484664117663476</v>
      </c>
      <c r="E52" s="115">
        <v>5190</v>
      </c>
      <c r="F52" s="114">
        <v>5254</v>
      </c>
      <c r="G52" s="114">
        <v>5251</v>
      </c>
      <c r="H52" s="114">
        <v>5347</v>
      </c>
      <c r="I52" s="140">
        <v>5318</v>
      </c>
      <c r="J52" s="115">
        <v>-128</v>
      </c>
      <c r="K52" s="116">
        <v>-2.4069198946972548</v>
      </c>
    </row>
    <row r="53" spans="1:11" ht="14.1" customHeight="1" x14ac:dyDescent="0.2">
      <c r="A53" s="306" t="s">
        <v>277</v>
      </c>
      <c r="B53" s="307" t="s">
        <v>278</v>
      </c>
      <c r="C53" s="308"/>
      <c r="D53" s="113">
        <v>1.1777511093745638</v>
      </c>
      <c r="E53" s="115">
        <v>422</v>
      </c>
      <c r="F53" s="114">
        <v>443</v>
      </c>
      <c r="G53" s="114">
        <v>445</v>
      </c>
      <c r="H53" s="114">
        <v>461</v>
      </c>
      <c r="I53" s="140">
        <v>464</v>
      </c>
      <c r="J53" s="115">
        <v>-42</v>
      </c>
      <c r="K53" s="116">
        <v>-9.0517241379310338</v>
      </c>
    </row>
    <row r="54" spans="1:11" ht="14.1" customHeight="1" x14ac:dyDescent="0.2">
      <c r="A54" s="306" t="s">
        <v>279</v>
      </c>
      <c r="B54" s="307" t="s">
        <v>280</v>
      </c>
      <c r="C54" s="308"/>
      <c r="D54" s="113">
        <v>12.885490217967682</v>
      </c>
      <c r="E54" s="115">
        <v>4617</v>
      </c>
      <c r="F54" s="114">
        <v>4662</v>
      </c>
      <c r="G54" s="114">
        <v>4653</v>
      </c>
      <c r="H54" s="114">
        <v>4737</v>
      </c>
      <c r="I54" s="140">
        <v>4707</v>
      </c>
      <c r="J54" s="115">
        <v>-90</v>
      </c>
      <c r="K54" s="116">
        <v>-1.9120458891013383</v>
      </c>
    </row>
    <row r="55" spans="1:11" ht="14.1" customHeight="1" x14ac:dyDescent="0.2">
      <c r="A55" s="306">
        <v>72</v>
      </c>
      <c r="B55" s="307" t="s">
        <v>281</v>
      </c>
      <c r="C55" s="308"/>
      <c r="D55" s="113">
        <v>1.3703217883955234</v>
      </c>
      <c r="E55" s="115">
        <v>491</v>
      </c>
      <c r="F55" s="114">
        <v>492</v>
      </c>
      <c r="G55" s="114">
        <v>506</v>
      </c>
      <c r="H55" s="114">
        <v>498</v>
      </c>
      <c r="I55" s="140">
        <v>495</v>
      </c>
      <c r="J55" s="115">
        <v>-4</v>
      </c>
      <c r="K55" s="116">
        <v>-0.80808080808080807</v>
      </c>
    </row>
    <row r="56" spans="1:11" ht="14.1" customHeight="1" x14ac:dyDescent="0.2">
      <c r="A56" s="306" t="s">
        <v>282</v>
      </c>
      <c r="B56" s="307" t="s">
        <v>283</v>
      </c>
      <c r="C56" s="308"/>
      <c r="D56" s="113">
        <v>0.22047947308196814</v>
      </c>
      <c r="E56" s="115">
        <v>79</v>
      </c>
      <c r="F56" s="114">
        <v>78</v>
      </c>
      <c r="G56" s="114">
        <v>75</v>
      </c>
      <c r="H56" s="114">
        <v>64</v>
      </c>
      <c r="I56" s="140">
        <v>67</v>
      </c>
      <c r="J56" s="115">
        <v>12</v>
      </c>
      <c r="K56" s="116">
        <v>17.910447761194028</v>
      </c>
    </row>
    <row r="57" spans="1:11" ht="14.1" customHeight="1" x14ac:dyDescent="0.2">
      <c r="A57" s="306" t="s">
        <v>284</v>
      </c>
      <c r="B57" s="307" t="s">
        <v>285</v>
      </c>
      <c r="C57" s="308"/>
      <c r="D57" s="113">
        <v>0.81493678658145186</v>
      </c>
      <c r="E57" s="115">
        <v>292</v>
      </c>
      <c r="F57" s="114">
        <v>295</v>
      </c>
      <c r="G57" s="114">
        <v>302</v>
      </c>
      <c r="H57" s="114">
        <v>309</v>
      </c>
      <c r="I57" s="140">
        <v>301</v>
      </c>
      <c r="J57" s="115">
        <v>-9</v>
      </c>
      <c r="K57" s="116">
        <v>-2.9900332225913622</v>
      </c>
    </row>
    <row r="58" spans="1:11" ht="14.1" customHeight="1" x14ac:dyDescent="0.2">
      <c r="A58" s="306">
        <v>73</v>
      </c>
      <c r="B58" s="307" t="s">
        <v>286</v>
      </c>
      <c r="C58" s="308"/>
      <c r="D58" s="113">
        <v>0.7284195249923251</v>
      </c>
      <c r="E58" s="115">
        <v>261</v>
      </c>
      <c r="F58" s="114">
        <v>268</v>
      </c>
      <c r="G58" s="114">
        <v>262</v>
      </c>
      <c r="H58" s="114">
        <v>269</v>
      </c>
      <c r="I58" s="140">
        <v>273</v>
      </c>
      <c r="J58" s="115">
        <v>-12</v>
      </c>
      <c r="K58" s="116">
        <v>-4.395604395604396</v>
      </c>
    </row>
    <row r="59" spans="1:11" ht="14.1" customHeight="1" x14ac:dyDescent="0.2">
      <c r="A59" s="306" t="s">
        <v>287</v>
      </c>
      <c r="B59" s="307" t="s">
        <v>288</v>
      </c>
      <c r="C59" s="308"/>
      <c r="D59" s="113">
        <v>0.50514917250425606</v>
      </c>
      <c r="E59" s="115">
        <v>181</v>
      </c>
      <c r="F59" s="114">
        <v>186</v>
      </c>
      <c r="G59" s="114">
        <v>187</v>
      </c>
      <c r="H59" s="114">
        <v>199</v>
      </c>
      <c r="I59" s="140">
        <v>201</v>
      </c>
      <c r="J59" s="115">
        <v>-20</v>
      </c>
      <c r="K59" s="116">
        <v>-9.9502487562189046</v>
      </c>
    </row>
    <row r="60" spans="1:11" ht="14.1" customHeight="1" x14ac:dyDescent="0.2">
      <c r="A60" s="306">
        <v>81</v>
      </c>
      <c r="B60" s="307" t="s">
        <v>289</v>
      </c>
      <c r="C60" s="308"/>
      <c r="D60" s="113">
        <v>3.9742122742876282</v>
      </c>
      <c r="E60" s="115">
        <v>1424</v>
      </c>
      <c r="F60" s="114">
        <v>1465</v>
      </c>
      <c r="G60" s="114">
        <v>1432</v>
      </c>
      <c r="H60" s="114">
        <v>1461</v>
      </c>
      <c r="I60" s="140">
        <v>1461</v>
      </c>
      <c r="J60" s="115">
        <v>-37</v>
      </c>
      <c r="K60" s="116">
        <v>-2.5325119780971939</v>
      </c>
    </row>
    <row r="61" spans="1:11" ht="14.1" customHeight="1" x14ac:dyDescent="0.2">
      <c r="A61" s="306" t="s">
        <v>290</v>
      </c>
      <c r="B61" s="307" t="s">
        <v>291</v>
      </c>
      <c r="C61" s="308"/>
      <c r="D61" s="113">
        <v>1.4149758588931372</v>
      </c>
      <c r="E61" s="115">
        <v>507</v>
      </c>
      <c r="F61" s="114">
        <v>512</v>
      </c>
      <c r="G61" s="114">
        <v>506</v>
      </c>
      <c r="H61" s="114">
        <v>534</v>
      </c>
      <c r="I61" s="140">
        <v>533</v>
      </c>
      <c r="J61" s="115">
        <v>-26</v>
      </c>
      <c r="K61" s="116">
        <v>-4.8780487804878048</v>
      </c>
    </row>
    <row r="62" spans="1:11" ht="14.1" customHeight="1" x14ac:dyDescent="0.2">
      <c r="A62" s="306" t="s">
        <v>292</v>
      </c>
      <c r="B62" s="307" t="s">
        <v>293</v>
      </c>
      <c r="C62" s="308"/>
      <c r="D62" s="113">
        <v>1.2921771650246994</v>
      </c>
      <c r="E62" s="115">
        <v>463</v>
      </c>
      <c r="F62" s="114">
        <v>472</v>
      </c>
      <c r="G62" s="114">
        <v>448</v>
      </c>
      <c r="H62" s="114">
        <v>443</v>
      </c>
      <c r="I62" s="140">
        <v>448</v>
      </c>
      <c r="J62" s="115">
        <v>15</v>
      </c>
      <c r="K62" s="116">
        <v>3.3482142857142856</v>
      </c>
    </row>
    <row r="63" spans="1:11" ht="14.1" customHeight="1" x14ac:dyDescent="0.2">
      <c r="A63" s="306"/>
      <c r="B63" s="307" t="s">
        <v>294</v>
      </c>
      <c r="C63" s="308"/>
      <c r="D63" s="113">
        <v>0.98238955094750358</v>
      </c>
      <c r="E63" s="115">
        <v>352</v>
      </c>
      <c r="F63" s="114">
        <v>369</v>
      </c>
      <c r="G63" s="114">
        <v>358</v>
      </c>
      <c r="H63" s="114">
        <v>355</v>
      </c>
      <c r="I63" s="140">
        <v>355</v>
      </c>
      <c r="J63" s="115">
        <v>-3</v>
      </c>
      <c r="K63" s="116">
        <v>-0.84507042253521125</v>
      </c>
    </row>
    <row r="64" spans="1:11" ht="14.1" customHeight="1" x14ac:dyDescent="0.2">
      <c r="A64" s="306" t="s">
        <v>295</v>
      </c>
      <c r="B64" s="307" t="s">
        <v>296</v>
      </c>
      <c r="C64" s="308"/>
      <c r="D64" s="113">
        <v>0.12279869386843795</v>
      </c>
      <c r="E64" s="115">
        <v>44</v>
      </c>
      <c r="F64" s="114">
        <v>47</v>
      </c>
      <c r="G64" s="114">
        <v>48</v>
      </c>
      <c r="H64" s="114">
        <v>55</v>
      </c>
      <c r="I64" s="140">
        <v>53</v>
      </c>
      <c r="J64" s="115">
        <v>-9</v>
      </c>
      <c r="K64" s="116">
        <v>-16.981132075471699</v>
      </c>
    </row>
    <row r="65" spans="1:11" ht="14.1" customHeight="1" x14ac:dyDescent="0.2">
      <c r="A65" s="306" t="s">
        <v>297</v>
      </c>
      <c r="B65" s="307" t="s">
        <v>298</v>
      </c>
      <c r="C65" s="308"/>
      <c r="D65" s="113">
        <v>0.70888336914961902</v>
      </c>
      <c r="E65" s="115">
        <v>254</v>
      </c>
      <c r="F65" s="114">
        <v>274</v>
      </c>
      <c r="G65" s="114">
        <v>268</v>
      </c>
      <c r="H65" s="114">
        <v>271</v>
      </c>
      <c r="I65" s="140">
        <v>265</v>
      </c>
      <c r="J65" s="115">
        <v>-11</v>
      </c>
      <c r="K65" s="116">
        <v>-4.1509433962264151</v>
      </c>
    </row>
    <row r="66" spans="1:11" ht="14.1" customHeight="1" x14ac:dyDescent="0.2">
      <c r="A66" s="306">
        <v>82</v>
      </c>
      <c r="B66" s="307" t="s">
        <v>299</v>
      </c>
      <c r="C66" s="308"/>
      <c r="D66" s="113">
        <v>1.9843152577377132</v>
      </c>
      <c r="E66" s="115">
        <v>711</v>
      </c>
      <c r="F66" s="114">
        <v>823</v>
      </c>
      <c r="G66" s="114">
        <v>798</v>
      </c>
      <c r="H66" s="114">
        <v>816</v>
      </c>
      <c r="I66" s="140">
        <v>802</v>
      </c>
      <c r="J66" s="115">
        <v>-91</v>
      </c>
      <c r="K66" s="116">
        <v>-11.346633416458852</v>
      </c>
    </row>
    <row r="67" spans="1:11" ht="14.1" customHeight="1" x14ac:dyDescent="0.2">
      <c r="A67" s="306" t="s">
        <v>300</v>
      </c>
      <c r="B67" s="307" t="s">
        <v>301</v>
      </c>
      <c r="C67" s="308"/>
      <c r="D67" s="113">
        <v>0.70609248974351824</v>
      </c>
      <c r="E67" s="115">
        <v>253</v>
      </c>
      <c r="F67" s="114">
        <v>254</v>
      </c>
      <c r="G67" s="114">
        <v>260</v>
      </c>
      <c r="H67" s="114">
        <v>262</v>
      </c>
      <c r="I67" s="140">
        <v>258</v>
      </c>
      <c r="J67" s="115">
        <v>-5</v>
      </c>
      <c r="K67" s="116">
        <v>-1.9379844961240309</v>
      </c>
    </row>
    <row r="68" spans="1:11" ht="14.1" customHeight="1" x14ac:dyDescent="0.2">
      <c r="A68" s="306" t="s">
        <v>302</v>
      </c>
      <c r="B68" s="307" t="s">
        <v>303</v>
      </c>
      <c r="C68" s="308"/>
      <c r="D68" s="113">
        <v>0.91540844520108289</v>
      </c>
      <c r="E68" s="115">
        <v>328</v>
      </c>
      <c r="F68" s="114">
        <v>427</v>
      </c>
      <c r="G68" s="114">
        <v>398</v>
      </c>
      <c r="H68" s="114">
        <v>406</v>
      </c>
      <c r="I68" s="140">
        <v>402</v>
      </c>
      <c r="J68" s="115">
        <v>-74</v>
      </c>
      <c r="K68" s="116">
        <v>-18.407960199004975</v>
      </c>
    </row>
    <row r="69" spans="1:11" ht="14.1" customHeight="1" x14ac:dyDescent="0.2">
      <c r="A69" s="306">
        <v>83</v>
      </c>
      <c r="B69" s="307" t="s">
        <v>304</v>
      </c>
      <c r="C69" s="308"/>
      <c r="D69" s="113">
        <v>3.4271999106918591</v>
      </c>
      <c r="E69" s="115">
        <v>1228</v>
      </c>
      <c r="F69" s="114">
        <v>1206</v>
      </c>
      <c r="G69" s="114">
        <v>1220</v>
      </c>
      <c r="H69" s="114">
        <v>1238</v>
      </c>
      <c r="I69" s="140">
        <v>1243</v>
      </c>
      <c r="J69" s="115">
        <v>-15</v>
      </c>
      <c r="K69" s="116">
        <v>-1.2067578439259856</v>
      </c>
    </row>
    <row r="70" spans="1:11" ht="14.1" customHeight="1" x14ac:dyDescent="0.2">
      <c r="A70" s="306" t="s">
        <v>305</v>
      </c>
      <c r="B70" s="307" t="s">
        <v>306</v>
      </c>
      <c r="C70" s="308"/>
      <c r="D70" s="113">
        <v>2.1322318662610589</v>
      </c>
      <c r="E70" s="115">
        <v>764</v>
      </c>
      <c r="F70" s="114">
        <v>761</v>
      </c>
      <c r="G70" s="114">
        <v>759</v>
      </c>
      <c r="H70" s="114">
        <v>787</v>
      </c>
      <c r="I70" s="140">
        <v>777</v>
      </c>
      <c r="J70" s="115">
        <v>-13</v>
      </c>
      <c r="K70" s="116">
        <v>-1.673101673101673</v>
      </c>
    </row>
    <row r="71" spans="1:11" ht="14.1" customHeight="1" x14ac:dyDescent="0.2">
      <c r="A71" s="306"/>
      <c r="B71" s="307" t="s">
        <v>307</v>
      </c>
      <c r="C71" s="308"/>
      <c r="D71" s="113">
        <v>1.498702241076163</v>
      </c>
      <c r="E71" s="115">
        <v>537</v>
      </c>
      <c r="F71" s="114">
        <v>531</v>
      </c>
      <c r="G71" s="114">
        <v>532</v>
      </c>
      <c r="H71" s="114">
        <v>557</v>
      </c>
      <c r="I71" s="140">
        <v>551</v>
      </c>
      <c r="J71" s="115">
        <v>-14</v>
      </c>
      <c r="K71" s="116">
        <v>-2.5408348457350272</v>
      </c>
    </row>
    <row r="72" spans="1:11" ht="14.1" customHeight="1" x14ac:dyDescent="0.2">
      <c r="A72" s="306">
        <v>84</v>
      </c>
      <c r="B72" s="307" t="s">
        <v>308</v>
      </c>
      <c r="C72" s="308"/>
      <c r="D72" s="113">
        <v>1.6689458848483156</v>
      </c>
      <c r="E72" s="115">
        <v>598</v>
      </c>
      <c r="F72" s="114">
        <v>619</v>
      </c>
      <c r="G72" s="114">
        <v>589</v>
      </c>
      <c r="H72" s="114">
        <v>580</v>
      </c>
      <c r="I72" s="140">
        <v>572</v>
      </c>
      <c r="J72" s="115">
        <v>26</v>
      </c>
      <c r="K72" s="116">
        <v>4.5454545454545459</v>
      </c>
    </row>
    <row r="73" spans="1:11" ht="14.1" customHeight="1" x14ac:dyDescent="0.2">
      <c r="A73" s="306" t="s">
        <v>309</v>
      </c>
      <c r="B73" s="307" t="s">
        <v>310</v>
      </c>
      <c r="C73" s="308"/>
      <c r="D73" s="113">
        <v>0.10047165861963105</v>
      </c>
      <c r="E73" s="115">
        <v>36</v>
      </c>
      <c r="F73" s="114">
        <v>37</v>
      </c>
      <c r="G73" s="114">
        <v>38</v>
      </c>
      <c r="H73" s="114">
        <v>38</v>
      </c>
      <c r="I73" s="140">
        <v>38</v>
      </c>
      <c r="J73" s="115">
        <v>-2</v>
      </c>
      <c r="K73" s="116">
        <v>-5.2631578947368425</v>
      </c>
    </row>
    <row r="74" spans="1:11" ht="14.1" customHeight="1" x14ac:dyDescent="0.2">
      <c r="A74" s="306" t="s">
        <v>311</v>
      </c>
      <c r="B74" s="307" t="s">
        <v>312</v>
      </c>
      <c r="C74" s="308"/>
      <c r="D74" s="113">
        <v>3.6281432279311208E-2</v>
      </c>
      <c r="E74" s="115">
        <v>13</v>
      </c>
      <c r="F74" s="114">
        <v>10</v>
      </c>
      <c r="G74" s="114">
        <v>12</v>
      </c>
      <c r="H74" s="114">
        <v>13</v>
      </c>
      <c r="I74" s="140">
        <v>14</v>
      </c>
      <c r="J74" s="115">
        <v>-1</v>
      </c>
      <c r="K74" s="116">
        <v>-7.1428571428571432</v>
      </c>
    </row>
    <row r="75" spans="1:11" ht="14.1" customHeight="1" x14ac:dyDescent="0.2">
      <c r="A75" s="306" t="s">
        <v>313</v>
      </c>
      <c r="B75" s="307" t="s">
        <v>314</v>
      </c>
      <c r="C75" s="308"/>
      <c r="D75" s="113">
        <v>1.9536155842706036E-2</v>
      </c>
      <c r="E75" s="115">
        <v>7</v>
      </c>
      <c r="F75" s="114">
        <v>8</v>
      </c>
      <c r="G75" s="114">
        <v>7</v>
      </c>
      <c r="H75" s="114">
        <v>9</v>
      </c>
      <c r="I75" s="140">
        <v>10</v>
      </c>
      <c r="J75" s="115">
        <v>-3</v>
      </c>
      <c r="K75" s="116">
        <v>-30</v>
      </c>
    </row>
    <row r="76" spans="1:11" ht="14.1" customHeight="1" x14ac:dyDescent="0.2">
      <c r="A76" s="306">
        <v>91</v>
      </c>
      <c r="B76" s="307" t="s">
        <v>315</v>
      </c>
      <c r="C76" s="308"/>
      <c r="D76" s="113">
        <v>0.12000781446233708</v>
      </c>
      <c r="E76" s="115">
        <v>43</v>
      </c>
      <c r="F76" s="114">
        <v>45</v>
      </c>
      <c r="G76" s="114">
        <v>46</v>
      </c>
      <c r="H76" s="114">
        <v>53</v>
      </c>
      <c r="I76" s="140">
        <v>54</v>
      </c>
      <c r="J76" s="115">
        <v>-11</v>
      </c>
      <c r="K76" s="116">
        <v>-20.37037037037037</v>
      </c>
    </row>
    <row r="77" spans="1:11" ht="14.1" customHeight="1" x14ac:dyDescent="0.2">
      <c r="A77" s="306">
        <v>92</v>
      </c>
      <c r="B77" s="307" t="s">
        <v>316</v>
      </c>
      <c r="C77" s="308"/>
      <c r="D77" s="113">
        <v>0.38514135804191901</v>
      </c>
      <c r="E77" s="115">
        <v>138</v>
      </c>
      <c r="F77" s="114">
        <v>135</v>
      </c>
      <c r="G77" s="114">
        <v>136</v>
      </c>
      <c r="H77" s="114">
        <v>142</v>
      </c>
      <c r="I77" s="140">
        <v>124</v>
      </c>
      <c r="J77" s="115">
        <v>14</v>
      </c>
      <c r="K77" s="116">
        <v>11.290322580645162</v>
      </c>
    </row>
    <row r="78" spans="1:11" ht="14.1" customHeight="1" x14ac:dyDescent="0.2">
      <c r="A78" s="306">
        <v>93</v>
      </c>
      <c r="B78" s="307" t="s">
        <v>317</v>
      </c>
      <c r="C78" s="308"/>
      <c r="D78" s="113">
        <v>0.11442605565013536</v>
      </c>
      <c r="E78" s="115">
        <v>41</v>
      </c>
      <c r="F78" s="114">
        <v>44</v>
      </c>
      <c r="G78" s="114">
        <v>41</v>
      </c>
      <c r="H78" s="114">
        <v>42</v>
      </c>
      <c r="I78" s="140">
        <v>39</v>
      </c>
      <c r="J78" s="115">
        <v>2</v>
      </c>
      <c r="K78" s="116">
        <v>5.1282051282051286</v>
      </c>
    </row>
    <row r="79" spans="1:11" ht="14.1" customHeight="1" x14ac:dyDescent="0.2">
      <c r="A79" s="306">
        <v>94</v>
      </c>
      <c r="B79" s="307" t="s">
        <v>318</v>
      </c>
      <c r="C79" s="308"/>
      <c r="D79" s="113">
        <v>0.45491334319444054</v>
      </c>
      <c r="E79" s="115">
        <v>163</v>
      </c>
      <c r="F79" s="114">
        <v>186</v>
      </c>
      <c r="G79" s="114">
        <v>193</v>
      </c>
      <c r="H79" s="114">
        <v>168</v>
      </c>
      <c r="I79" s="140">
        <v>163</v>
      </c>
      <c r="J79" s="115">
        <v>0</v>
      </c>
      <c r="K79" s="116">
        <v>0</v>
      </c>
    </row>
    <row r="80" spans="1:11" ht="14.1" customHeight="1" x14ac:dyDescent="0.2">
      <c r="A80" s="306" t="s">
        <v>319</v>
      </c>
      <c r="B80" s="307" t="s">
        <v>320</v>
      </c>
      <c r="C80" s="308"/>
      <c r="D80" s="113">
        <v>1.6745276436605176E-2</v>
      </c>
      <c r="E80" s="115">
        <v>6</v>
      </c>
      <c r="F80" s="114">
        <v>6</v>
      </c>
      <c r="G80" s="114">
        <v>7</v>
      </c>
      <c r="H80" s="114">
        <v>7</v>
      </c>
      <c r="I80" s="140">
        <v>6</v>
      </c>
      <c r="J80" s="115">
        <v>0</v>
      </c>
      <c r="K80" s="116">
        <v>0</v>
      </c>
    </row>
    <row r="81" spans="1:11" ht="14.1" customHeight="1" x14ac:dyDescent="0.2">
      <c r="A81" s="310" t="s">
        <v>321</v>
      </c>
      <c r="B81" s="311" t="s">
        <v>333</v>
      </c>
      <c r="C81" s="312"/>
      <c r="D81" s="125">
        <v>5.8831737880606179</v>
      </c>
      <c r="E81" s="143">
        <v>2108</v>
      </c>
      <c r="F81" s="144">
        <v>2181</v>
      </c>
      <c r="G81" s="144">
        <v>2187</v>
      </c>
      <c r="H81" s="144">
        <v>2258</v>
      </c>
      <c r="I81" s="145">
        <v>2196</v>
      </c>
      <c r="J81" s="143">
        <v>-88</v>
      </c>
      <c r="K81" s="146">
        <v>-4.007285974499089</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11639</v>
      </c>
      <c r="G12" s="536">
        <v>9896</v>
      </c>
      <c r="H12" s="536">
        <v>15045</v>
      </c>
      <c r="I12" s="536">
        <v>11230</v>
      </c>
      <c r="J12" s="537">
        <v>12573</v>
      </c>
      <c r="K12" s="538">
        <v>-934</v>
      </c>
      <c r="L12" s="349">
        <v>-7.4286168774357755</v>
      </c>
    </row>
    <row r="13" spans="1:17" s="110" customFormat="1" ht="15" customHeight="1" x14ac:dyDescent="0.2">
      <c r="A13" s="350" t="s">
        <v>344</v>
      </c>
      <c r="B13" s="351" t="s">
        <v>345</v>
      </c>
      <c r="C13" s="347"/>
      <c r="D13" s="347"/>
      <c r="E13" s="348"/>
      <c r="F13" s="536">
        <v>6624</v>
      </c>
      <c r="G13" s="536">
        <v>5462</v>
      </c>
      <c r="H13" s="536">
        <v>8765</v>
      </c>
      <c r="I13" s="536">
        <v>6647</v>
      </c>
      <c r="J13" s="537">
        <v>7427</v>
      </c>
      <c r="K13" s="538">
        <v>-803</v>
      </c>
      <c r="L13" s="349">
        <v>-10.811902517840313</v>
      </c>
    </row>
    <row r="14" spans="1:17" s="110" customFormat="1" ht="22.5" customHeight="1" x14ac:dyDescent="0.2">
      <c r="A14" s="350"/>
      <c r="B14" s="351" t="s">
        <v>346</v>
      </c>
      <c r="C14" s="347"/>
      <c r="D14" s="347"/>
      <c r="E14" s="348"/>
      <c r="F14" s="536">
        <v>5015</v>
      </c>
      <c r="G14" s="536">
        <v>4434</v>
      </c>
      <c r="H14" s="536">
        <v>6280</v>
      </c>
      <c r="I14" s="536">
        <v>4583</v>
      </c>
      <c r="J14" s="537">
        <v>5146</v>
      </c>
      <c r="K14" s="538">
        <v>-131</v>
      </c>
      <c r="L14" s="349">
        <v>-2.5456665371162068</v>
      </c>
    </row>
    <row r="15" spans="1:17" s="110" customFormat="1" ht="15" customHeight="1" x14ac:dyDescent="0.2">
      <c r="A15" s="350" t="s">
        <v>347</v>
      </c>
      <c r="B15" s="351" t="s">
        <v>108</v>
      </c>
      <c r="C15" s="347"/>
      <c r="D15" s="347"/>
      <c r="E15" s="348"/>
      <c r="F15" s="536">
        <v>2341</v>
      </c>
      <c r="G15" s="536">
        <v>2229</v>
      </c>
      <c r="H15" s="536">
        <v>5434</v>
      </c>
      <c r="I15" s="536">
        <v>2510</v>
      </c>
      <c r="J15" s="537">
        <v>2537</v>
      </c>
      <c r="K15" s="538">
        <v>-196</v>
      </c>
      <c r="L15" s="349">
        <v>-7.7256602286164764</v>
      </c>
    </row>
    <row r="16" spans="1:17" s="110" customFormat="1" ht="15" customHeight="1" x14ac:dyDescent="0.2">
      <c r="A16" s="350"/>
      <c r="B16" s="351" t="s">
        <v>109</v>
      </c>
      <c r="C16" s="347"/>
      <c r="D16" s="347"/>
      <c r="E16" s="348"/>
      <c r="F16" s="536">
        <v>8114</v>
      </c>
      <c r="G16" s="536">
        <v>6704</v>
      </c>
      <c r="H16" s="536">
        <v>8464</v>
      </c>
      <c r="I16" s="536">
        <v>7793</v>
      </c>
      <c r="J16" s="537">
        <v>8724</v>
      </c>
      <c r="K16" s="538">
        <v>-610</v>
      </c>
      <c r="L16" s="349">
        <v>-6.9922054103622191</v>
      </c>
    </row>
    <row r="17" spans="1:12" s="110" customFormat="1" ht="15" customHeight="1" x14ac:dyDescent="0.2">
      <c r="A17" s="350"/>
      <c r="B17" s="351" t="s">
        <v>110</v>
      </c>
      <c r="C17" s="347"/>
      <c r="D17" s="347"/>
      <c r="E17" s="348"/>
      <c r="F17" s="536">
        <v>1061</v>
      </c>
      <c r="G17" s="536">
        <v>863</v>
      </c>
      <c r="H17" s="536">
        <v>1025</v>
      </c>
      <c r="I17" s="536">
        <v>823</v>
      </c>
      <c r="J17" s="537">
        <v>1139</v>
      </c>
      <c r="K17" s="538">
        <v>-78</v>
      </c>
      <c r="L17" s="349">
        <v>-6.84811237928007</v>
      </c>
    </row>
    <row r="18" spans="1:12" s="110" customFormat="1" ht="15" customHeight="1" x14ac:dyDescent="0.2">
      <c r="A18" s="350"/>
      <c r="B18" s="351" t="s">
        <v>111</v>
      </c>
      <c r="C18" s="347"/>
      <c r="D18" s="347"/>
      <c r="E18" s="348"/>
      <c r="F18" s="536">
        <v>123</v>
      </c>
      <c r="G18" s="536">
        <v>100</v>
      </c>
      <c r="H18" s="536">
        <v>122</v>
      </c>
      <c r="I18" s="536">
        <v>104</v>
      </c>
      <c r="J18" s="537">
        <v>173</v>
      </c>
      <c r="K18" s="538">
        <v>-50</v>
      </c>
      <c r="L18" s="349">
        <v>-28.901734104046241</v>
      </c>
    </row>
    <row r="19" spans="1:12" s="110" customFormat="1" ht="15" customHeight="1" x14ac:dyDescent="0.2">
      <c r="A19" s="118" t="s">
        <v>113</v>
      </c>
      <c r="B19" s="119" t="s">
        <v>181</v>
      </c>
      <c r="C19" s="347"/>
      <c r="D19" s="347"/>
      <c r="E19" s="348"/>
      <c r="F19" s="536">
        <v>7470</v>
      </c>
      <c r="G19" s="536">
        <v>6144</v>
      </c>
      <c r="H19" s="536">
        <v>10675</v>
      </c>
      <c r="I19" s="536">
        <v>7464</v>
      </c>
      <c r="J19" s="537">
        <v>8254</v>
      </c>
      <c r="K19" s="538">
        <v>-784</v>
      </c>
      <c r="L19" s="349">
        <v>-9.4984250060576692</v>
      </c>
    </row>
    <row r="20" spans="1:12" s="110" customFormat="1" ht="15" customHeight="1" x14ac:dyDescent="0.2">
      <c r="A20" s="118"/>
      <c r="B20" s="119" t="s">
        <v>182</v>
      </c>
      <c r="C20" s="347"/>
      <c r="D20" s="347"/>
      <c r="E20" s="348"/>
      <c r="F20" s="536">
        <v>4169</v>
      </c>
      <c r="G20" s="536">
        <v>3752</v>
      </c>
      <c r="H20" s="536">
        <v>4370</v>
      </c>
      <c r="I20" s="536">
        <v>3766</v>
      </c>
      <c r="J20" s="537">
        <v>4319</v>
      </c>
      <c r="K20" s="538">
        <v>-150</v>
      </c>
      <c r="L20" s="349">
        <v>-3.4730261634637647</v>
      </c>
    </row>
    <row r="21" spans="1:12" s="110" customFormat="1" ht="15" customHeight="1" x14ac:dyDescent="0.2">
      <c r="A21" s="118" t="s">
        <v>113</v>
      </c>
      <c r="B21" s="119" t="s">
        <v>116</v>
      </c>
      <c r="C21" s="347"/>
      <c r="D21" s="347"/>
      <c r="E21" s="348"/>
      <c r="F21" s="536">
        <v>8149</v>
      </c>
      <c r="G21" s="536">
        <v>6957</v>
      </c>
      <c r="H21" s="536">
        <v>10731</v>
      </c>
      <c r="I21" s="536">
        <v>7570</v>
      </c>
      <c r="J21" s="537">
        <v>8757</v>
      </c>
      <c r="K21" s="538">
        <v>-608</v>
      </c>
      <c r="L21" s="349">
        <v>-6.9430170149594614</v>
      </c>
    </row>
    <row r="22" spans="1:12" s="110" customFormat="1" ht="15" customHeight="1" x14ac:dyDescent="0.2">
      <c r="A22" s="118"/>
      <c r="B22" s="119" t="s">
        <v>117</v>
      </c>
      <c r="C22" s="347"/>
      <c r="D22" s="347"/>
      <c r="E22" s="348"/>
      <c r="F22" s="536">
        <v>3469</v>
      </c>
      <c r="G22" s="536">
        <v>2923</v>
      </c>
      <c r="H22" s="536">
        <v>4292</v>
      </c>
      <c r="I22" s="536">
        <v>3637</v>
      </c>
      <c r="J22" s="537">
        <v>3793</v>
      </c>
      <c r="K22" s="538">
        <v>-324</v>
      </c>
      <c r="L22" s="349">
        <v>-8.5420511468494595</v>
      </c>
    </row>
    <row r="23" spans="1:12" s="110" customFormat="1" ht="15" customHeight="1" x14ac:dyDescent="0.2">
      <c r="A23" s="352" t="s">
        <v>347</v>
      </c>
      <c r="B23" s="353" t="s">
        <v>193</v>
      </c>
      <c r="C23" s="354"/>
      <c r="D23" s="354"/>
      <c r="E23" s="355"/>
      <c r="F23" s="539">
        <v>256</v>
      </c>
      <c r="G23" s="539">
        <v>454</v>
      </c>
      <c r="H23" s="539">
        <v>2658</v>
      </c>
      <c r="I23" s="539">
        <v>325</v>
      </c>
      <c r="J23" s="540">
        <v>253</v>
      </c>
      <c r="K23" s="541">
        <v>3</v>
      </c>
      <c r="L23" s="356">
        <v>1.1857707509881423</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36.299999999999997</v>
      </c>
      <c r="G25" s="542">
        <v>38.200000000000003</v>
      </c>
      <c r="H25" s="542">
        <v>41.9</v>
      </c>
      <c r="I25" s="542">
        <v>40.700000000000003</v>
      </c>
      <c r="J25" s="542">
        <v>38.799999999999997</v>
      </c>
      <c r="K25" s="543" t="s">
        <v>349</v>
      </c>
      <c r="L25" s="364">
        <v>-2.5</v>
      </c>
    </row>
    <row r="26" spans="1:12" s="110" customFormat="1" ht="15" customHeight="1" x14ac:dyDescent="0.2">
      <c r="A26" s="365" t="s">
        <v>105</v>
      </c>
      <c r="B26" s="366" t="s">
        <v>345</v>
      </c>
      <c r="C26" s="362"/>
      <c r="D26" s="362"/>
      <c r="E26" s="363"/>
      <c r="F26" s="542">
        <v>35.4</v>
      </c>
      <c r="G26" s="542">
        <v>35.9</v>
      </c>
      <c r="H26" s="542">
        <v>39.200000000000003</v>
      </c>
      <c r="I26" s="542">
        <v>39.700000000000003</v>
      </c>
      <c r="J26" s="544">
        <v>38.299999999999997</v>
      </c>
      <c r="K26" s="543" t="s">
        <v>349</v>
      </c>
      <c r="L26" s="364">
        <v>-2.8999999999999986</v>
      </c>
    </row>
    <row r="27" spans="1:12" s="110" customFormat="1" ht="15" customHeight="1" x14ac:dyDescent="0.2">
      <c r="A27" s="365"/>
      <c r="B27" s="366" t="s">
        <v>346</v>
      </c>
      <c r="C27" s="362"/>
      <c r="D27" s="362"/>
      <c r="E27" s="363"/>
      <c r="F27" s="542">
        <v>37.700000000000003</v>
      </c>
      <c r="G27" s="542">
        <v>41.2</v>
      </c>
      <c r="H27" s="542">
        <v>45.5</v>
      </c>
      <c r="I27" s="542">
        <v>42.3</v>
      </c>
      <c r="J27" s="542">
        <v>39.700000000000003</v>
      </c>
      <c r="K27" s="543" t="s">
        <v>349</v>
      </c>
      <c r="L27" s="364">
        <v>-2</v>
      </c>
    </row>
    <row r="28" spans="1:12" s="110" customFormat="1" ht="15" customHeight="1" x14ac:dyDescent="0.2">
      <c r="A28" s="365" t="s">
        <v>113</v>
      </c>
      <c r="B28" s="366" t="s">
        <v>108</v>
      </c>
      <c r="C28" s="362"/>
      <c r="D28" s="362"/>
      <c r="E28" s="363"/>
      <c r="F28" s="542">
        <v>49.4</v>
      </c>
      <c r="G28" s="542">
        <v>48.9</v>
      </c>
      <c r="H28" s="542">
        <v>54</v>
      </c>
      <c r="I28" s="542">
        <v>54</v>
      </c>
      <c r="J28" s="542">
        <v>51.2</v>
      </c>
      <c r="K28" s="543" t="s">
        <v>349</v>
      </c>
      <c r="L28" s="364">
        <v>-1.8000000000000043</v>
      </c>
    </row>
    <row r="29" spans="1:12" s="110" customFormat="1" ht="11.25" x14ac:dyDescent="0.2">
      <c r="A29" s="365"/>
      <c r="B29" s="366" t="s">
        <v>109</v>
      </c>
      <c r="C29" s="362"/>
      <c r="D29" s="362"/>
      <c r="E29" s="363"/>
      <c r="F29" s="542">
        <v>34.1</v>
      </c>
      <c r="G29" s="542">
        <v>36.799999999999997</v>
      </c>
      <c r="H29" s="542">
        <v>39</v>
      </c>
      <c r="I29" s="542">
        <v>38.200000000000003</v>
      </c>
      <c r="J29" s="544">
        <v>37.1</v>
      </c>
      <c r="K29" s="543" t="s">
        <v>349</v>
      </c>
      <c r="L29" s="364">
        <v>-3</v>
      </c>
    </row>
    <row r="30" spans="1:12" s="110" customFormat="1" ht="15" customHeight="1" x14ac:dyDescent="0.2">
      <c r="A30" s="365"/>
      <c r="B30" s="366" t="s">
        <v>110</v>
      </c>
      <c r="C30" s="362"/>
      <c r="D30" s="362"/>
      <c r="E30" s="363"/>
      <c r="F30" s="542">
        <v>27.6</v>
      </c>
      <c r="G30" s="542">
        <v>26.5</v>
      </c>
      <c r="H30" s="542">
        <v>31.4</v>
      </c>
      <c r="I30" s="542">
        <v>27.5</v>
      </c>
      <c r="J30" s="542">
        <v>27.3</v>
      </c>
      <c r="K30" s="543" t="s">
        <v>349</v>
      </c>
      <c r="L30" s="364">
        <v>0.30000000000000071</v>
      </c>
    </row>
    <row r="31" spans="1:12" s="110" customFormat="1" ht="15" customHeight="1" x14ac:dyDescent="0.2">
      <c r="A31" s="365"/>
      <c r="B31" s="366" t="s">
        <v>111</v>
      </c>
      <c r="C31" s="362"/>
      <c r="D31" s="362"/>
      <c r="E31" s="363"/>
      <c r="F31" s="542">
        <v>35.799999999999997</v>
      </c>
      <c r="G31" s="542">
        <v>43</v>
      </c>
      <c r="H31" s="542">
        <v>43.4</v>
      </c>
      <c r="I31" s="542">
        <v>50</v>
      </c>
      <c r="J31" s="542">
        <v>40.700000000000003</v>
      </c>
      <c r="K31" s="543" t="s">
        <v>349</v>
      </c>
      <c r="L31" s="364">
        <v>-4.9000000000000057</v>
      </c>
    </row>
    <row r="32" spans="1:12" s="110" customFormat="1" ht="15" customHeight="1" x14ac:dyDescent="0.2">
      <c r="A32" s="367" t="s">
        <v>113</v>
      </c>
      <c r="B32" s="368" t="s">
        <v>181</v>
      </c>
      <c r="C32" s="362"/>
      <c r="D32" s="362"/>
      <c r="E32" s="363"/>
      <c r="F32" s="542">
        <v>32.799999999999997</v>
      </c>
      <c r="G32" s="542">
        <v>32.700000000000003</v>
      </c>
      <c r="H32" s="542">
        <v>38</v>
      </c>
      <c r="I32" s="542">
        <v>36.9</v>
      </c>
      <c r="J32" s="544">
        <v>35.799999999999997</v>
      </c>
      <c r="K32" s="543" t="s">
        <v>349</v>
      </c>
      <c r="L32" s="364">
        <v>-3</v>
      </c>
    </row>
    <row r="33" spans="1:12" s="110" customFormat="1" ht="15" customHeight="1" x14ac:dyDescent="0.2">
      <c r="A33" s="367"/>
      <c r="B33" s="368" t="s">
        <v>182</v>
      </c>
      <c r="C33" s="362"/>
      <c r="D33" s="362"/>
      <c r="E33" s="363"/>
      <c r="F33" s="542">
        <v>42.4</v>
      </c>
      <c r="G33" s="542">
        <v>46.7</v>
      </c>
      <c r="H33" s="542">
        <v>49</v>
      </c>
      <c r="I33" s="542">
        <v>48</v>
      </c>
      <c r="J33" s="542">
        <v>44.4</v>
      </c>
      <c r="K33" s="543" t="s">
        <v>349</v>
      </c>
      <c r="L33" s="364">
        <v>-2</v>
      </c>
    </row>
    <row r="34" spans="1:12" s="369" customFormat="1" ht="15" customHeight="1" x14ac:dyDescent="0.2">
      <c r="A34" s="367" t="s">
        <v>113</v>
      </c>
      <c r="B34" s="368" t="s">
        <v>116</v>
      </c>
      <c r="C34" s="362"/>
      <c r="D34" s="362"/>
      <c r="E34" s="363"/>
      <c r="F34" s="542">
        <v>31.5</v>
      </c>
      <c r="G34" s="542">
        <v>32.700000000000003</v>
      </c>
      <c r="H34" s="542">
        <v>36.4</v>
      </c>
      <c r="I34" s="542">
        <v>35.700000000000003</v>
      </c>
      <c r="J34" s="542">
        <v>34.1</v>
      </c>
      <c r="K34" s="543" t="s">
        <v>349</v>
      </c>
      <c r="L34" s="364">
        <v>-2.6000000000000014</v>
      </c>
    </row>
    <row r="35" spans="1:12" s="369" customFormat="1" ht="11.25" x14ac:dyDescent="0.2">
      <c r="A35" s="370"/>
      <c r="B35" s="371" t="s">
        <v>117</v>
      </c>
      <c r="C35" s="372"/>
      <c r="D35" s="372"/>
      <c r="E35" s="373"/>
      <c r="F35" s="545">
        <v>47.6</v>
      </c>
      <c r="G35" s="545">
        <v>50.9</v>
      </c>
      <c r="H35" s="545">
        <v>53.4</v>
      </c>
      <c r="I35" s="545">
        <v>51</v>
      </c>
      <c r="J35" s="546">
        <v>49.8</v>
      </c>
      <c r="K35" s="547" t="s">
        <v>349</v>
      </c>
      <c r="L35" s="374">
        <v>-2.1999999999999957</v>
      </c>
    </row>
    <row r="36" spans="1:12" s="369" customFormat="1" ht="15.95" customHeight="1" x14ac:dyDescent="0.2">
      <c r="A36" s="375" t="s">
        <v>350</v>
      </c>
      <c r="B36" s="376"/>
      <c r="C36" s="377"/>
      <c r="D36" s="376"/>
      <c r="E36" s="378"/>
      <c r="F36" s="548">
        <v>11320</v>
      </c>
      <c r="G36" s="548">
        <v>9327</v>
      </c>
      <c r="H36" s="548">
        <v>12007</v>
      </c>
      <c r="I36" s="548">
        <v>10838</v>
      </c>
      <c r="J36" s="548">
        <v>12236</v>
      </c>
      <c r="K36" s="549">
        <v>-916</v>
      </c>
      <c r="L36" s="380">
        <v>-7.4861065707747629</v>
      </c>
    </row>
    <row r="37" spans="1:12" s="369" customFormat="1" ht="15.95" customHeight="1" x14ac:dyDescent="0.2">
      <c r="A37" s="381"/>
      <c r="B37" s="382" t="s">
        <v>113</v>
      </c>
      <c r="C37" s="382" t="s">
        <v>351</v>
      </c>
      <c r="D37" s="382"/>
      <c r="E37" s="383"/>
      <c r="F37" s="548">
        <v>4114</v>
      </c>
      <c r="G37" s="548">
        <v>3566</v>
      </c>
      <c r="H37" s="548">
        <v>5030</v>
      </c>
      <c r="I37" s="548">
        <v>4415</v>
      </c>
      <c r="J37" s="548">
        <v>4753</v>
      </c>
      <c r="K37" s="549">
        <v>-639</v>
      </c>
      <c r="L37" s="380">
        <v>-13.444140542815065</v>
      </c>
    </row>
    <row r="38" spans="1:12" s="369" customFormat="1" ht="15.95" customHeight="1" x14ac:dyDescent="0.2">
      <c r="A38" s="381"/>
      <c r="B38" s="384" t="s">
        <v>105</v>
      </c>
      <c r="C38" s="384" t="s">
        <v>106</v>
      </c>
      <c r="D38" s="385"/>
      <c r="E38" s="383"/>
      <c r="F38" s="548">
        <v>6455</v>
      </c>
      <c r="G38" s="548">
        <v>5188</v>
      </c>
      <c r="H38" s="548">
        <v>6957</v>
      </c>
      <c r="I38" s="548">
        <v>6466</v>
      </c>
      <c r="J38" s="550">
        <v>7256</v>
      </c>
      <c r="K38" s="549">
        <v>-801</v>
      </c>
      <c r="L38" s="380">
        <v>-11.039140022050717</v>
      </c>
    </row>
    <row r="39" spans="1:12" s="369" customFormat="1" ht="15.95" customHeight="1" x14ac:dyDescent="0.2">
      <c r="A39" s="381"/>
      <c r="B39" s="385"/>
      <c r="C39" s="382" t="s">
        <v>352</v>
      </c>
      <c r="D39" s="385"/>
      <c r="E39" s="383"/>
      <c r="F39" s="548">
        <v>2282</v>
      </c>
      <c r="G39" s="548">
        <v>1862</v>
      </c>
      <c r="H39" s="548">
        <v>2730</v>
      </c>
      <c r="I39" s="548">
        <v>2566</v>
      </c>
      <c r="J39" s="548">
        <v>2777</v>
      </c>
      <c r="K39" s="549">
        <v>-495</v>
      </c>
      <c r="L39" s="380">
        <v>-17.824990997479293</v>
      </c>
    </row>
    <row r="40" spans="1:12" s="369" customFormat="1" ht="15.95" customHeight="1" x14ac:dyDescent="0.2">
      <c r="A40" s="381"/>
      <c r="B40" s="384"/>
      <c r="C40" s="384" t="s">
        <v>107</v>
      </c>
      <c r="D40" s="385"/>
      <c r="E40" s="383"/>
      <c r="F40" s="548">
        <v>4865</v>
      </c>
      <c r="G40" s="548">
        <v>4139</v>
      </c>
      <c r="H40" s="548">
        <v>5050</v>
      </c>
      <c r="I40" s="548">
        <v>4372</v>
      </c>
      <c r="J40" s="548">
        <v>4980</v>
      </c>
      <c r="K40" s="549">
        <v>-115</v>
      </c>
      <c r="L40" s="380">
        <v>-2.3092369477911645</v>
      </c>
    </row>
    <row r="41" spans="1:12" s="369" customFormat="1" ht="24" customHeight="1" x14ac:dyDescent="0.2">
      <c r="A41" s="381"/>
      <c r="B41" s="385"/>
      <c r="C41" s="382" t="s">
        <v>352</v>
      </c>
      <c r="D41" s="385"/>
      <c r="E41" s="383"/>
      <c r="F41" s="548">
        <v>1832</v>
      </c>
      <c r="G41" s="548">
        <v>1704</v>
      </c>
      <c r="H41" s="548">
        <v>2300</v>
      </c>
      <c r="I41" s="548">
        <v>1849</v>
      </c>
      <c r="J41" s="550">
        <v>1976</v>
      </c>
      <c r="K41" s="549">
        <v>-144</v>
      </c>
      <c r="L41" s="380">
        <v>-7.287449392712551</v>
      </c>
    </row>
    <row r="42" spans="1:12" s="110" customFormat="1" ht="15" customHeight="1" x14ac:dyDescent="0.2">
      <c r="A42" s="381"/>
      <c r="B42" s="384" t="s">
        <v>113</v>
      </c>
      <c r="C42" s="384" t="s">
        <v>353</v>
      </c>
      <c r="D42" s="385"/>
      <c r="E42" s="383"/>
      <c r="F42" s="548">
        <v>2087</v>
      </c>
      <c r="G42" s="548">
        <v>1766</v>
      </c>
      <c r="H42" s="548">
        <v>2770</v>
      </c>
      <c r="I42" s="548">
        <v>2224</v>
      </c>
      <c r="J42" s="548">
        <v>2272</v>
      </c>
      <c r="K42" s="549">
        <v>-185</v>
      </c>
      <c r="L42" s="380">
        <v>-8.1426056338028161</v>
      </c>
    </row>
    <row r="43" spans="1:12" s="110" customFormat="1" ht="15" customHeight="1" x14ac:dyDescent="0.2">
      <c r="A43" s="381"/>
      <c r="B43" s="385"/>
      <c r="C43" s="382" t="s">
        <v>352</v>
      </c>
      <c r="D43" s="385"/>
      <c r="E43" s="383"/>
      <c r="F43" s="548">
        <v>1031</v>
      </c>
      <c r="G43" s="548">
        <v>864</v>
      </c>
      <c r="H43" s="548">
        <v>1497</v>
      </c>
      <c r="I43" s="548">
        <v>1201</v>
      </c>
      <c r="J43" s="548">
        <v>1164</v>
      </c>
      <c r="K43" s="549">
        <v>-133</v>
      </c>
      <c r="L43" s="380">
        <v>-11.426116838487973</v>
      </c>
    </row>
    <row r="44" spans="1:12" s="110" customFormat="1" ht="15" customHeight="1" x14ac:dyDescent="0.2">
      <c r="A44" s="381"/>
      <c r="B44" s="384"/>
      <c r="C44" s="366" t="s">
        <v>109</v>
      </c>
      <c r="D44" s="385"/>
      <c r="E44" s="383"/>
      <c r="F44" s="548">
        <v>8050</v>
      </c>
      <c r="G44" s="548">
        <v>6599</v>
      </c>
      <c r="H44" s="548">
        <v>8093</v>
      </c>
      <c r="I44" s="548">
        <v>7688</v>
      </c>
      <c r="J44" s="550">
        <v>8654</v>
      </c>
      <c r="K44" s="549">
        <v>-604</v>
      </c>
      <c r="L44" s="380">
        <v>-6.9794314767737466</v>
      </c>
    </row>
    <row r="45" spans="1:12" s="110" customFormat="1" ht="15" customHeight="1" x14ac:dyDescent="0.2">
      <c r="A45" s="381"/>
      <c r="B45" s="385"/>
      <c r="C45" s="382" t="s">
        <v>352</v>
      </c>
      <c r="D45" s="385"/>
      <c r="E45" s="383"/>
      <c r="F45" s="548">
        <v>2746</v>
      </c>
      <c r="G45" s="548">
        <v>2431</v>
      </c>
      <c r="H45" s="548">
        <v>3159</v>
      </c>
      <c r="I45" s="548">
        <v>2936</v>
      </c>
      <c r="J45" s="548">
        <v>3208</v>
      </c>
      <c r="K45" s="549">
        <v>-462</v>
      </c>
      <c r="L45" s="380">
        <v>-14.401496259351621</v>
      </c>
    </row>
    <row r="46" spans="1:12" s="110" customFormat="1" ht="15" customHeight="1" x14ac:dyDescent="0.2">
      <c r="A46" s="381"/>
      <c r="B46" s="384"/>
      <c r="C46" s="366" t="s">
        <v>110</v>
      </c>
      <c r="D46" s="385"/>
      <c r="E46" s="383"/>
      <c r="F46" s="548">
        <v>1060</v>
      </c>
      <c r="G46" s="548">
        <v>862</v>
      </c>
      <c r="H46" s="548">
        <v>1022</v>
      </c>
      <c r="I46" s="548">
        <v>822</v>
      </c>
      <c r="J46" s="548">
        <v>1138</v>
      </c>
      <c r="K46" s="549">
        <v>-78</v>
      </c>
      <c r="L46" s="380">
        <v>-6.8541300527240772</v>
      </c>
    </row>
    <row r="47" spans="1:12" s="110" customFormat="1" ht="15" customHeight="1" x14ac:dyDescent="0.2">
      <c r="A47" s="381"/>
      <c r="B47" s="385"/>
      <c r="C47" s="382" t="s">
        <v>352</v>
      </c>
      <c r="D47" s="385"/>
      <c r="E47" s="383"/>
      <c r="F47" s="548">
        <v>293</v>
      </c>
      <c r="G47" s="548">
        <v>228</v>
      </c>
      <c r="H47" s="548">
        <v>321</v>
      </c>
      <c r="I47" s="548">
        <v>226</v>
      </c>
      <c r="J47" s="550">
        <v>311</v>
      </c>
      <c r="K47" s="549">
        <v>-18</v>
      </c>
      <c r="L47" s="380">
        <v>-5.787781350482315</v>
      </c>
    </row>
    <row r="48" spans="1:12" s="110" customFormat="1" ht="15" customHeight="1" x14ac:dyDescent="0.2">
      <c r="A48" s="381"/>
      <c r="B48" s="385"/>
      <c r="C48" s="366" t="s">
        <v>111</v>
      </c>
      <c r="D48" s="386"/>
      <c r="E48" s="387"/>
      <c r="F48" s="548">
        <v>123</v>
      </c>
      <c r="G48" s="548">
        <v>100</v>
      </c>
      <c r="H48" s="548">
        <v>122</v>
      </c>
      <c r="I48" s="548">
        <v>104</v>
      </c>
      <c r="J48" s="548">
        <v>172</v>
      </c>
      <c r="K48" s="549">
        <v>-49</v>
      </c>
      <c r="L48" s="380">
        <v>-28.488372093023255</v>
      </c>
    </row>
    <row r="49" spans="1:12" s="110" customFormat="1" ht="15" customHeight="1" x14ac:dyDescent="0.2">
      <c r="A49" s="381"/>
      <c r="B49" s="385"/>
      <c r="C49" s="382" t="s">
        <v>352</v>
      </c>
      <c r="D49" s="385"/>
      <c r="E49" s="383"/>
      <c r="F49" s="548">
        <v>44</v>
      </c>
      <c r="G49" s="548">
        <v>43</v>
      </c>
      <c r="H49" s="548">
        <v>53</v>
      </c>
      <c r="I49" s="548">
        <v>52</v>
      </c>
      <c r="J49" s="548">
        <v>70</v>
      </c>
      <c r="K49" s="549">
        <v>-26</v>
      </c>
      <c r="L49" s="380">
        <v>-37.142857142857146</v>
      </c>
    </row>
    <row r="50" spans="1:12" s="110" customFormat="1" ht="15" customHeight="1" x14ac:dyDescent="0.2">
      <c r="A50" s="381"/>
      <c r="B50" s="384" t="s">
        <v>113</v>
      </c>
      <c r="C50" s="382" t="s">
        <v>181</v>
      </c>
      <c r="D50" s="385"/>
      <c r="E50" s="383"/>
      <c r="F50" s="548">
        <v>7171</v>
      </c>
      <c r="G50" s="548">
        <v>5626</v>
      </c>
      <c r="H50" s="548">
        <v>7764</v>
      </c>
      <c r="I50" s="548">
        <v>7106</v>
      </c>
      <c r="J50" s="550">
        <v>7942</v>
      </c>
      <c r="K50" s="549">
        <v>-771</v>
      </c>
      <c r="L50" s="380">
        <v>-9.707882145555276</v>
      </c>
    </row>
    <row r="51" spans="1:12" s="110" customFormat="1" ht="15" customHeight="1" x14ac:dyDescent="0.2">
      <c r="A51" s="381"/>
      <c r="B51" s="385"/>
      <c r="C51" s="382" t="s">
        <v>352</v>
      </c>
      <c r="D51" s="385"/>
      <c r="E51" s="383"/>
      <c r="F51" s="548">
        <v>2354</v>
      </c>
      <c r="G51" s="548">
        <v>1838</v>
      </c>
      <c r="H51" s="548">
        <v>2950</v>
      </c>
      <c r="I51" s="548">
        <v>2625</v>
      </c>
      <c r="J51" s="548">
        <v>2845</v>
      </c>
      <c r="K51" s="549">
        <v>-491</v>
      </c>
      <c r="L51" s="380">
        <v>-17.258347978910368</v>
      </c>
    </row>
    <row r="52" spans="1:12" s="110" customFormat="1" ht="15" customHeight="1" x14ac:dyDescent="0.2">
      <c r="A52" s="381"/>
      <c r="B52" s="384"/>
      <c r="C52" s="382" t="s">
        <v>182</v>
      </c>
      <c r="D52" s="385"/>
      <c r="E52" s="383"/>
      <c r="F52" s="548">
        <v>4149</v>
      </c>
      <c r="G52" s="548">
        <v>3701</v>
      </c>
      <c r="H52" s="548">
        <v>4243</v>
      </c>
      <c r="I52" s="548">
        <v>3732</v>
      </c>
      <c r="J52" s="548">
        <v>4294</v>
      </c>
      <c r="K52" s="549">
        <v>-145</v>
      </c>
      <c r="L52" s="380">
        <v>-3.376804843968328</v>
      </c>
    </row>
    <row r="53" spans="1:12" s="269" customFormat="1" ht="11.25" customHeight="1" x14ac:dyDescent="0.2">
      <c r="A53" s="381"/>
      <c r="B53" s="385"/>
      <c r="C53" s="382" t="s">
        <v>352</v>
      </c>
      <c r="D53" s="385"/>
      <c r="E53" s="383"/>
      <c r="F53" s="548">
        <v>1760</v>
      </c>
      <c r="G53" s="548">
        <v>1728</v>
      </c>
      <c r="H53" s="548">
        <v>2080</v>
      </c>
      <c r="I53" s="548">
        <v>1790</v>
      </c>
      <c r="J53" s="550">
        <v>1908</v>
      </c>
      <c r="K53" s="549">
        <v>-148</v>
      </c>
      <c r="L53" s="380">
        <v>-7.7568134171907754</v>
      </c>
    </row>
    <row r="54" spans="1:12" s="151" customFormat="1" ht="12.75" customHeight="1" x14ac:dyDescent="0.2">
      <c r="A54" s="381"/>
      <c r="B54" s="384" t="s">
        <v>113</v>
      </c>
      <c r="C54" s="384" t="s">
        <v>116</v>
      </c>
      <c r="D54" s="385"/>
      <c r="E54" s="383"/>
      <c r="F54" s="548">
        <v>7883</v>
      </c>
      <c r="G54" s="548">
        <v>6465</v>
      </c>
      <c r="H54" s="548">
        <v>8116</v>
      </c>
      <c r="I54" s="548">
        <v>7233</v>
      </c>
      <c r="J54" s="548">
        <v>8487</v>
      </c>
      <c r="K54" s="549">
        <v>-604</v>
      </c>
      <c r="L54" s="380">
        <v>-7.1167668198421117</v>
      </c>
    </row>
    <row r="55" spans="1:12" ht="11.25" x14ac:dyDescent="0.2">
      <c r="A55" s="381"/>
      <c r="B55" s="385"/>
      <c r="C55" s="382" t="s">
        <v>352</v>
      </c>
      <c r="D55" s="385"/>
      <c r="E55" s="383"/>
      <c r="F55" s="548">
        <v>2481</v>
      </c>
      <c r="G55" s="548">
        <v>2115</v>
      </c>
      <c r="H55" s="548">
        <v>2956</v>
      </c>
      <c r="I55" s="548">
        <v>2581</v>
      </c>
      <c r="J55" s="548">
        <v>2890</v>
      </c>
      <c r="K55" s="549">
        <v>-409</v>
      </c>
      <c r="L55" s="380">
        <v>-14.152249134948097</v>
      </c>
    </row>
    <row r="56" spans="1:12" ht="14.25" customHeight="1" x14ac:dyDescent="0.2">
      <c r="A56" s="381"/>
      <c r="B56" s="385"/>
      <c r="C56" s="384" t="s">
        <v>117</v>
      </c>
      <c r="D56" s="385"/>
      <c r="E56" s="383"/>
      <c r="F56" s="548">
        <v>3416</v>
      </c>
      <c r="G56" s="548">
        <v>2847</v>
      </c>
      <c r="H56" s="548">
        <v>3878</v>
      </c>
      <c r="I56" s="548">
        <v>3582</v>
      </c>
      <c r="J56" s="548">
        <v>3728</v>
      </c>
      <c r="K56" s="549">
        <v>-312</v>
      </c>
      <c r="L56" s="380">
        <v>-8.3690987124463518</v>
      </c>
    </row>
    <row r="57" spans="1:12" ht="18.75" customHeight="1" x14ac:dyDescent="0.2">
      <c r="A57" s="388"/>
      <c r="B57" s="389"/>
      <c r="C57" s="390" t="s">
        <v>352</v>
      </c>
      <c r="D57" s="389"/>
      <c r="E57" s="391"/>
      <c r="F57" s="551">
        <v>1627</v>
      </c>
      <c r="G57" s="552">
        <v>1448</v>
      </c>
      <c r="H57" s="552">
        <v>2071</v>
      </c>
      <c r="I57" s="552">
        <v>1828</v>
      </c>
      <c r="J57" s="552">
        <v>1858</v>
      </c>
      <c r="K57" s="553">
        <f t="shared" ref="K57" si="0">IF(OR(F57=".",J57=".")=TRUE,".",IF(OR(F57="*",J57="*")=TRUE,"*",IF(AND(F57="-",J57="-")=TRUE,"-",IF(AND(ISNUMBER(J57),ISNUMBER(F57))=TRUE,IF(F57-J57=0,0,F57-J57),IF(ISNUMBER(F57)=TRUE,F57,-J57)))))</f>
        <v>-231</v>
      </c>
      <c r="L57" s="392">
        <f t="shared" ref="L57" si="1">IF(K57 =".",".",IF(K57 ="*","*",IF(K57="-","-",IF(K57=0,0,IF(OR(J57="-",J57=".",F57="-",F57=".")=TRUE,"X",IF(J57=0,"0,0",IF(ABS(K57*100/J57)&gt;250,".X",(K57*100/J57))))))))</f>
        <v>-12.432723358449946</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11639</v>
      </c>
      <c r="E11" s="114">
        <v>9896</v>
      </c>
      <c r="F11" s="114">
        <v>15045</v>
      </c>
      <c r="G11" s="114">
        <v>11230</v>
      </c>
      <c r="H11" s="140">
        <v>12573</v>
      </c>
      <c r="I11" s="115">
        <v>-934</v>
      </c>
      <c r="J11" s="116">
        <v>-7.4286168774357755</v>
      </c>
    </row>
    <row r="12" spans="1:15" s="110" customFormat="1" ht="24.95" customHeight="1" x14ac:dyDescent="0.2">
      <c r="A12" s="193" t="s">
        <v>132</v>
      </c>
      <c r="B12" s="194" t="s">
        <v>133</v>
      </c>
      <c r="C12" s="113">
        <v>4.1928000687344271</v>
      </c>
      <c r="D12" s="115">
        <v>488</v>
      </c>
      <c r="E12" s="114">
        <v>321</v>
      </c>
      <c r="F12" s="114">
        <v>640</v>
      </c>
      <c r="G12" s="114">
        <v>726</v>
      </c>
      <c r="H12" s="140">
        <v>433</v>
      </c>
      <c r="I12" s="115">
        <v>55</v>
      </c>
      <c r="J12" s="116">
        <v>12.702078521939955</v>
      </c>
    </row>
    <row r="13" spans="1:15" s="110" customFormat="1" ht="24.95" customHeight="1" x14ac:dyDescent="0.2">
      <c r="A13" s="193" t="s">
        <v>134</v>
      </c>
      <c r="B13" s="199" t="s">
        <v>214</v>
      </c>
      <c r="C13" s="113">
        <v>0.9622819829882292</v>
      </c>
      <c r="D13" s="115">
        <v>112</v>
      </c>
      <c r="E13" s="114">
        <v>346</v>
      </c>
      <c r="F13" s="114">
        <v>533</v>
      </c>
      <c r="G13" s="114">
        <v>129</v>
      </c>
      <c r="H13" s="140">
        <v>143</v>
      </c>
      <c r="I13" s="115">
        <v>-31</v>
      </c>
      <c r="J13" s="116">
        <v>-21.678321678321677</v>
      </c>
    </row>
    <row r="14" spans="1:15" s="287" customFormat="1" ht="24.95" customHeight="1" x14ac:dyDescent="0.2">
      <c r="A14" s="193" t="s">
        <v>215</v>
      </c>
      <c r="B14" s="199" t="s">
        <v>137</v>
      </c>
      <c r="C14" s="113">
        <v>7.8185411117793624</v>
      </c>
      <c r="D14" s="115">
        <v>910</v>
      </c>
      <c r="E14" s="114">
        <v>628</v>
      </c>
      <c r="F14" s="114">
        <v>1291</v>
      </c>
      <c r="G14" s="114">
        <v>1037</v>
      </c>
      <c r="H14" s="140">
        <v>1405</v>
      </c>
      <c r="I14" s="115">
        <v>-495</v>
      </c>
      <c r="J14" s="116">
        <v>-35.231316725978651</v>
      </c>
      <c r="K14" s="110"/>
      <c r="L14" s="110"/>
      <c r="M14" s="110"/>
      <c r="N14" s="110"/>
      <c r="O14" s="110"/>
    </row>
    <row r="15" spans="1:15" s="110" customFormat="1" ht="24.95" customHeight="1" x14ac:dyDescent="0.2">
      <c r="A15" s="193" t="s">
        <v>216</v>
      </c>
      <c r="B15" s="199" t="s">
        <v>217</v>
      </c>
      <c r="C15" s="113">
        <v>1.9159721625569206</v>
      </c>
      <c r="D15" s="115">
        <v>223</v>
      </c>
      <c r="E15" s="114">
        <v>151</v>
      </c>
      <c r="F15" s="114">
        <v>298</v>
      </c>
      <c r="G15" s="114">
        <v>254</v>
      </c>
      <c r="H15" s="140">
        <v>369</v>
      </c>
      <c r="I15" s="115">
        <v>-146</v>
      </c>
      <c r="J15" s="116">
        <v>-39.566395663956641</v>
      </c>
    </row>
    <row r="16" spans="1:15" s="287" customFormat="1" ht="24.95" customHeight="1" x14ac:dyDescent="0.2">
      <c r="A16" s="193" t="s">
        <v>218</v>
      </c>
      <c r="B16" s="199" t="s">
        <v>141</v>
      </c>
      <c r="C16" s="113">
        <v>3.5741902225277085</v>
      </c>
      <c r="D16" s="115">
        <v>416</v>
      </c>
      <c r="E16" s="114">
        <v>285</v>
      </c>
      <c r="F16" s="114">
        <v>538</v>
      </c>
      <c r="G16" s="114">
        <v>488</v>
      </c>
      <c r="H16" s="140">
        <v>685</v>
      </c>
      <c r="I16" s="115">
        <v>-269</v>
      </c>
      <c r="J16" s="116">
        <v>-39.270072992700733</v>
      </c>
      <c r="K16" s="110"/>
      <c r="L16" s="110"/>
      <c r="M16" s="110"/>
      <c r="N16" s="110"/>
      <c r="O16" s="110"/>
    </row>
    <row r="17" spans="1:15" s="110" customFormat="1" ht="24.95" customHeight="1" x14ac:dyDescent="0.2">
      <c r="A17" s="193" t="s">
        <v>142</v>
      </c>
      <c r="B17" s="199" t="s">
        <v>220</v>
      </c>
      <c r="C17" s="113">
        <v>2.3283787266947331</v>
      </c>
      <c r="D17" s="115">
        <v>271</v>
      </c>
      <c r="E17" s="114">
        <v>192</v>
      </c>
      <c r="F17" s="114">
        <v>455</v>
      </c>
      <c r="G17" s="114">
        <v>295</v>
      </c>
      <c r="H17" s="140">
        <v>351</v>
      </c>
      <c r="I17" s="115">
        <v>-80</v>
      </c>
      <c r="J17" s="116">
        <v>-22.792022792022792</v>
      </c>
    </row>
    <row r="18" spans="1:15" s="287" customFormat="1" ht="24.95" customHeight="1" x14ac:dyDescent="0.2">
      <c r="A18" s="201" t="s">
        <v>144</v>
      </c>
      <c r="B18" s="202" t="s">
        <v>145</v>
      </c>
      <c r="C18" s="113">
        <v>6.4352607612337831</v>
      </c>
      <c r="D18" s="115">
        <v>749</v>
      </c>
      <c r="E18" s="114">
        <v>473</v>
      </c>
      <c r="F18" s="114">
        <v>954</v>
      </c>
      <c r="G18" s="114">
        <v>608</v>
      </c>
      <c r="H18" s="140">
        <v>810</v>
      </c>
      <c r="I18" s="115">
        <v>-61</v>
      </c>
      <c r="J18" s="116">
        <v>-7.5308641975308639</v>
      </c>
      <c r="K18" s="110"/>
      <c r="L18" s="110"/>
      <c r="M18" s="110"/>
      <c r="N18" s="110"/>
      <c r="O18" s="110"/>
    </row>
    <row r="19" spans="1:15" s="110" customFormat="1" ht="24.95" customHeight="1" x14ac:dyDescent="0.2">
      <c r="A19" s="193" t="s">
        <v>146</v>
      </c>
      <c r="B19" s="199" t="s">
        <v>147</v>
      </c>
      <c r="C19" s="113">
        <v>20.371165907724031</v>
      </c>
      <c r="D19" s="115">
        <v>2371</v>
      </c>
      <c r="E19" s="114">
        <v>2320</v>
      </c>
      <c r="F19" s="114">
        <v>2843</v>
      </c>
      <c r="G19" s="114">
        <v>2070</v>
      </c>
      <c r="H19" s="140">
        <v>2279</v>
      </c>
      <c r="I19" s="115">
        <v>92</v>
      </c>
      <c r="J19" s="116">
        <v>4.0368582711715666</v>
      </c>
    </row>
    <row r="20" spans="1:15" s="287" customFormat="1" ht="24.95" customHeight="1" x14ac:dyDescent="0.2">
      <c r="A20" s="193" t="s">
        <v>148</v>
      </c>
      <c r="B20" s="199" t="s">
        <v>149</v>
      </c>
      <c r="C20" s="113">
        <v>7.4147263510610877</v>
      </c>
      <c r="D20" s="115">
        <v>863</v>
      </c>
      <c r="E20" s="114">
        <v>699</v>
      </c>
      <c r="F20" s="114">
        <v>1079</v>
      </c>
      <c r="G20" s="114">
        <v>914</v>
      </c>
      <c r="H20" s="140">
        <v>1105</v>
      </c>
      <c r="I20" s="115">
        <v>-242</v>
      </c>
      <c r="J20" s="116">
        <v>-21.900452488687783</v>
      </c>
      <c r="K20" s="110"/>
      <c r="L20" s="110"/>
      <c r="M20" s="110"/>
      <c r="N20" s="110"/>
      <c r="O20" s="110"/>
    </row>
    <row r="21" spans="1:15" s="110" customFormat="1" ht="24.95" customHeight="1" x14ac:dyDescent="0.2">
      <c r="A21" s="201" t="s">
        <v>150</v>
      </c>
      <c r="B21" s="202" t="s">
        <v>151</v>
      </c>
      <c r="C21" s="113">
        <v>5.1035312312054302</v>
      </c>
      <c r="D21" s="115">
        <v>594</v>
      </c>
      <c r="E21" s="114">
        <v>530</v>
      </c>
      <c r="F21" s="114">
        <v>662</v>
      </c>
      <c r="G21" s="114">
        <v>576</v>
      </c>
      <c r="H21" s="140">
        <v>586</v>
      </c>
      <c r="I21" s="115">
        <v>8</v>
      </c>
      <c r="J21" s="116">
        <v>1.3651877133105803</v>
      </c>
    </row>
    <row r="22" spans="1:15" s="110" customFormat="1" ht="24.95" customHeight="1" x14ac:dyDescent="0.2">
      <c r="A22" s="201" t="s">
        <v>152</v>
      </c>
      <c r="B22" s="199" t="s">
        <v>153</v>
      </c>
      <c r="C22" s="113">
        <v>3.1617836583898962</v>
      </c>
      <c r="D22" s="115">
        <v>368</v>
      </c>
      <c r="E22" s="114">
        <v>267</v>
      </c>
      <c r="F22" s="114">
        <v>480</v>
      </c>
      <c r="G22" s="114">
        <v>425</v>
      </c>
      <c r="H22" s="140">
        <v>434</v>
      </c>
      <c r="I22" s="115">
        <v>-66</v>
      </c>
      <c r="J22" s="116">
        <v>-15.2073732718894</v>
      </c>
    </row>
    <row r="23" spans="1:15" s="110" customFormat="1" ht="24.95" customHeight="1" x14ac:dyDescent="0.2">
      <c r="A23" s="193" t="s">
        <v>154</v>
      </c>
      <c r="B23" s="199" t="s">
        <v>155</v>
      </c>
      <c r="C23" s="113">
        <v>1.5808918291949481</v>
      </c>
      <c r="D23" s="115">
        <v>184</v>
      </c>
      <c r="E23" s="114">
        <v>147</v>
      </c>
      <c r="F23" s="114">
        <v>255</v>
      </c>
      <c r="G23" s="114">
        <v>162</v>
      </c>
      <c r="H23" s="140">
        <v>197</v>
      </c>
      <c r="I23" s="115">
        <v>-13</v>
      </c>
      <c r="J23" s="116">
        <v>-6.5989847715736039</v>
      </c>
    </row>
    <row r="24" spans="1:15" s="110" customFormat="1" ht="24.95" customHeight="1" x14ac:dyDescent="0.2">
      <c r="A24" s="193" t="s">
        <v>156</v>
      </c>
      <c r="B24" s="199" t="s">
        <v>221</v>
      </c>
      <c r="C24" s="113">
        <v>5.0176131970100526</v>
      </c>
      <c r="D24" s="115">
        <v>584</v>
      </c>
      <c r="E24" s="114">
        <v>438</v>
      </c>
      <c r="F24" s="114">
        <v>714</v>
      </c>
      <c r="G24" s="114">
        <v>517</v>
      </c>
      <c r="H24" s="140">
        <v>624</v>
      </c>
      <c r="I24" s="115">
        <v>-40</v>
      </c>
      <c r="J24" s="116">
        <v>-6.4102564102564106</v>
      </c>
    </row>
    <row r="25" spans="1:15" s="110" customFormat="1" ht="24.95" customHeight="1" x14ac:dyDescent="0.2">
      <c r="A25" s="193" t="s">
        <v>222</v>
      </c>
      <c r="B25" s="204" t="s">
        <v>159</v>
      </c>
      <c r="C25" s="113">
        <v>9.4509837614915373</v>
      </c>
      <c r="D25" s="115">
        <v>1100</v>
      </c>
      <c r="E25" s="114">
        <v>891</v>
      </c>
      <c r="F25" s="114">
        <v>1198</v>
      </c>
      <c r="G25" s="114">
        <v>991</v>
      </c>
      <c r="H25" s="140">
        <v>1002</v>
      </c>
      <c r="I25" s="115">
        <v>98</v>
      </c>
      <c r="J25" s="116">
        <v>9.780439121756487</v>
      </c>
    </row>
    <row r="26" spans="1:15" s="110" customFormat="1" ht="24.95" customHeight="1" x14ac:dyDescent="0.2">
      <c r="A26" s="201">
        <v>782.78300000000002</v>
      </c>
      <c r="B26" s="203" t="s">
        <v>160</v>
      </c>
      <c r="C26" s="113">
        <v>7.3889509408024745</v>
      </c>
      <c r="D26" s="115">
        <v>860</v>
      </c>
      <c r="E26" s="114">
        <v>815</v>
      </c>
      <c r="F26" s="114">
        <v>1096</v>
      </c>
      <c r="G26" s="114">
        <v>990</v>
      </c>
      <c r="H26" s="140">
        <v>1005</v>
      </c>
      <c r="I26" s="115">
        <v>-145</v>
      </c>
      <c r="J26" s="116">
        <v>-14.427860696517413</v>
      </c>
    </row>
    <row r="27" spans="1:15" s="110" customFormat="1" ht="24.95" customHeight="1" x14ac:dyDescent="0.2">
      <c r="A27" s="193" t="s">
        <v>161</v>
      </c>
      <c r="B27" s="199" t="s">
        <v>162</v>
      </c>
      <c r="C27" s="113">
        <v>2.1479508548844404</v>
      </c>
      <c r="D27" s="115">
        <v>250</v>
      </c>
      <c r="E27" s="114">
        <v>166</v>
      </c>
      <c r="F27" s="114">
        <v>384</v>
      </c>
      <c r="G27" s="114">
        <v>178</v>
      </c>
      <c r="H27" s="140">
        <v>245</v>
      </c>
      <c r="I27" s="115">
        <v>5</v>
      </c>
      <c r="J27" s="116">
        <v>2.0408163265306123</v>
      </c>
    </row>
    <row r="28" spans="1:15" s="110" customFormat="1" ht="24.95" customHeight="1" x14ac:dyDescent="0.2">
      <c r="A28" s="193" t="s">
        <v>163</v>
      </c>
      <c r="B28" s="199" t="s">
        <v>164</v>
      </c>
      <c r="C28" s="113">
        <v>2.0620328206890628</v>
      </c>
      <c r="D28" s="115">
        <v>240</v>
      </c>
      <c r="E28" s="114">
        <v>211</v>
      </c>
      <c r="F28" s="114">
        <v>495</v>
      </c>
      <c r="G28" s="114">
        <v>206</v>
      </c>
      <c r="H28" s="140">
        <v>281</v>
      </c>
      <c r="I28" s="115">
        <v>-41</v>
      </c>
      <c r="J28" s="116">
        <v>-14.590747330960854</v>
      </c>
    </row>
    <row r="29" spans="1:15" s="110" customFormat="1" ht="24.95" customHeight="1" x14ac:dyDescent="0.2">
      <c r="A29" s="193">
        <v>86</v>
      </c>
      <c r="B29" s="199" t="s">
        <v>165</v>
      </c>
      <c r="C29" s="113">
        <v>6.6156886330440763</v>
      </c>
      <c r="D29" s="115">
        <v>770</v>
      </c>
      <c r="E29" s="114">
        <v>537</v>
      </c>
      <c r="F29" s="114">
        <v>770</v>
      </c>
      <c r="G29" s="114">
        <v>610</v>
      </c>
      <c r="H29" s="140">
        <v>850</v>
      </c>
      <c r="I29" s="115">
        <v>-80</v>
      </c>
      <c r="J29" s="116">
        <v>-9.4117647058823533</v>
      </c>
    </row>
    <row r="30" spans="1:15" s="110" customFormat="1" ht="24.95" customHeight="1" x14ac:dyDescent="0.2">
      <c r="A30" s="193">
        <v>87.88</v>
      </c>
      <c r="B30" s="204" t="s">
        <v>166</v>
      </c>
      <c r="C30" s="113">
        <v>5.3183263166938737</v>
      </c>
      <c r="D30" s="115">
        <v>619</v>
      </c>
      <c r="E30" s="114">
        <v>714</v>
      </c>
      <c r="F30" s="114">
        <v>1016</v>
      </c>
      <c r="G30" s="114">
        <v>631</v>
      </c>
      <c r="H30" s="140">
        <v>682</v>
      </c>
      <c r="I30" s="115">
        <v>-63</v>
      </c>
      <c r="J30" s="116">
        <v>-9.2375366568914963</v>
      </c>
    </row>
    <row r="31" spans="1:15" s="110" customFormat="1" ht="24.95" customHeight="1" x14ac:dyDescent="0.2">
      <c r="A31" s="193" t="s">
        <v>167</v>
      </c>
      <c r="B31" s="199" t="s">
        <v>168</v>
      </c>
      <c r="C31" s="113">
        <v>4.9574705730732882</v>
      </c>
      <c r="D31" s="115">
        <v>577</v>
      </c>
      <c r="E31" s="114">
        <v>393</v>
      </c>
      <c r="F31" s="114">
        <v>635</v>
      </c>
      <c r="G31" s="114">
        <v>458</v>
      </c>
      <c r="H31" s="140">
        <v>491</v>
      </c>
      <c r="I31" s="115">
        <v>86</v>
      </c>
      <c r="J31" s="116">
        <v>17.515274949083501</v>
      </c>
    </row>
    <row r="32" spans="1:15" s="110" customFormat="1" ht="24.95" customHeight="1" x14ac:dyDescent="0.2">
      <c r="A32" s="193"/>
      <c r="B32" s="204" t="s">
        <v>169</v>
      </c>
      <c r="C32" s="113">
        <v>0</v>
      </c>
      <c r="D32" s="115">
        <v>0</v>
      </c>
      <c r="E32" s="114">
        <v>0</v>
      </c>
      <c r="F32" s="114">
        <v>0</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4.1928000687344271</v>
      </c>
      <c r="D34" s="115">
        <v>488</v>
      </c>
      <c r="E34" s="114">
        <v>321</v>
      </c>
      <c r="F34" s="114">
        <v>640</v>
      </c>
      <c r="G34" s="114">
        <v>726</v>
      </c>
      <c r="H34" s="140">
        <v>433</v>
      </c>
      <c r="I34" s="115">
        <v>55</v>
      </c>
      <c r="J34" s="116">
        <v>12.702078521939955</v>
      </c>
    </row>
    <row r="35" spans="1:10" s="110" customFormat="1" ht="24.95" customHeight="1" x14ac:dyDescent="0.2">
      <c r="A35" s="292" t="s">
        <v>171</v>
      </c>
      <c r="B35" s="293" t="s">
        <v>172</v>
      </c>
      <c r="C35" s="113">
        <v>15.216083856001374</v>
      </c>
      <c r="D35" s="115">
        <v>1771</v>
      </c>
      <c r="E35" s="114">
        <v>1447</v>
      </c>
      <c r="F35" s="114">
        <v>2778</v>
      </c>
      <c r="G35" s="114">
        <v>1774</v>
      </c>
      <c r="H35" s="140">
        <v>2358</v>
      </c>
      <c r="I35" s="115">
        <v>-587</v>
      </c>
      <c r="J35" s="116">
        <v>-24.893977947413063</v>
      </c>
    </row>
    <row r="36" spans="1:10" s="110" customFormat="1" ht="24.95" customHeight="1" x14ac:dyDescent="0.2">
      <c r="A36" s="294" t="s">
        <v>173</v>
      </c>
      <c r="B36" s="295" t="s">
        <v>174</v>
      </c>
      <c r="C36" s="125">
        <v>80.591116075264196</v>
      </c>
      <c r="D36" s="143">
        <v>9380</v>
      </c>
      <c r="E36" s="144">
        <v>8128</v>
      </c>
      <c r="F36" s="144">
        <v>11627</v>
      </c>
      <c r="G36" s="144">
        <v>8728</v>
      </c>
      <c r="H36" s="145">
        <v>9781</v>
      </c>
      <c r="I36" s="143">
        <v>-401</v>
      </c>
      <c r="J36" s="146">
        <v>-4.099785298026787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11639</v>
      </c>
      <c r="F11" s="264">
        <v>9896</v>
      </c>
      <c r="G11" s="264">
        <v>15045</v>
      </c>
      <c r="H11" s="264">
        <v>11230</v>
      </c>
      <c r="I11" s="265">
        <v>12573</v>
      </c>
      <c r="J11" s="263">
        <v>-934</v>
      </c>
      <c r="K11" s="266">
        <v>-7.4286168774357755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30.036944754704013</v>
      </c>
      <c r="E13" s="115">
        <v>3496</v>
      </c>
      <c r="F13" s="114">
        <v>2937</v>
      </c>
      <c r="G13" s="114">
        <v>4198</v>
      </c>
      <c r="H13" s="114">
        <v>3819</v>
      </c>
      <c r="I13" s="140">
        <v>3792</v>
      </c>
      <c r="J13" s="115">
        <v>-296</v>
      </c>
      <c r="K13" s="116">
        <v>-7.8059071729957807</v>
      </c>
    </row>
    <row r="14" spans="1:15" ht="15.95" customHeight="1" x14ac:dyDescent="0.2">
      <c r="A14" s="306" t="s">
        <v>230</v>
      </c>
      <c r="B14" s="307"/>
      <c r="C14" s="308"/>
      <c r="D14" s="113">
        <v>49.909786064094853</v>
      </c>
      <c r="E14" s="115">
        <v>5809</v>
      </c>
      <c r="F14" s="114">
        <v>5099</v>
      </c>
      <c r="G14" s="114">
        <v>8517</v>
      </c>
      <c r="H14" s="114">
        <v>5378</v>
      </c>
      <c r="I14" s="140">
        <v>6460</v>
      </c>
      <c r="J14" s="115">
        <v>-651</v>
      </c>
      <c r="K14" s="116">
        <v>-10.077399380804954</v>
      </c>
    </row>
    <row r="15" spans="1:15" ht="15.95" customHeight="1" x14ac:dyDescent="0.2">
      <c r="A15" s="306" t="s">
        <v>231</v>
      </c>
      <c r="B15" s="307"/>
      <c r="C15" s="308"/>
      <c r="D15" s="113">
        <v>9.7345132743362832</v>
      </c>
      <c r="E15" s="115">
        <v>1133</v>
      </c>
      <c r="F15" s="114">
        <v>897</v>
      </c>
      <c r="G15" s="114">
        <v>1015</v>
      </c>
      <c r="H15" s="114">
        <v>839</v>
      </c>
      <c r="I15" s="140">
        <v>961</v>
      </c>
      <c r="J15" s="115">
        <v>172</v>
      </c>
      <c r="K15" s="116">
        <v>17.898022892819981</v>
      </c>
    </row>
    <row r="16" spans="1:15" ht="15.95" customHeight="1" x14ac:dyDescent="0.2">
      <c r="A16" s="306" t="s">
        <v>232</v>
      </c>
      <c r="B16" s="307"/>
      <c r="C16" s="308"/>
      <c r="D16" s="113">
        <v>10.224246069249936</v>
      </c>
      <c r="E16" s="115">
        <v>1190</v>
      </c>
      <c r="F16" s="114">
        <v>942</v>
      </c>
      <c r="G16" s="114">
        <v>1240</v>
      </c>
      <c r="H16" s="114">
        <v>1182</v>
      </c>
      <c r="I16" s="140">
        <v>1346</v>
      </c>
      <c r="J16" s="115">
        <v>-156</v>
      </c>
      <c r="K16" s="116">
        <v>-11.589895988112927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4.1498410516367388</v>
      </c>
      <c r="E18" s="115">
        <v>483</v>
      </c>
      <c r="F18" s="114">
        <v>330</v>
      </c>
      <c r="G18" s="114">
        <v>640</v>
      </c>
      <c r="H18" s="114">
        <v>696</v>
      </c>
      <c r="I18" s="140">
        <v>427</v>
      </c>
      <c r="J18" s="115">
        <v>56</v>
      </c>
      <c r="K18" s="116">
        <v>13.114754098360656</v>
      </c>
    </row>
    <row r="19" spans="1:11" ht="14.1" customHeight="1" x14ac:dyDescent="0.2">
      <c r="A19" s="306" t="s">
        <v>235</v>
      </c>
      <c r="B19" s="307" t="s">
        <v>236</v>
      </c>
      <c r="C19" s="308"/>
      <c r="D19" s="113">
        <v>3.8491279319529168</v>
      </c>
      <c r="E19" s="115">
        <v>448</v>
      </c>
      <c r="F19" s="114">
        <v>305</v>
      </c>
      <c r="G19" s="114">
        <v>605</v>
      </c>
      <c r="H19" s="114">
        <v>665</v>
      </c>
      <c r="I19" s="140">
        <v>400</v>
      </c>
      <c r="J19" s="115">
        <v>48</v>
      </c>
      <c r="K19" s="116">
        <v>12</v>
      </c>
    </row>
    <row r="20" spans="1:11" ht="14.1" customHeight="1" x14ac:dyDescent="0.2">
      <c r="A20" s="306">
        <v>12</v>
      </c>
      <c r="B20" s="307" t="s">
        <v>237</v>
      </c>
      <c r="C20" s="308"/>
      <c r="D20" s="113">
        <v>1.9675229830741472</v>
      </c>
      <c r="E20" s="115">
        <v>229</v>
      </c>
      <c r="F20" s="114">
        <v>114</v>
      </c>
      <c r="G20" s="114">
        <v>257</v>
      </c>
      <c r="H20" s="114">
        <v>202</v>
      </c>
      <c r="I20" s="140">
        <v>206</v>
      </c>
      <c r="J20" s="115">
        <v>23</v>
      </c>
      <c r="K20" s="116">
        <v>11.16504854368932</v>
      </c>
    </row>
    <row r="21" spans="1:11" ht="14.1" customHeight="1" x14ac:dyDescent="0.2">
      <c r="A21" s="306">
        <v>21</v>
      </c>
      <c r="B21" s="307" t="s">
        <v>238</v>
      </c>
      <c r="C21" s="308"/>
      <c r="D21" s="113">
        <v>0.37803935045966147</v>
      </c>
      <c r="E21" s="115">
        <v>44</v>
      </c>
      <c r="F21" s="114">
        <v>22</v>
      </c>
      <c r="G21" s="114">
        <v>22</v>
      </c>
      <c r="H21" s="114">
        <v>22</v>
      </c>
      <c r="I21" s="140">
        <v>107</v>
      </c>
      <c r="J21" s="115">
        <v>-63</v>
      </c>
      <c r="K21" s="116">
        <v>-58.878504672897193</v>
      </c>
    </row>
    <row r="22" spans="1:11" ht="14.1" customHeight="1" x14ac:dyDescent="0.2">
      <c r="A22" s="306">
        <v>22</v>
      </c>
      <c r="B22" s="307" t="s">
        <v>239</v>
      </c>
      <c r="C22" s="308"/>
      <c r="D22" s="113">
        <v>0.82481312827562503</v>
      </c>
      <c r="E22" s="115">
        <v>96</v>
      </c>
      <c r="F22" s="114">
        <v>42</v>
      </c>
      <c r="G22" s="114">
        <v>123</v>
      </c>
      <c r="H22" s="114">
        <v>60</v>
      </c>
      <c r="I22" s="140">
        <v>92</v>
      </c>
      <c r="J22" s="115">
        <v>4</v>
      </c>
      <c r="K22" s="116">
        <v>4.3478260869565215</v>
      </c>
    </row>
    <row r="23" spans="1:11" ht="14.1" customHeight="1" x14ac:dyDescent="0.2">
      <c r="A23" s="306">
        <v>23</v>
      </c>
      <c r="B23" s="307" t="s">
        <v>240</v>
      </c>
      <c r="C23" s="308"/>
      <c r="D23" s="113">
        <v>0.4897327949136524</v>
      </c>
      <c r="E23" s="115">
        <v>57</v>
      </c>
      <c r="F23" s="114">
        <v>41</v>
      </c>
      <c r="G23" s="114">
        <v>62</v>
      </c>
      <c r="H23" s="114">
        <v>64</v>
      </c>
      <c r="I23" s="140">
        <v>55</v>
      </c>
      <c r="J23" s="115">
        <v>2</v>
      </c>
      <c r="K23" s="116">
        <v>3.6363636363636362</v>
      </c>
    </row>
    <row r="24" spans="1:11" ht="14.1" customHeight="1" x14ac:dyDescent="0.2">
      <c r="A24" s="306">
        <v>24</v>
      </c>
      <c r="B24" s="307" t="s">
        <v>241</v>
      </c>
      <c r="C24" s="308"/>
      <c r="D24" s="113">
        <v>1.1942606753157488</v>
      </c>
      <c r="E24" s="115">
        <v>139</v>
      </c>
      <c r="F24" s="114">
        <v>96</v>
      </c>
      <c r="G24" s="114">
        <v>236</v>
      </c>
      <c r="H24" s="114">
        <v>157</v>
      </c>
      <c r="I24" s="140">
        <v>208</v>
      </c>
      <c r="J24" s="115">
        <v>-69</v>
      </c>
      <c r="K24" s="116">
        <v>-33.17307692307692</v>
      </c>
    </row>
    <row r="25" spans="1:11" ht="14.1" customHeight="1" x14ac:dyDescent="0.2">
      <c r="A25" s="306">
        <v>25</v>
      </c>
      <c r="B25" s="307" t="s">
        <v>242</v>
      </c>
      <c r="C25" s="308"/>
      <c r="D25" s="113">
        <v>4.1498410516367388</v>
      </c>
      <c r="E25" s="115">
        <v>483</v>
      </c>
      <c r="F25" s="114">
        <v>338</v>
      </c>
      <c r="G25" s="114">
        <v>668</v>
      </c>
      <c r="H25" s="114">
        <v>376</v>
      </c>
      <c r="I25" s="140">
        <v>550</v>
      </c>
      <c r="J25" s="115">
        <v>-67</v>
      </c>
      <c r="K25" s="116">
        <v>-12.181818181818182</v>
      </c>
    </row>
    <row r="26" spans="1:11" ht="14.1" customHeight="1" x14ac:dyDescent="0.2">
      <c r="A26" s="306">
        <v>26</v>
      </c>
      <c r="B26" s="307" t="s">
        <v>243</v>
      </c>
      <c r="C26" s="308"/>
      <c r="D26" s="113">
        <v>2.0448492138499872</v>
      </c>
      <c r="E26" s="115">
        <v>238</v>
      </c>
      <c r="F26" s="114">
        <v>330</v>
      </c>
      <c r="G26" s="114">
        <v>516</v>
      </c>
      <c r="H26" s="114">
        <v>187</v>
      </c>
      <c r="I26" s="140">
        <v>189</v>
      </c>
      <c r="J26" s="115">
        <v>49</v>
      </c>
      <c r="K26" s="116">
        <v>25.925925925925927</v>
      </c>
    </row>
    <row r="27" spans="1:11" ht="14.1" customHeight="1" x14ac:dyDescent="0.2">
      <c r="A27" s="306">
        <v>27</v>
      </c>
      <c r="B27" s="307" t="s">
        <v>244</v>
      </c>
      <c r="C27" s="308"/>
      <c r="D27" s="113">
        <v>1.1598934616375978</v>
      </c>
      <c r="E27" s="115">
        <v>135</v>
      </c>
      <c r="F27" s="114">
        <v>108</v>
      </c>
      <c r="G27" s="114">
        <v>164</v>
      </c>
      <c r="H27" s="114">
        <v>143</v>
      </c>
      <c r="I27" s="140">
        <v>168</v>
      </c>
      <c r="J27" s="115">
        <v>-33</v>
      </c>
      <c r="K27" s="116">
        <v>-19.642857142857142</v>
      </c>
    </row>
    <row r="28" spans="1:11" ht="14.1" customHeight="1" x14ac:dyDescent="0.2">
      <c r="A28" s="306">
        <v>28</v>
      </c>
      <c r="B28" s="307" t="s">
        <v>245</v>
      </c>
      <c r="C28" s="308"/>
      <c r="D28" s="113">
        <v>0.29212131626428389</v>
      </c>
      <c r="E28" s="115">
        <v>34</v>
      </c>
      <c r="F28" s="114">
        <v>24</v>
      </c>
      <c r="G28" s="114">
        <v>40</v>
      </c>
      <c r="H28" s="114">
        <v>36</v>
      </c>
      <c r="I28" s="140">
        <v>28</v>
      </c>
      <c r="J28" s="115">
        <v>6</v>
      </c>
      <c r="K28" s="116">
        <v>21.428571428571427</v>
      </c>
    </row>
    <row r="29" spans="1:11" ht="14.1" customHeight="1" x14ac:dyDescent="0.2">
      <c r="A29" s="306">
        <v>29</v>
      </c>
      <c r="B29" s="307" t="s">
        <v>246</v>
      </c>
      <c r="C29" s="308"/>
      <c r="D29" s="113">
        <v>2.6376836497980927</v>
      </c>
      <c r="E29" s="115">
        <v>307</v>
      </c>
      <c r="F29" s="114">
        <v>317</v>
      </c>
      <c r="G29" s="114">
        <v>409</v>
      </c>
      <c r="H29" s="114">
        <v>284</v>
      </c>
      <c r="I29" s="140">
        <v>353</v>
      </c>
      <c r="J29" s="115">
        <v>-46</v>
      </c>
      <c r="K29" s="116">
        <v>-13.031161473087819</v>
      </c>
    </row>
    <row r="30" spans="1:11" ht="14.1" customHeight="1" x14ac:dyDescent="0.2">
      <c r="A30" s="306" t="s">
        <v>247</v>
      </c>
      <c r="B30" s="307" t="s">
        <v>248</v>
      </c>
      <c r="C30" s="308"/>
      <c r="D30" s="113" t="s">
        <v>513</v>
      </c>
      <c r="E30" s="115" t="s">
        <v>513</v>
      </c>
      <c r="F30" s="114" t="s">
        <v>513</v>
      </c>
      <c r="G30" s="114">
        <v>89</v>
      </c>
      <c r="H30" s="114">
        <v>56</v>
      </c>
      <c r="I30" s="140">
        <v>109</v>
      </c>
      <c r="J30" s="115" t="s">
        <v>513</v>
      </c>
      <c r="K30" s="116" t="s">
        <v>513</v>
      </c>
    </row>
    <row r="31" spans="1:11" ht="14.1" customHeight="1" x14ac:dyDescent="0.2">
      <c r="A31" s="306" t="s">
        <v>249</v>
      </c>
      <c r="B31" s="307" t="s">
        <v>250</v>
      </c>
      <c r="C31" s="308"/>
      <c r="D31" s="113">
        <v>2.010482000171836</v>
      </c>
      <c r="E31" s="115">
        <v>234</v>
      </c>
      <c r="F31" s="114">
        <v>251</v>
      </c>
      <c r="G31" s="114">
        <v>317</v>
      </c>
      <c r="H31" s="114">
        <v>225</v>
      </c>
      <c r="I31" s="140">
        <v>241</v>
      </c>
      <c r="J31" s="115">
        <v>-7</v>
      </c>
      <c r="K31" s="116">
        <v>-2.904564315352697</v>
      </c>
    </row>
    <row r="32" spans="1:11" ht="14.1" customHeight="1" x14ac:dyDescent="0.2">
      <c r="A32" s="306">
        <v>31</v>
      </c>
      <c r="B32" s="307" t="s">
        <v>251</v>
      </c>
      <c r="C32" s="308"/>
      <c r="D32" s="113">
        <v>0.67875247014348317</v>
      </c>
      <c r="E32" s="115">
        <v>79</v>
      </c>
      <c r="F32" s="114">
        <v>53</v>
      </c>
      <c r="G32" s="114">
        <v>72</v>
      </c>
      <c r="H32" s="114">
        <v>68</v>
      </c>
      <c r="I32" s="140">
        <v>58</v>
      </c>
      <c r="J32" s="115">
        <v>21</v>
      </c>
      <c r="K32" s="116">
        <v>36.206896551724135</v>
      </c>
    </row>
    <row r="33" spans="1:11" ht="14.1" customHeight="1" x14ac:dyDescent="0.2">
      <c r="A33" s="306">
        <v>32</v>
      </c>
      <c r="B33" s="307" t="s">
        <v>252</v>
      </c>
      <c r="C33" s="308"/>
      <c r="D33" s="113">
        <v>2.4744393848268751</v>
      </c>
      <c r="E33" s="115">
        <v>288</v>
      </c>
      <c r="F33" s="114">
        <v>208</v>
      </c>
      <c r="G33" s="114">
        <v>327</v>
      </c>
      <c r="H33" s="114">
        <v>253</v>
      </c>
      <c r="I33" s="140">
        <v>317</v>
      </c>
      <c r="J33" s="115">
        <v>-29</v>
      </c>
      <c r="K33" s="116">
        <v>-9.1482649842271293</v>
      </c>
    </row>
    <row r="34" spans="1:11" ht="14.1" customHeight="1" x14ac:dyDescent="0.2">
      <c r="A34" s="306">
        <v>33</v>
      </c>
      <c r="B34" s="307" t="s">
        <v>253</v>
      </c>
      <c r="C34" s="308"/>
      <c r="D34" s="113">
        <v>1.0997508377008334</v>
      </c>
      <c r="E34" s="115">
        <v>128</v>
      </c>
      <c r="F34" s="114">
        <v>80</v>
      </c>
      <c r="G34" s="114">
        <v>176</v>
      </c>
      <c r="H34" s="114">
        <v>128</v>
      </c>
      <c r="I34" s="140">
        <v>174</v>
      </c>
      <c r="J34" s="115">
        <v>-46</v>
      </c>
      <c r="K34" s="116">
        <v>-26.436781609195403</v>
      </c>
    </row>
    <row r="35" spans="1:11" ht="14.1" customHeight="1" x14ac:dyDescent="0.2">
      <c r="A35" s="306">
        <v>34</v>
      </c>
      <c r="B35" s="307" t="s">
        <v>254</v>
      </c>
      <c r="C35" s="308"/>
      <c r="D35" s="113">
        <v>2.0964000343672136</v>
      </c>
      <c r="E35" s="115">
        <v>244</v>
      </c>
      <c r="F35" s="114">
        <v>148</v>
      </c>
      <c r="G35" s="114">
        <v>271</v>
      </c>
      <c r="H35" s="114">
        <v>174</v>
      </c>
      <c r="I35" s="140">
        <v>214</v>
      </c>
      <c r="J35" s="115">
        <v>30</v>
      </c>
      <c r="K35" s="116">
        <v>14.018691588785046</v>
      </c>
    </row>
    <row r="36" spans="1:11" ht="14.1" customHeight="1" x14ac:dyDescent="0.2">
      <c r="A36" s="306">
        <v>41</v>
      </c>
      <c r="B36" s="307" t="s">
        <v>255</v>
      </c>
      <c r="C36" s="308"/>
      <c r="D36" s="113">
        <v>1.1942606753157488</v>
      </c>
      <c r="E36" s="115">
        <v>139</v>
      </c>
      <c r="F36" s="114">
        <v>91</v>
      </c>
      <c r="G36" s="114">
        <v>281</v>
      </c>
      <c r="H36" s="114">
        <v>151</v>
      </c>
      <c r="I36" s="140">
        <v>213</v>
      </c>
      <c r="J36" s="115">
        <v>-74</v>
      </c>
      <c r="K36" s="116">
        <v>-34.741784037558688</v>
      </c>
    </row>
    <row r="37" spans="1:11" ht="14.1" customHeight="1" x14ac:dyDescent="0.2">
      <c r="A37" s="306">
        <v>42</v>
      </c>
      <c r="B37" s="307" t="s">
        <v>256</v>
      </c>
      <c r="C37" s="308"/>
      <c r="D37" s="113">
        <v>7.7326230775839846E-2</v>
      </c>
      <c r="E37" s="115">
        <v>9</v>
      </c>
      <c r="F37" s="114" t="s">
        <v>513</v>
      </c>
      <c r="G37" s="114">
        <v>13</v>
      </c>
      <c r="H37" s="114" t="s">
        <v>513</v>
      </c>
      <c r="I37" s="140">
        <v>9</v>
      </c>
      <c r="J37" s="115">
        <v>0</v>
      </c>
      <c r="K37" s="116">
        <v>0</v>
      </c>
    </row>
    <row r="38" spans="1:11" ht="14.1" customHeight="1" x14ac:dyDescent="0.2">
      <c r="A38" s="306">
        <v>43</v>
      </c>
      <c r="B38" s="307" t="s">
        <v>257</v>
      </c>
      <c r="C38" s="308"/>
      <c r="D38" s="113">
        <v>1.4863819915800327</v>
      </c>
      <c r="E38" s="115">
        <v>173</v>
      </c>
      <c r="F38" s="114">
        <v>130</v>
      </c>
      <c r="G38" s="114">
        <v>263</v>
      </c>
      <c r="H38" s="114">
        <v>117</v>
      </c>
      <c r="I38" s="140">
        <v>158</v>
      </c>
      <c r="J38" s="115">
        <v>15</v>
      </c>
      <c r="K38" s="116">
        <v>9.4936708860759502</v>
      </c>
    </row>
    <row r="39" spans="1:11" ht="14.1" customHeight="1" x14ac:dyDescent="0.2">
      <c r="A39" s="306">
        <v>51</v>
      </c>
      <c r="B39" s="307" t="s">
        <v>258</v>
      </c>
      <c r="C39" s="308"/>
      <c r="D39" s="113">
        <v>10.533550992353295</v>
      </c>
      <c r="E39" s="115">
        <v>1226</v>
      </c>
      <c r="F39" s="114">
        <v>1198</v>
      </c>
      <c r="G39" s="114">
        <v>1737</v>
      </c>
      <c r="H39" s="114">
        <v>1489</v>
      </c>
      <c r="I39" s="140">
        <v>1476</v>
      </c>
      <c r="J39" s="115">
        <v>-250</v>
      </c>
      <c r="K39" s="116">
        <v>-16.937669376693766</v>
      </c>
    </row>
    <row r="40" spans="1:11" ht="14.1" customHeight="1" x14ac:dyDescent="0.2">
      <c r="A40" s="306" t="s">
        <v>259</v>
      </c>
      <c r="B40" s="307" t="s">
        <v>260</v>
      </c>
      <c r="C40" s="308"/>
      <c r="D40" s="113">
        <v>9.6314116333018305</v>
      </c>
      <c r="E40" s="115">
        <v>1121</v>
      </c>
      <c r="F40" s="114">
        <v>1149</v>
      </c>
      <c r="G40" s="114">
        <v>1624</v>
      </c>
      <c r="H40" s="114">
        <v>1408</v>
      </c>
      <c r="I40" s="140">
        <v>1380</v>
      </c>
      <c r="J40" s="115">
        <v>-259</v>
      </c>
      <c r="K40" s="116">
        <v>-18.768115942028984</v>
      </c>
    </row>
    <row r="41" spans="1:11" ht="14.1" customHeight="1" x14ac:dyDescent="0.2">
      <c r="A41" s="306"/>
      <c r="B41" s="307" t="s">
        <v>261</v>
      </c>
      <c r="C41" s="308"/>
      <c r="D41" s="113">
        <v>9.2190050691640177</v>
      </c>
      <c r="E41" s="115">
        <v>1073</v>
      </c>
      <c r="F41" s="114">
        <v>1042</v>
      </c>
      <c r="G41" s="114">
        <v>1417</v>
      </c>
      <c r="H41" s="114">
        <v>1266</v>
      </c>
      <c r="I41" s="140">
        <v>1263</v>
      </c>
      <c r="J41" s="115">
        <v>-190</v>
      </c>
      <c r="K41" s="116">
        <v>-15.043547110055423</v>
      </c>
    </row>
    <row r="42" spans="1:11" ht="14.1" customHeight="1" x14ac:dyDescent="0.2">
      <c r="A42" s="306">
        <v>52</v>
      </c>
      <c r="B42" s="307" t="s">
        <v>262</v>
      </c>
      <c r="C42" s="308"/>
      <c r="D42" s="113">
        <v>5.2667754961766473</v>
      </c>
      <c r="E42" s="115">
        <v>613</v>
      </c>
      <c r="F42" s="114">
        <v>523</v>
      </c>
      <c r="G42" s="114">
        <v>672</v>
      </c>
      <c r="H42" s="114">
        <v>645</v>
      </c>
      <c r="I42" s="140">
        <v>822</v>
      </c>
      <c r="J42" s="115">
        <v>-209</v>
      </c>
      <c r="K42" s="116">
        <v>-25.425790754257907</v>
      </c>
    </row>
    <row r="43" spans="1:11" ht="14.1" customHeight="1" x14ac:dyDescent="0.2">
      <c r="A43" s="306" t="s">
        <v>263</v>
      </c>
      <c r="B43" s="307" t="s">
        <v>264</v>
      </c>
      <c r="C43" s="308"/>
      <c r="D43" s="113">
        <v>4.785634504682533</v>
      </c>
      <c r="E43" s="115">
        <v>557</v>
      </c>
      <c r="F43" s="114">
        <v>471</v>
      </c>
      <c r="G43" s="114">
        <v>586</v>
      </c>
      <c r="H43" s="114">
        <v>557</v>
      </c>
      <c r="I43" s="140">
        <v>732</v>
      </c>
      <c r="J43" s="115">
        <v>-175</v>
      </c>
      <c r="K43" s="116">
        <v>-23.907103825136613</v>
      </c>
    </row>
    <row r="44" spans="1:11" ht="14.1" customHeight="1" x14ac:dyDescent="0.2">
      <c r="A44" s="306">
        <v>53</v>
      </c>
      <c r="B44" s="307" t="s">
        <v>265</v>
      </c>
      <c r="C44" s="308"/>
      <c r="D44" s="113">
        <v>0.92791476931007821</v>
      </c>
      <c r="E44" s="115">
        <v>108</v>
      </c>
      <c r="F44" s="114">
        <v>91</v>
      </c>
      <c r="G44" s="114">
        <v>107</v>
      </c>
      <c r="H44" s="114">
        <v>103</v>
      </c>
      <c r="I44" s="140">
        <v>165</v>
      </c>
      <c r="J44" s="115">
        <v>-57</v>
      </c>
      <c r="K44" s="116">
        <v>-34.545454545454547</v>
      </c>
    </row>
    <row r="45" spans="1:11" ht="14.1" customHeight="1" x14ac:dyDescent="0.2">
      <c r="A45" s="306" t="s">
        <v>266</v>
      </c>
      <c r="B45" s="307" t="s">
        <v>267</v>
      </c>
      <c r="C45" s="308"/>
      <c r="D45" s="113">
        <v>0.88495575221238942</v>
      </c>
      <c r="E45" s="115">
        <v>103</v>
      </c>
      <c r="F45" s="114">
        <v>90</v>
      </c>
      <c r="G45" s="114">
        <v>107</v>
      </c>
      <c r="H45" s="114">
        <v>93</v>
      </c>
      <c r="I45" s="140">
        <v>163</v>
      </c>
      <c r="J45" s="115">
        <v>-60</v>
      </c>
      <c r="K45" s="116">
        <v>-36.809815950920246</v>
      </c>
    </row>
    <row r="46" spans="1:11" ht="14.1" customHeight="1" x14ac:dyDescent="0.2">
      <c r="A46" s="306">
        <v>54</v>
      </c>
      <c r="B46" s="307" t="s">
        <v>268</v>
      </c>
      <c r="C46" s="308"/>
      <c r="D46" s="113">
        <v>4.7169000773262306</v>
      </c>
      <c r="E46" s="115">
        <v>549</v>
      </c>
      <c r="F46" s="114">
        <v>475</v>
      </c>
      <c r="G46" s="114">
        <v>588</v>
      </c>
      <c r="H46" s="114">
        <v>550</v>
      </c>
      <c r="I46" s="140">
        <v>580</v>
      </c>
      <c r="J46" s="115">
        <v>-31</v>
      </c>
      <c r="K46" s="116">
        <v>-5.3448275862068968</v>
      </c>
    </row>
    <row r="47" spans="1:11" ht="14.1" customHeight="1" x14ac:dyDescent="0.2">
      <c r="A47" s="306">
        <v>61</v>
      </c>
      <c r="B47" s="307" t="s">
        <v>269</v>
      </c>
      <c r="C47" s="308"/>
      <c r="D47" s="113">
        <v>2.9469885729014522</v>
      </c>
      <c r="E47" s="115">
        <v>343</v>
      </c>
      <c r="F47" s="114">
        <v>304</v>
      </c>
      <c r="G47" s="114">
        <v>395</v>
      </c>
      <c r="H47" s="114">
        <v>344</v>
      </c>
      <c r="I47" s="140">
        <v>373</v>
      </c>
      <c r="J47" s="115">
        <v>-30</v>
      </c>
      <c r="K47" s="116">
        <v>-8.0428954423592494</v>
      </c>
    </row>
    <row r="48" spans="1:11" ht="14.1" customHeight="1" x14ac:dyDescent="0.2">
      <c r="A48" s="306">
        <v>62</v>
      </c>
      <c r="B48" s="307" t="s">
        <v>270</v>
      </c>
      <c r="C48" s="308"/>
      <c r="D48" s="113">
        <v>8.4371509579860806</v>
      </c>
      <c r="E48" s="115">
        <v>982</v>
      </c>
      <c r="F48" s="114">
        <v>1106</v>
      </c>
      <c r="G48" s="114">
        <v>1335</v>
      </c>
      <c r="H48" s="114">
        <v>897</v>
      </c>
      <c r="I48" s="140">
        <v>973</v>
      </c>
      <c r="J48" s="115">
        <v>9</v>
      </c>
      <c r="K48" s="116">
        <v>0.92497430626927035</v>
      </c>
    </row>
    <row r="49" spans="1:11" ht="14.1" customHeight="1" x14ac:dyDescent="0.2">
      <c r="A49" s="306">
        <v>63</v>
      </c>
      <c r="B49" s="307" t="s">
        <v>271</v>
      </c>
      <c r="C49" s="308"/>
      <c r="D49" s="113">
        <v>5.3612853337915629</v>
      </c>
      <c r="E49" s="115">
        <v>624</v>
      </c>
      <c r="F49" s="114">
        <v>574</v>
      </c>
      <c r="G49" s="114">
        <v>722</v>
      </c>
      <c r="H49" s="114">
        <v>632</v>
      </c>
      <c r="I49" s="140">
        <v>611</v>
      </c>
      <c r="J49" s="115">
        <v>13</v>
      </c>
      <c r="K49" s="116">
        <v>2.1276595744680851</v>
      </c>
    </row>
    <row r="50" spans="1:11" ht="14.1" customHeight="1" x14ac:dyDescent="0.2">
      <c r="A50" s="306" t="s">
        <v>272</v>
      </c>
      <c r="B50" s="307" t="s">
        <v>273</v>
      </c>
      <c r="C50" s="308"/>
      <c r="D50" s="113">
        <v>2.3541541369533463</v>
      </c>
      <c r="E50" s="115">
        <v>274</v>
      </c>
      <c r="F50" s="114">
        <v>263</v>
      </c>
      <c r="G50" s="114">
        <v>350</v>
      </c>
      <c r="H50" s="114">
        <v>295</v>
      </c>
      <c r="I50" s="140">
        <v>300</v>
      </c>
      <c r="J50" s="115">
        <v>-26</v>
      </c>
      <c r="K50" s="116">
        <v>-8.6666666666666661</v>
      </c>
    </row>
    <row r="51" spans="1:11" ht="14.1" customHeight="1" x14ac:dyDescent="0.2">
      <c r="A51" s="306" t="s">
        <v>274</v>
      </c>
      <c r="B51" s="307" t="s">
        <v>275</v>
      </c>
      <c r="C51" s="308"/>
      <c r="D51" s="113">
        <v>2.5088065985050263</v>
      </c>
      <c r="E51" s="115">
        <v>292</v>
      </c>
      <c r="F51" s="114">
        <v>246</v>
      </c>
      <c r="G51" s="114">
        <v>313</v>
      </c>
      <c r="H51" s="114">
        <v>289</v>
      </c>
      <c r="I51" s="140">
        <v>259</v>
      </c>
      <c r="J51" s="115">
        <v>33</v>
      </c>
      <c r="K51" s="116">
        <v>12.741312741312742</v>
      </c>
    </row>
    <row r="52" spans="1:11" ht="14.1" customHeight="1" x14ac:dyDescent="0.2">
      <c r="A52" s="306">
        <v>71</v>
      </c>
      <c r="B52" s="307" t="s">
        <v>276</v>
      </c>
      <c r="C52" s="308"/>
      <c r="D52" s="113">
        <v>9.107311624710027</v>
      </c>
      <c r="E52" s="115">
        <v>1060</v>
      </c>
      <c r="F52" s="114">
        <v>835</v>
      </c>
      <c r="G52" s="114">
        <v>1201</v>
      </c>
      <c r="H52" s="114">
        <v>943</v>
      </c>
      <c r="I52" s="140">
        <v>1123</v>
      </c>
      <c r="J52" s="115">
        <v>-63</v>
      </c>
      <c r="K52" s="116">
        <v>-5.6099732858414963</v>
      </c>
    </row>
    <row r="53" spans="1:11" ht="14.1" customHeight="1" x14ac:dyDescent="0.2">
      <c r="A53" s="306" t="s">
        <v>277</v>
      </c>
      <c r="B53" s="307" t="s">
        <v>278</v>
      </c>
      <c r="C53" s="308"/>
      <c r="D53" s="113">
        <v>3.4281295643955665</v>
      </c>
      <c r="E53" s="115">
        <v>399</v>
      </c>
      <c r="F53" s="114">
        <v>305</v>
      </c>
      <c r="G53" s="114">
        <v>404</v>
      </c>
      <c r="H53" s="114">
        <v>369</v>
      </c>
      <c r="I53" s="140">
        <v>446</v>
      </c>
      <c r="J53" s="115">
        <v>-47</v>
      </c>
      <c r="K53" s="116">
        <v>-10.538116591928251</v>
      </c>
    </row>
    <row r="54" spans="1:11" ht="14.1" customHeight="1" x14ac:dyDescent="0.2">
      <c r="A54" s="306" t="s">
        <v>279</v>
      </c>
      <c r="B54" s="307" t="s">
        <v>280</v>
      </c>
      <c r="C54" s="308"/>
      <c r="D54" s="113">
        <v>4.785634504682533</v>
      </c>
      <c r="E54" s="115">
        <v>557</v>
      </c>
      <c r="F54" s="114">
        <v>433</v>
      </c>
      <c r="G54" s="114">
        <v>692</v>
      </c>
      <c r="H54" s="114">
        <v>474</v>
      </c>
      <c r="I54" s="140">
        <v>568</v>
      </c>
      <c r="J54" s="115">
        <v>-11</v>
      </c>
      <c r="K54" s="116">
        <v>-1.9366197183098592</v>
      </c>
    </row>
    <row r="55" spans="1:11" ht="14.1" customHeight="1" x14ac:dyDescent="0.2">
      <c r="A55" s="306">
        <v>72</v>
      </c>
      <c r="B55" s="307" t="s">
        <v>281</v>
      </c>
      <c r="C55" s="308"/>
      <c r="D55" s="113">
        <v>2.5517656156027151</v>
      </c>
      <c r="E55" s="115">
        <v>297</v>
      </c>
      <c r="F55" s="114">
        <v>179</v>
      </c>
      <c r="G55" s="114">
        <v>321</v>
      </c>
      <c r="H55" s="114">
        <v>204</v>
      </c>
      <c r="I55" s="140">
        <v>231</v>
      </c>
      <c r="J55" s="115">
        <v>66</v>
      </c>
      <c r="K55" s="116">
        <v>28.571428571428573</v>
      </c>
    </row>
    <row r="56" spans="1:11" ht="14.1" customHeight="1" x14ac:dyDescent="0.2">
      <c r="A56" s="306" t="s">
        <v>282</v>
      </c>
      <c r="B56" s="307" t="s">
        <v>283</v>
      </c>
      <c r="C56" s="308"/>
      <c r="D56" s="113">
        <v>0.85058853853423833</v>
      </c>
      <c r="E56" s="115">
        <v>99</v>
      </c>
      <c r="F56" s="114">
        <v>70</v>
      </c>
      <c r="G56" s="114">
        <v>144</v>
      </c>
      <c r="H56" s="114">
        <v>60</v>
      </c>
      <c r="I56" s="140">
        <v>87</v>
      </c>
      <c r="J56" s="115">
        <v>12</v>
      </c>
      <c r="K56" s="116">
        <v>13.793103448275861</v>
      </c>
    </row>
    <row r="57" spans="1:11" ht="14.1" customHeight="1" x14ac:dyDescent="0.2">
      <c r="A57" s="306" t="s">
        <v>284</v>
      </c>
      <c r="B57" s="307" t="s">
        <v>285</v>
      </c>
      <c r="C57" s="308"/>
      <c r="D57" s="113">
        <v>1.005241000085918</v>
      </c>
      <c r="E57" s="115">
        <v>117</v>
      </c>
      <c r="F57" s="114">
        <v>88</v>
      </c>
      <c r="G57" s="114">
        <v>105</v>
      </c>
      <c r="H57" s="114">
        <v>108</v>
      </c>
      <c r="I57" s="140">
        <v>91</v>
      </c>
      <c r="J57" s="115">
        <v>26</v>
      </c>
      <c r="K57" s="116">
        <v>28.571428571428573</v>
      </c>
    </row>
    <row r="58" spans="1:11" ht="14.1" customHeight="1" x14ac:dyDescent="0.2">
      <c r="A58" s="306">
        <v>73</v>
      </c>
      <c r="B58" s="307" t="s">
        <v>286</v>
      </c>
      <c r="C58" s="308"/>
      <c r="D58" s="113">
        <v>1.2544032992525131</v>
      </c>
      <c r="E58" s="115">
        <v>146</v>
      </c>
      <c r="F58" s="114">
        <v>103</v>
      </c>
      <c r="G58" s="114">
        <v>199</v>
      </c>
      <c r="H58" s="114">
        <v>94</v>
      </c>
      <c r="I58" s="140">
        <v>163</v>
      </c>
      <c r="J58" s="115">
        <v>-17</v>
      </c>
      <c r="K58" s="116">
        <v>-10.429447852760736</v>
      </c>
    </row>
    <row r="59" spans="1:11" ht="14.1" customHeight="1" x14ac:dyDescent="0.2">
      <c r="A59" s="306" t="s">
        <v>287</v>
      </c>
      <c r="B59" s="307" t="s">
        <v>288</v>
      </c>
      <c r="C59" s="308"/>
      <c r="D59" s="113">
        <v>0.91932296589054041</v>
      </c>
      <c r="E59" s="115">
        <v>107</v>
      </c>
      <c r="F59" s="114">
        <v>71</v>
      </c>
      <c r="G59" s="114">
        <v>149</v>
      </c>
      <c r="H59" s="114">
        <v>63</v>
      </c>
      <c r="I59" s="140">
        <v>122</v>
      </c>
      <c r="J59" s="115">
        <v>-15</v>
      </c>
      <c r="K59" s="116">
        <v>-12.295081967213115</v>
      </c>
    </row>
    <row r="60" spans="1:11" ht="14.1" customHeight="1" x14ac:dyDescent="0.2">
      <c r="A60" s="306">
        <v>81</v>
      </c>
      <c r="B60" s="307" t="s">
        <v>289</v>
      </c>
      <c r="C60" s="308"/>
      <c r="D60" s="113">
        <v>8.0075607870091936</v>
      </c>
      <c r="E60" s="115">
        <v>932</v>
      </c>
      <c r="F60" s="114">
        <v>637</v>
      </c>
      <c r="G60" s="114">
        <v>932</v>
      </c>
      <c r="H60" s="114">
        <v>722</v>
      </c>
      <c r="I60" s="140">
        <v>943</v>
      </c>
      <c r="J60" s="115">
        <v>-11</v>
      </c>
      <c r="K60" s="116">
        <v>-1.1664899257688228</v>
      </c>
    </row>
    <row r="61" spans="1:11" ht="14.1" customHeight="1" x14ac:dyDescent="0.2">
      <c r="A61" s="306" t="s">
        <v>290</v>
      </c>
      <c r="B61" s="307" t="s">
        <v>291</v>
      </c>
      <c r="C61" s="308"/>
      <c r="D61" s="113">
        <v>2.8009279147693102</v>
      </c>
      <c r="E61" s="115">
        <v>326</v>
      </c>
      <c r="F61" s="114">
        <v>161</v>
      </c>
      <c r="G61" s="114">
        <v>294</v>
      </c>
      <c r="H61" s="114">
        <v>196</v>
      </c>
      <c r="I61" s="140">
        <v>319</v>
      </c>
      <c r="J61" s="115">
        <v>7</v>
      </c>
      <c r="K61" s="116">
        <v>2.1943573667711598</v>
      </c>
    </row>
    <row r="62" spans="1:11" ht="14.1" customHeight="1" x14ac:dyDescent="0.2">
      <c r="A62" s="306" t="s">
        <v>292</v>
      </c>
      <c r="B62" s="307" t="s">
        <v>293</v>
      </c>
      <c r="C62" s="308"/>
      <c r="D62" s="113">
        <v>1.9503393762350718</v>
      </c>
      <c r="E62" s="115">
        <v>227</v>
      </c>
      <c r="F62" s="114">
        <v>259</v>
      </c>
      <c r="G62" s="114">
        <v>365</v>
      </c>
      <c r="H62" s="114">
        <v>299</v>
      </c>
      <c r="I62" s="140">
        <v>265</v>
      </c>
      <c r="J62" s="115">
        <v>-38</v>
      </c>
      <c r="K62" s="116">
        <v>-14.339622641509434</v>
      </c>
    </row>
    <row r="63" spans="1:11" ht="14.1" customHeight="1" x14ac:dyDescent="0.2">
      <c r="A63" s="306"/>
      <c r="B63" s="307" t="s">
        <v>294</v>
      </c>
      <c r="C63" s="308"/>
      <c r="D63" s="113">
        <v>1.5121574018386459</v>
      </c>
      <c r="E63" s="115">
        <v>176</v>
      </c>
      <c r="F63" s="114">
        <v>227</v>
      </c>
      <c r="G63" s="114">
        <v>296</v>
      </c>
      <c r="H63" s="114">
        <v>266</v>
      </c>
      <c r="I63" s="140">
        <v>229</v>
      </c>
      <c r="J63" s="115">
        <v>-53</v>
      </c>
      <c r="K63" s="116">
        <v>-23.144104803493448</v>
      </c>
    </row>
    <row r="64" spans="1:11" ht="14.1" customHeight="1" x14ac:dyDescent="0.2">
      <c r="A64" s="306" t="s">
        <v>295</v>
      </c>
      <c r="B64" s="307" t="s">
        <v>296</v>
      </c>
      <c r="C64" s="308"/>
      <c r="D64" s="113">
        <v>1.0997508377008334</v>
      </c>
      <c r="E64" s="115">
        <v>128</v>
      </c>
      <c r="F64" s="114">
        <v>57</v>
      </c>
      <c r="G64" s="114">
        <v>85</v>
      </c>
      <c r="H64" s="114">
        <v>88</v>
      </c>
      <c r="I64" s="140">
        <v>139</v>
      </c>
      <c r="J64" s="115">
        <v>-11</v>
      </c>
      <c r="K64" s="116">
        <v>-7.9136690647482011</v>
      </c>
    </row>
    <row r="65" spans="1:11" ht="14.1" customHeight="1" x14ac:dyDescent="0.2">
      <c r="A65" s="306" t="s">
        <v>297</v>
      </c>
      <c r="B65" s="307" t="s">
        <v>298</v>
      </c>
      <c r="C65" s="308"/>
      <c r="D65" s="113">
        <v>0.67016066672394536</v>
      </c>
      <c r="E65" s="115">
        <v>78</v>
      </c>
      <c r="F65" s="114">
        <v>73</v>
      </c>
      <c r="G65" s="114">
        <v>73</v>
      </c>
      <c r="H65" s="114">
        <v>60</v>
      </c>
      <c r="I65" s="140">
        <v>97</v>
      </c>
      <c r="J65" s="115">
        <v>-19</v>
      </c>
      <c r="K65" s="116">
        <v>-19.587628865979383</v>
      </c>
    </row>
    <row r="66" spans="1:11" ht="14.1" customHeight="1" x14ac:dyDescent="0.2">
      <c r="A66" s="306">
        <v>82</v>
      </c>
      <c r="B66" s="307" t="s">
        <v>299</v>
      </c>
      <c r="C66" s="308"/>
      <c r="D66" s="113">
        <v>3.0758656241945186</v>
      </c>
      <c r="E66" s="115">
        <v>358</v>
      </c>
      <c r="F66" s="114">
        <v>366</v>
      </c>
      <c r="G66" s="114">
        <v>341</v>
      </c>
      <c r="H66" s="114">
        <v>351</v>
      </c>
      <c r="I66" s="140">
        <v>339</v>
      </c>
      <c r="J66" s="115">
        <v>19</v>
      </c>
      <c r="K66" s="116">
        <v>5.6047197640117998</v>
      </c>
    </row>
    <row r="67" spans="1:11" ht="14.1" customHeight="1" x14ac:dyDescent="0.2">
      <c r="A67" s="306" t="s">
        <v>300</v>
      </c>
      <c r="B67" s="307" t="s">
        <v>301</v>
      </c>
      <c r="C67" s="308"/>
      <c r="D67" s="113">
        <v>1.6066672394535613</v>
      </c>
      <c r="E67" s="115">
        <v>187</v>
      </c>
      <c r="F67" s="114">
        <v>262</v>
      </c>
      <c r="G67" s="114">
        <v>129</v>
      </c>
      <c r="H67" s="114">
        <v>226</v>
      </c>
      <c r="I67" s="140">
        <v>178</v>
      </c>
      <c r="J67" s="115">
        <v>9</v>
      </c>
      <c r="K67" s="116">
        <v>5.0561797752808992</v>
      </c>
    </row>
    <row r="68" spans="1:11" ht="14.1" customHeight="1" x14ac:dyDescent="0.2">
      <c r="A68" s="306" t="s">
        <v>302</v>
      </c>
      <c r="B68" s="307" t="s">
        <v>303</v>
      </c>
      <c r="C68" s="308"/>
      <c r="D68" s="113">
        <v>0.88495575221238942</v>
      </c>
      <c r="E68" s="115">
        <v>103</v>
      </c>
      <c r="F68" s="114">
        <v>62</v>
      </c>
      <c r="G68" s="114">
        <v>141</v>
      </c>
      <c r="H68" s="114">
        <v>96</v>
      </c>
      <c r="I68" s="140">
        <v>102</v>
      </c>
      <c r="J68" s="115">
        <v>1</v>
      </c>
      <c r="K68" s="116">
        <v>0.98039215686274506</v>
      </c>
    </row>
    <row r="69" spans="1:11" ht="14.1" customHeight="1" x14ac:dyDescent="0.2">
      <c r="A69" s="306">
        <v>83</v>
      </c>
      <c r="B69" s="307" t="s">
        <v>304</v>
      </c>
      <c r="C69" s="308"/>
      <c r="D69" s="113">
        <v>4.7169000773262306</v>
      </c>
      <c r="E69" s="115">
        <v>549</v>
      </c>
      <c r="F69" s="114">
        <v>493</v>
      </c>
      <c r="G69" s="114">
        <v>1164</v>
      </c>
      <c r="H69" s="114">
        <v>424</v>
      </c>
      <c r="I69" s="140">
        <v>602</v>
      </c>
      <c r="J69" s="115">
        <v>-53</v>
      </c>
      <c r="K69" s="116">
        <v>-8.8039867109634553</v>
      </c>
    </row>
    <row r="70" spans="1:11" ht="14.1" customHeight="1" x14ac:dyDescent="0.2">
      <c r="A70" s="306" t="s">
        <v>305</v>
      </c>
      <c r="B70" s="307" t="s">
        <v>306</v>
      </c>
      <c r="C70" s="308"/>
      <c r="D70" s="113">
        <v>3.5054557951714065</v>
      </c>
      <c r="E70" s="115">
        <v>408</v>
      </c>
      <c r="F70" s="114">
        <v>344</v>
      </c>
      <c r="G70" s="114">
        <v>1041</v>
      </c>
      <c r="H70" s="114">
        <v>292</v>
      </c>
      <c r="I70" s="140">
        <v>424</v>
      </c>
      <c r="J70" s="115">
        <v>-16</v>
      </c>
      <c r="K70" s="116">
        <v>-3.7735849056603774</v>
      </c>
    </row>
    <row r="71" spans="1:11" ht="14.1" customHeight="1" x14ac:dyDescent="0.2">
      <c r="A71" s="306"/>
      <c r="B71" s="307" t="s">
        <v>307</v>
      </c>
      <c r="C71" s="308"/>
      <c r="D71" s="113">
        <v>1.907380359137383</v>
      </c>
      <c r="E71" s="115">
        <v>222</v>
      </c>
      <c r="F71" s="114">
        <v>216</v>
      </c>
      <c r="G71" s="114">
        <v>716</v>
      </c>
      <c r="H71" s="114">
        <v>166</v>
      </c>
      <c r="I71" s="140">
        <v>240</v>
      </c>
      <c r="J71" s="115">
        <v>-18</v>
      </c>
      <c r="K71" s="116">
        <v>-7.5</v>
      </c>
    </row>
    <row r="72" spans="1:11" ht="14.1" customHeight="1" x14ac:dyDescent="0.2">
      <c r="A72" s="306">
        <v>84</v>
      </c>
      <c r="B72" s="307" t="s">
        <v>308</v>
      </c>
      <c r="C72" s="308"/>
      <c r="D72" s="113">
        <v>1.3403213334478907</v>
      </c>
      <c r="E72" s="115">
        <v>156</v>
      </c>
      <c r="F72" s="114">
        <v>154</v>
      </c>
      <c r="G72" s="114">
        <v>237</v>
      </c>
      <c r="H72" s="114">
        <v>144</v>
      </c>
      <c r="I72" s="140">
        <v>185</v>
      </c>
      <c r="J72" s="115">
        <v>-29</v>
      </c>
      <c r="K72" s="116">
        <v>-15.675675675675675</v>
      </c>
    </row>
    <row r="73" spans="1:11" ht="14.1" customHeight="1" x14ac:dyDescent="0.2">
      <c r="A73" s="306" t="s">
        <v>309</v>
      </c>
      <c r="B73" s="307" t="s">
        <v>310</v>
      </c>
      <c r="C73" s="308"/>
      <c r="D73" s="113">
        <v>0.68734427356302086</v>
      </c>
      <c r="E73" s="115">
        <v>80</v>
      </c>
      <c r="F73" s="114">
        <v>62</v>
      </c>
      <c r="G73" s="114">
        <v>138</v>
      </c>
      <c r="H73" s="114">
        <v>85</v>
      </c>
      <c r="I73" s="140">
        <v>99</v>
      </c>
      <c r="J73" s="115">
        <v>-19</v>
      </c>
      <c r="K73" s="116">
        <v>-19.19191919191919</v>
      </c>
    </row>
    <row r="74" spans="1:11" ht="14.1" customHeight="1" x14ac:dyDescent="0.2">
      <c r="A74" s="306" t="s">
        <v>311</v>
      </c>
      <c r="B74" s="307" t="s">
        <v>312</v>
      </c>
      <c r="C74" s="308"/>
      <c r="D74" s="113">
        <v>0.12028524787352865</v>
      </c>
      <c r="E74" s="115">
        <v>14</v>
      </c>
      <c r="F74" s="114">
        <v>22</v>
      </c>
      <c r="G74" s="114">
        <v>11</v>
      </c>
      <c r="H74" s="114">
        <v>9</v>
      </c>
      <c r="I74" s="140">
        <v>13</v>
      </c>
      <c r="J74" s="115">
        <v>1</v>
      </c>
      <c r="K74" s="116">
        <v>7.6923076923076925</v>
      </c>
    </row>
    <row r="75" spans="1:11" ht="14.1" customHeight="1" x14ac:dyDescent="0.2">
      <c r="A75" s="306" t="s">
        <v>313</v>
      </c>
      <c r="B75" s="307" t="s">
        <v>314</v>
      </c>
      <c r="C75" s="308"/>
      <c r="D75" s="113" t="s">
        <v>513</v>
      </c>
      <c r="E75" s="115" t="s">
        <v>513</v>
      </c>
      <c r="F75" s="114">
        <v>3</v>
      </c>
      <c r="G75" s="114">
        <v>5</v>
      </c>
      <c r="H75" s="114" t="s">
        <v>513</v>
      </c>
      <c r="I75" s="140">
        <v>5</v>
      </c>
      <c r="J75" s="115" t="s">
        <v>513</v>
      </c>
      <c r="K75" s="116" t="s">
        <v>513</v>
      </c>
    </row>
    <row r="76" spans="1:11" ht="14.1" customHeight="1" x14ac:dyDescent="0.2">
      <c r="A76" s="306">
        <v>91</v>
      </c>
      <c r="B76" s="307" t="s">
        <v>315</v>
      </c>
      <c r="C76" s="308"/>
      <c r="D76" s="113" t="s">
        <v>513</v>
      </c>
      <c r="E76" s="115" t="s">
        <v>513</v>
      </c>
      <c r="F76" s="114">
        <v>12</v>
      </c>
      <c r="G76" s="114">
        <v>21</v>
      </c>
      <c r="H76" s="114">
        <v>17</v>
      </c>
      <c r="I76" s="140">
        <v>22</v>
      </c>
      <c r="J76" s="115" t="s">
        <v>513</v>
      </c>
      <c r="K76" s="116" t="s">
        <v>513</v>
      </c>
    </row>
    <row r="77" spans="1:11" ht="14.1" customHeight="1" x14ac:dyDescent="0.2">
      <c r="A77" s="306">
        <v>92</v>
      </c>
      <c r="B77" s="307" t="s">
        <v>316</v>
      </c>
      <c r="C77" s="308"/>
      <c r="D77" s="113">
        <v>1.2973623163502019</v>
      </c>
      <c r="E77" s="115">
        <v>151</v>
      </c>
      <c r="F77" s="114">
        <v>174</v>
      </c>
      <c r="G77" s="114">
        <v>164</v>
      </c>
      <c r="H77" s="114">
        <v>205</v>
      </c>
      <c r="I77" s="140">
        <v>134</v>
      </c>
      <c r="J77" s="115">
        <v>17</v>
      </c>
      <c r="K77" s="116">
        <v>12.686567164179104</v>
      </c>
    </row>
    <row r="78" spans="1:11" ht="14.1" customHeight="1" x14ac:dyDescent="0.2">
      <c r="A78" s="306">
        <v>93</v>
      </c>
      <c r="B78" s="307" t="s">
        <v>317</v>
      </c>
      <c r="C78" s="308"/>
      <c r="D78" s="113">
        <v>0.10310164103445313</v>
      </c>
      <c r="E78" s="115">
        <v>12</v>
      </c>
      <c r="F78" s="114">
        <v>25</v>
      </c>
      <c r="G78" s="114">
        <v>24</v>
      </c>
      <c r="H78" s="114">
        <v>17</v>
      </c>
      <c r="I78" s="140">
        <v>11</v>
      </c>
      <c r="J78" s="115">
        <v>1</v>
      </c>
      <c r="K78" s="116">
        <v>9.0909090909090917</v>
      </c>
    </row>
    <row r="79" spans="1:11" ht="14.1" customHeight="1" x14ac:dyDescent="0.2">
      <c r="A79" s="306">
        <v>94</v>
      </c>
      <c r="B79" s="307" t="s">
        <v>318</v>
      </c>
      <c r="C79" s="308"/>
      <c r="D79" s="113">
        <v>1.7870951112638542</v>
      </c>
      <c r="E79" s="115">
        <v>208</v>
      </c>
      <c r="F79" s="114">
        <v>148</v>
      </c>
      <c r="G79" s="114">
        <v>270</v>
      </c>
      <c r="H79" s="114">
        <v>306</v>
      </c>
      <c r="I79" s="140">
        <v>280</v>
      </c>
      <c r="J79" s="115">
        <v>-72</v>
      </c>
      <c r="K79" s="116">
        <v>-25.714285714285715</v>
      </c>
    </row>
    <row r="80" spans="1:11" ht="14.1" customHeight="1" x14ac:dyDescent="0.2">
      <c r="A80" s="306" t="s">
        <v>319</v>
      </c>
      <c r="B80" s="307" t="s">
        <v>320</v>
      </c>
      <c r="C80" s="308"/>
      <c r="D80" s="113" t="s">
        <v>513</v>
      </c>
      <c r="E80" s="115" t="s">
        <v>513</v>
      </c>
      <c r="F80" s="114" t="s">
        <v>513</v>
      </c>
      <c r="G80" s="114">
        <v>0</v>
      </c>
      <c r="H80" s="114" t="s">
        <v>513</v>
      </c>
      <c r="I80" s="140">
        <v>0</v>
      </c>
      <c r="J80" s="115" t="s">
        <v>513</v>
      </c>
      <c r="K80" s="116" t="s">
        <v>513</v>
      </c>
    </row>
    <row r="81" spans="1:11" ht="14.1" customHeight="1" x14ac:dyDescent="0.2">
      <c r="A81" s="310" t="s">
        <v>321</v>
      </c>
      <c r="B81" s="311" t="s">
        <v>333</v>
      </c>
      <c r="C81" s="312"/>
      <c r="D81" s="125">
        <v>9.4509837614915368E-2</v>
      </c>
      <c r="E81" s="143">
        <v>11</v>
      </c>
      <c r="F81" s="144">
        <v>21</v>
      </c>
      <c r="G81" s="144">
        <v>75</v>
      </c>
      <c r="H81" s="144">
        <v>12</v>
      </c>
      <c r="I81" s="145">
        <v>14</v>
      </c>
      <c r="J81" s="143">
        <v>-3</v>
      </c>
      <c r="K81" s="146">
        <v>-21.428571428571427</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12239</v>
      </c>
      <c r="E11" s="114">
        <v>11462</v>
      </c>
      <c r="F11" s="114">
        <v>12870</v>
      </c>
      <c r="G11" s="114">
        <v>10741</v>
      </c>
      <c r="H11" s="140">
        <v>12184</v>
      </c>
      <c r="I11" s="115">
        <v>55</v>
      </c>
      <c r="J11" s="116">
        <v>0.4514116874589626</v>
      </c>
    </row>
    <row r="12" spans="1:15" s="110" customFormat="1" ht="24.95" customHeight="1" x14ac:dyDescent="0.2">
      <c r="A12" s="193" t="s">
        <v>132</v>
      </c>
      <c r="B12" s="194" t="s">
        <v>133</v>
      </c>
      <c r="C12" s="113">
        <v>2.5002042650543346</v>
      </c>
      <c r="D12" s="115">
        <v>306</v>
      </c>
      <c r="E12" s="114">
        <v>598</v>
      </c>
      <c r="F12" s="114">
        <v>701</v>
      </c>
      <c r="G12" s="114">
        <v>494</v>
      </c>
      <c r="H12" s="140">
        <v>266</v>
      </c>
      <c r="I12" s="115">
        <v>40</v>
      </c>
      <c r="J12" s="116">
        <v>15.037593984962406</v>
      </c>
    </row>
    <row r="13" spans="1:15" s="110" customFormat="1" ht="24.95" customHeight="1" x14ac:dyDescent="0.2">
      <c r="A13" s="193" t="s">
        <v>134</v>
      </c>
      <c r="B13" s="199" t="s">
        <v>214</v>
      </c>
      <c r="C13" s="113">
        <v>1.8057030803170193</v>
      </c>
      <c r="D13" s="115">
        <v>221</v>
      </c>
      <c r="E13" s="114">
        <v>373</v>
      </c>
      <c r="F13" s="114">
        <v>426</v>
      </c>
      <c r="G13" s="114">
        <v>168</v>
      </c>
      <c r="H13" s="140">
        <v>221</v>
      </c>
      <c r="I13" s="115">
        <v>0</v>
      </c>
      <c r="J13" s="116">
        <v>0</v>
      </c>
    </row>
    <row r="14" spans="1:15" s="287" customFormat="1" ht="24.95" customHeight="1" x14ac:dyDescent="0.2">
      <c r="A14" s="193" t="s">
        <v>215</v>
      </c>
      <c r="B14" s="199" t="s">
        <v>137</v>
      </c>
      <c r="C14" s="113">
        <v>9.7148459841490311</v>
      </c>
      <c r="D14" s="115">
        <v>1189</v>
      </c>
      <c r="E14" s="114">
        <v>785</v>
      </c>
      <c r="F14" s="114">
        <v>1081</v>
      </c>
      <c r="G14" s="114">
        <v>999</v>
      </c>
      <c r="H14" s="140">
        <v>1466</v>
      </c>
      <c r="I14" s="115">
        <v>-277</v>
      </c>
      <c r="J14" s="116">
        <v>-18.894952251023192</v>
      </c>
      <c r="K14" s="110"/>
      <c r="L14" s="110"/>
      <c r="M14" s="110"/>
      <c r="N14" s="110"/>
      <c r="O14" s="110"/>
    </row>
    <row r="15" spans="1:15" s="110" customFormat="1" ht="24.95" customHeight="1" x14ac:dyDescent="0.2">
      <c r="A15" s="193" t="s">
        <v>216</v>
      </c>
      <c r="B15" s="199" t="s">
        <v>217</v>
      </c>
      <c r="C15" s="113">
        <v>2.0017975324781436</v>
      </c>
      <c r="D15" s="115">
        <v>245</v>
      </c>
      <c r="E15" s="114">
        <v>215</v>
      </c>
      <c r="F15" s="114">
        <v>250</v>
      </c>
      <c r="G15" s="114">
        <v>235</v>
      </c>
      <c r="H15" s="140">
        <v>339</v>
      </c>
      <c r="I15" s="115">
        <v>-94</v>
      </c>
      <c r="J15" s="116">
        <v>-27.728613569321535</v>
      </c>
    </row>
    <row r="16" spans="1:15" s="287" customFormat="1" ht="24.95" customHeight="1" x14ac:dyDescent="0.2">
      <c r="A16" s="193" t="s">
        <v>218</v>
      </c>
      <c r="B16" s="199" t="s">
        <v>141</v>
      </c>
      <c r="C16" s="113">
        <v>4.9023613040281067</v>
      </c>
      <c r="D16" s="115">
        <v>600</v>
      </c>
      <c r="E16" s="114">
        <v>380</v>
      </c>
      <c r="F16" s="114">
        <v>552</v>
      </c>
      <c r="G16" s="114">
        <v>499</v>
      </c>
      <c r="H16" s="140">
        <v>799</v>
      </c>
      <c r="I16" s="115">
        <v>-199</v>
      </c>
      <c r="J16" s="116">
        <v>-24.906132665832292</v>
      </c>
      <c r="K16" s="110"/>
      <c r="L16" s="110"/>
      <c r="M16" s="110"/>
      <c r="N16" s="110"/>
      <c r="O16" s="110"/>
    </row>
    <row r="17" spans="1:15" s="110" customFormat="1" ht="24.95" customHeight="1" x14ac:dyDescent="0.2">
      <c r="A17" s="193" t="s">
        <v>142</v>
      </c>
      <c r="B17" s="199" t="s">
        <v>220</v>
      </c>
      <c r="C17" s="113">
        <v>2.8106871476427813</v>
      </c>
      <c r="D17" s="115">
        <v>344</v>
      </c>
      <c r="E17" s="114">
        <v>190</v>
      </c>
      <c r="F17" s="114">
        <v>279</v>
      </c>
      <c r="G17" s="114">
        <v>265</v>
      </c>
      <c r="H17" s="140">
        <v>328</v>
      </c>
      <c r="I17" s="115">
        <v>16</v>
      </c>
      <c r="J17" s="116">
        <v>4.8780487804878048</v>
      </c>
    </row>
    <row r="18" spans="1:15" s="287" customFormat="1" ht="24.95" customHeight="1" x14ac:dyDescent="0.2">
      <c r="A18" s="201" t="s">
        <v>144</v>
      </c>
      <c r="B18" s="202" t="s">
        <v>145</v>
      </c>
      <c r="C18" s="113">
        <v>5.3108914126971154</v>
      </c>
      <c r="D18" s="115">
        <v>650</v>
      </c>
      <c r="E18" s="114">
        <v>522</v>
      </c>
      <c r="F18" s="114">
        <v>680</v>
      </c>
      <c r="G18" s="114">
        <v>582</v>
      </c>
      <c r="H18" s="140">
        <v>722</v>
      </c>
      <c r="I18" s="115">
        <v>-72</v>
      </c>
      <c r="J18" s="116">
        <v>-9.97229916897507</v>
      </c>
      <c r="K18" s="110"/>
      <c r="L18" s="110"/>
      <c r="M18" s="110"/>
      <c r="N18" s="110"/>
      <c r="O18" s="110"/>
    </row>
    <row r="19" spans="1:15" s="110" customFormat="1" ht="24.95" customHeight="1" x14ac:dyDescent="0.2">
      <c r="A19" s="193" t="s">
        <v>146</v>
      </c>
      <c r="B19" s="199" t="s">
        <v>147</v>
      </c>
      <c r="C19" s="113">
        <v>20.696135305171993</v>
      </c>
      <c r="D19" s="115">
        <v>2533</v>
      </c>
      <c r="E19" s="114">
        <v>2331</v>
      </c>
      <c r="F19" s="114">
        <v>2434</v>
      </c>
      <c r="G19" s="114">
        <v>2096</v>
      </c>
      <c r="H19" s="140">
        <v>2316</v>
      </c>
      <c r="I19" s="115">
        <v>217</v>
      </c>
      <c r="J19" s="116">
        <v>9.3696027633851475</v>
      </c>
    </row>
    <row r="20" spans="1:15" s="287" customFormat="1" ht="24.95" customHeight="1" x14ac:dyDescent="0.2">
      <c r="A20" s="193" t="s">
        <v>148</v>
      </c>
      <c r="B20" s="199" t="s">
        <v>149</v>
      </c>
      <c r="C20" s="113">
        <v>7.8682898929651115</v>
      </c>
      <c r="D20" s="115">
        <v>963</v>
      </c>
      <c r="E20" s="114">
        <v>1410</v>
      </c>
      <c r="F20" s="114">
        <v>1017</v>
      </c>
      <c r="G20" s="114">
        <v>890</v>
      </c>
      <c r="H20" s="140">
        <v>985</v>
      </c>
      <c r="I20" s="115">
        <v>-22</v>
      </c>
      <c r="J20" s="116">
        <v>-2.233502538071066</v>
      </c>
      <c r="K20" s="110"/>
      <c r="L20" s="110"/>
      <c r="M20" s="110"/>
      <c r="N20" s="110"/>
      <c r="O20" s="110"/>
    </row>
    <row r="21" spans="1:15" s="110" customFormat="1" ht="24.95" customHeight="1" x14ac:dyDescent="0.2">
      <c r="A21" s="201" t="s">
        <v>150</v>
      </c>
      <c r="B21" s="202" t="s">
        <v>151</v>
      </c>
      <c r="C21" s="113">
        <v>5.4007680366042976</v>
      </c>
      <c r="D21" s="115">
        <v>661</v>
      </c>
      <c r="E21" s="114">
        <v>553</v>
      </c>
      <c r="F21" s="114">
        <v>596</v>
      </c>
      <c r="G21" s="114">
        <v>506</v>
      </c>
      <c r="H21" s="140">
        <v>567</v>
      </c>
      <c r="I21" s="115">
        <v>94</v>
      </c>
      <c r="J21" s="116">
        <v>16.578483245149911</v>
      </c>
    </row>
    <row r="22" spans="1:15" s="110" customFormat="1" ht="24.95" customHeight="1" x14ac:dyDescent="0.2">
      <c r="A22" s="201" t="s">
        <v>152</v>
      </c>
      <c r="B22" s="199" t="s">
        <v>153</v>
      </c>
      <c r="C22" s="113">
        <v>3.3417762889124929</v>
      </c>
      <c r="D22" s="115">
        <v>409</v>
      </c>
      <c r="E22" s="114">
        <v>343</v>
      </c>
      <c r="F22" s="114">
        <v>429</v>
      </c>
      <c r="G22" s="114">
        <v>431</v>
      </c>
      <c r="H22" s="140">
        <v>437</v>
      </c>
      <c r="I22" s="115">
        <v>-28</v>
      </c>
      <c r="J22" s="116">
        <v>-6.4073226544622424</v>
      </c>
    </row>
    <row r="23" spans="1:15" s="110" customFormat="1" ht="24.95" customHeight="1" x14ac:dyDescent="0.2">
      <c r="A23" s="193" t="s">
        <v>154</v>
      </c>
      <c r="B23" s="199" t="s">
        <v>155</v>
      </c>
      <c r="C23" s="113">
        <v>1.83838548901054</v>
      </c>
      <c r="D23" s="115">
        <v>225</v>
      </c>
      <c r="E23" s="114">
        <v>121</v>
      </c>
      <c r="F23" s="114">
        <v>174</v>
      </c>
      <c r="G23" s="114">
        <v>139</v>
      </c>
      <c r="H23" s="140">
        <v>233</v>
      </c>
      <c r="I23" s="115">
        <v>-8</v>
      </c>
      <c r="J23" s="116">
        <v>-3.4334763948497855</v>
      </c>
    </row>
    <row r="24" spans="1:15" s="110" customFormat="1" ht="24.95" customHeight="1" x14ac:dyDescent="0.2">
      <c r="A24" s="193" t="s">
        <v>156</v>
      </c>
      <c r="B24" s="199" t="s">
        <v>221</v>
      </c>
      <c r="C24" s="113">
        <v>4.8778494975079667</v>
      </c>
      <c r="D24" s="115">
        <v>597</v>
      </c>
      <c r="E24" s="114">
        <v>443</v>
      </c>
      <c r="F24" s="114">
        <v>516</v>
      </c>
      <c r="G24" s="114">
        <v>542</v>
      </c>
      <c r="H24" s="140">
        <v>606</v>
      </c>
      <c r="I24" s="115">
        <v>-9</v>
      </c>
      <c r="J24" s="116">
        <v>-1.4851485148514851</v>
      </c>
    </row>
    <row r="25" spans="1:15" s="110" customFormat="1" ht="24.95" customHeight="1" x14ac:dyDescent="0.2">
      <c r="A25" s="193" t="s">
        <v>222</v>
      </c>
      <c r="B25" s="204" t="s">
        <v>159</v>
      </c>
      <c r="C25" s="113">
        <v>8.2523081951139794</v>
      </c>
      <c r="D25" s="115">
        <v>1010</v>
      </c>
      <c r="E25" s="114">
        <v>1012</v>
      </c>
      <c r="F25" s="114">
        <v>978</v>
      </c>
      <c r="G25" s="114">
        <v>886</v>
      </c>
      <c r="H25" s="140">
        <v>969</v>
      </c>
      <c r="I25" s="115">
        <v>41</v>
      </c>
      <c r="J25" s="116">
        <v>4.2311661506707949</v>
      </c>
    </row>
    <row r="26" spans="1:15" s="110" customFormat="1" ht="24.95" customHeight="1" x14ac:dyDescent="0.2">
      <c r="A26" s="201">
        <v>782.78300000000002</v>
      </c>
      <c r="B26" s="203" t="s">
        <v>160</v>
      </c>
      <c r="C26" s="113">
        <v>8.1869433777269389</v>
      </c>
      <c r="D26" s="115">
        <v>1002</v>
      </c>
      <c r="E26" s="114">
        <v>1119</v>
      </c>
      <c r="F26" s="114">
        <v>1089</v>
      </c>
      <c r="G26" s="114">
        <v>968</v>
      </c>
      <c r="H26" s="140">
        <v>1031</v>
      </c>
      <c r="I26" s="115">
        <v>-29</v>
      </c>
      <c r="J26" s="116">
        <v>-2.812803103782735</v>
      </c>
    </row>
    <row r="27" spans="1:15" s="110" customFormat="1" ht="24.95" customHeight="1" x14ac:dyDescent="0.2">
      <c r="A27" s="193" t="s">
        <v>161</v>
      </c>
      <c r="B27" s="199" t="s">
        <v>162</v>
      </c>
      <c r="C27" s="113">
        <v>1.789361875970259</v>
      </c>
      <c r="D27" s="115">
        <v>219</v>
      </c>
      <c r="E27" s="114">
        <v>144</v>
      </c>
      <c r="F27" s="114">
        <v>258</v>
      </c>
      <c r="G27" s="114">
        <v>131</v>
      </c>
      <c r="H27" s="140">
        <v>211</v>
      </c>
      <c r="I27" s="115">
        <v>8</v>
      </c>
      <c r="J27" s="116">
        <v>3.7914691943127963</v>
      </c>
    </row>
    <row r="28" spans="1:15" s="110" customFormat="1" ht="24.95" customHeight="1" x14ac:dyDescent="0.2">
      <c r="A28" s="193" t="s">
        <v>163</v>
      </c>
      <c r="B28" s="199" t="s">
        <v>164</v>
      </c>
      <c r="C28" s="113">
        <v>2.1733801781191273</v>
      </c>
      <c r="D28" s="115">
        <v>266</v>
      </c>
      <c r="E28" s="114">
        <v>192</v>
      </c>
      <c r="F28" s="114">
        <v>401</v>
      </c>
      <c r="G28" s="114">
        <v>221</v>
      </c>
      <c r="H28" s="140">
        <v>285</v>
      </c>
      <c r="I28" s="115">
        <v>-19</v>
      </c>
      <c r="J28" s="116">
        <v>-6.666666666666667</v>
      </c>
    </row>
    <row r="29" spans="1:15" s="110" customFormat="1" ht="24.95" customHeight="1" x14ac:dyDescent="0.2">
      <c r="A29" s="193">
        <v>86</v>
      </c>
      <c r="B29" s="199" t="s">
        <v>165</v>
      </c>
      <c r="C29" s="113">
        <v>6.4139227061034401</v>
      </c>
      <c r="D29" s="115">
        <v>785</v>
      </c>
      <c r="E29" s="114">
        <v>514</v>
      </c>
      <c r="F29" s="114">
        <v>647</v>
      </c>
      <c r="G29" s="114">
        <v>599</v>
      </c>
      <c r="H29" s="140">
        <v>669</v>
      </c>
      <c r="I29" s="115">
        <v>116</v>
      </c>
      <c r="J29" s="116">
        <v>17.33931240657698</v>
      </c>
    </row>
    <row r="30" spans="1:15" s="110" customFormat="1" ht="24.95" customHeight="1" x14ac:dyDescent="0.2">
      <c r="A30" s="193">
        <v>87.88</v>
      </c>
      <c r="B30" s="204" t="s">
        <v>166</v>
      </c>
      <c r="C30" s="113">
        <v>5.2373559931366938</v>
      </c>
      <c r="D30" s="115">
        <v>641</v>
      </c>
      <c r="E30" s="114">
        <v>602</v>
      </c>
      <c r="F30" s="114">
        <v>912</v>
      </c>
      <c r="G30" s="114">
        <v>650</v>
      </c>
      <c r="H30" s="140">
        <v>652</v>
      </c>
      <c r="I30" s="115">
        <v>-11</v>
      </c>
      <c r="J30" s="116">
        <v>-1.6871165644171779</v>
      </c>
    </row>
    <row r="31" spans="1:15" s="110" customFormat="1" ht="24.95" customHeight="1" x14ac:dyDescent="0.2">
      <c r="A31" s="193" t="s">
        <v>167</v>
      </c>
      <c r="B31" s="199" t="s">
        <v>168</v>
      </c>
      <c r="C31" s="113">
        <v>4.5918784214396604</v>
      </c>
      <c r="D31" s="115">
        <v>562</v>
      </c>
      <c r="E31" s="114">
        <v>400</v>
      </c>
      <c r="F31" s="114">
        <v>531</v>
      </c>
      <c r="G31" s="114">
        <v>437</v>
      </c>
      <c r="H31" s="140">
        <v>548</v>
      </c>
      <c r="I31" s="115">
        <v>14</v>
      </c>
      <c r="J31" s="116">
        <v>2.5547445255474455</v>
      </c>
    </row>
    <row r="32" spans="1:15" s="110" customFormat="1" ht="24.95" customHeight="1" x14ac:dyDescent="0.2">
      <c r="A32" s="193"/>
      <c r="B32" s="204" t="s">
        <v>169</v>
      </c>
      <c r="C32" s="113">
        <v>0</v>
      </c>
      <c r="D32" s="115">
        <v>0</v>
      </c>
      <c r="E32" s="114">
        <v>0</v>
      </c>
      <c r="F32" s="114">
        <v>0</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2.5002042650543346</v>
      </c>
      <c r="D34" s="115">
        <v>306</v>
      </c>
      <c r="E34" s="114">
        <v>598</v>
      </c>
      <c r="F34" s="114">
        <v>701</v>
      </c>
      <c r="G34" s="114">
        <v>494</v>
      </c>
      <c r="H34" s="140">
        <v>266</v>
      </c>
      <c r="I34" s="115">
        <v>40</v>
      </c>
      <c r="J34" s="116">
        <v>15.037593984962406</v>
      </c>
    </row>
    <row r="35" spans="1:10" s="110" customFormat="1" ht="24.95" customHeight="1" x14ac:dyDescent="0.2">
      <c r="A35" s="292" t="s">
        <v>171</v>
      </c>
      <c r="B35" s="293" t="s">
        <v>172</v>
      </c>
      <c r="C35" s="113">
        <v>16.831440477163166</v>
      </c>
      <c r="D35" s="115">
        <v>2060</v>
      </c>
      <c r="E35" s="114">
        <v>1680</v>
      </c>
      <c r="F35" s="114">
        <v>2187</v>
      </c>
      <c r="G35" s="114">
        <v>1749</v>
      </c>
      <c r="H35" s="140">
        <v>2409</v>
      </c>
      <c r="I35" s="115">
        <v>-349</v>
      </c>
      <c r="J35" s="116">
        <v>-14.487339144873392</v>
      </c>
    </row>
    <row r="36" spans="1:10" s="110" customFormat="1" ht="24.95" customHeight="1" x14ac:dyDescent="0.2">
      <c r="A36" s="294" t="s">
        <v>173</v>
      </c>
      <c r="B36" s="295" t="s">
        <v>174</v>
      </c>
      <c r="C36" s="125">
        <v>80.668355257782494</v>
      </c>
      <c r="D36" s="143">
        <v>9873</v>
      </c>
      <c r="E36" s="144">
        <v>9184</v>
      </c>
      <c r="F36" s="144">
        <v>9982</v>
      </c>
      <c r="G36" s="144">
        <v>8496</v>
      </c>
      <c r="H36" s="145">
        <v>9509</v>
      </c>
      <c r="I36" s="143">
        <v>364</v>
      </c>
      <c r="J36" s="146">
        <v>3.8279524660847617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12239</v>
      </c>
      <c r="F11" s="264">
        <v>11462</v>
      </c>
      <c r="G11" s="264">
        <v>12870</v>
      </c>
      <c r="H11" s="264">
        <v>10741</v>
      </c>
      <c r="I11" s="265">
        <v>12184</v>
      </c>
      <c r="J11" s="263">
        <v>55</v>
      </c>
      <c r="K11" s="266">
        <v>0.4514116874589626</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26.701527902606422</v>
      </c>
      <c r="E13" s="115">
        <v>3268</v>
      </c>
      <c r="F13" s="114">
        <v>3841</v>
      </c>
      <c r="G13" s="114">
        <v>4091</v>
      </c>
      <c r="H13" s="114">
        <v>3348</v>
      </c>
      <c r="I13" s="140">
        <v>3228</v>
      </c>
      <c r="J13" s="115">
        <v>40</v>
      </c>
      <c r="K13" s="116">
        <v>1.2391573729863692</v>
      </c>
    </row>
    <row r="14" spans="1:17" ht="15.95" customHeight="1" x14ac:dyDescent="0.2">
      <c r="A14" s="306" t="s">
        <v>230</v>
      </c>
      <c r="B14" s="307"/>
      <c r="C14" s="308"/>
      <c r="D14" s="113">
        <v>54.203774818204103</v>
      </c>
      <c r="E14" s="115">
        <v>6634</v>
      </c>
      <c r="F14" s="114">
        <v>5721</v>
      </c>
      <c r="G14" s="114">
        <v>6633</v>
      </c>
      <c r="H14" s="114">
        <v>5459</v>
      </c>
      <c r="I14" s="140">
        <v>6678</v>
      </c>
      <c r="J14" s="115">
        <v>-44</v>
      </c>
      <c r="K14" s="116">
        <v>-0.65887990416292308</v>
      </c>
    </row>
    <row r="15" spans="1:17" ht="15.95" customHeight="1" x14ac:dyDescent="0.2">
      <c r="A15" s="306" t="s">
        <v>231</v>
      </c>
      <c r="B15" s="307"/>
      <c r="C15" s="308"/>
      <c r="D15" s="113">
        <v>9.3226570798267829</v>
      </c>
      <c r="E15" s="115">
        <v>1141</v>
      </c>
      <c r="F15" s="114">
        <v>937</v>
      </c>
      <c r="G15" s="114">
        <v>940</v>
      </c>
      <c r="H15" s="114">
        <v>800</v>
      </c>
      <c r="I15" s="140">
        <v>1006</v>
      </c>
      <c r="J15" s="115">
        <v>135</v>
      </c>
      <c r="K15" s="116">
        <v>13.41948310139165</v>
      </c>
    </row>
    <row r="16" spans="1:17" ht="15.95" customHeight="1" x14ac:dyDescent="0.2">
      <c r="A16" s="306" t="s">
        <v>232</v>
      </c>
      <c r="B16" s="307"/>
      <c r="C16" s="308"/>
      <c r="D16" s="113">
        <v>9.6167987580684695</v>
      </c>
      <c r="E16" s="115">
        <v>1177</v>
      </c>
      <c r="F16" s="114">
        <v>935</v>
      </c>
      <c r="G16" s="114">
        <v>1170</v>
      </c>
      <c r="H16" s="114">
        <v>1100</v>
      </c>
      <c r="I16" s="140">
        <v>1241</v>
      </c>
      <c r="J16" s="115">
        <v>-64</v>
      </c>
      <c r="K16" s="116">
        <v>-5.1571313456889607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2.5492278780946154</v>
      </c>
      <c r="E18" s="115">
        <v>312</v>
      </c>
      <c r="F18" s="114">
        <v>565</v>
      </c>
      <c r="G18" s="114">
        <v>697</v>
      </c>
      <c r="H18" s="114">
        <v>490</v>
      </c>
      <c r="I18" s="140">
        <v>274</v>
      </c>
      <c r="J18" s="115">
        <v>38</v>
      </c>
      <c r="K18" s="116">
        <v>13.868613138686131</v>
      </c>
    </row>
    <row r="19" spans="1:11" ht="14.1" customHeight="1" x14ac:dyDescent="0.2">
      <c r="A19" s="306" t="s">
        <v>235</v>
      </c>
      <c r="B19" s="307" t="s">
        <v>236</v>
      </c>
      <c r="C19" s="308"/>
      <c r="D19" s="113">
        <v>2.2795980063730696</v>
      </c>
      <c r="E19" s="115">
        <v>279</v>
      </c>
      <c r="F19" s="114">
        <v>540</v>
      </c>
      <c r="G19" s="114">
        <v>662</v>
      </c>
      <c r="H19" s="114">
        <v>463</v>
      </c>
      <c r="I19" s="140">
        <v>249</v>
      </c>
      <c r="J19" s="115">
        <v>30</v>
      </c>
      <c r="K19" s="116">
        <v>12.048192771084338</v>
      </c>
    </row>
    <row r="20" spans="1:11" ht="14.1" customHeight="1" x14ac:dyDescent="0.2">
      <c r="A20" s="306">
        <v>12</v>
      </c>
      <c r="B20" s="307" t="s">
        <v>237</v>
      </c>
      <c r="C20" s="308"/>
      <c r="D20" s="113">
        <v>1.4788789933818123</v>
      </c>
      <c r="E20" s="115">
        <v>181</v>
      </c>
      <c r="F20" s="114">
        <v>239</v>
      </c>
      <c r="G20" s="114">
        <v>202</v>
      </c>
      <c r="H20" s="114">
        <v>162</v>
      </c>
      <c r="I20" s="140">
        <v>177</v>
      </c>
      <c r="J20" s="115">
        <v>4</v>
      </c>
      <c r="K20" s="116">
        <v>2.2598870056497176</v>
      </c>
    </row>
    <row r="21" spans="1:11" ht="14.1" customHeight="1" x14ac:dyDescent="0.2">
      <c r="A21" s="306">
        <v>21</v>
      </c>
      <c r="B21" s="307" t="s">
        <v>238</v>
      </c>
      <c r="C21" s="308"/>
      <c r="D21" s="113">
        <v>0.31865348476182692</v>
      </c>
      <c r="E21" s="115">
        <v>39</v>
      </c>
      <c r="F21" s="114">
        <v>25</v>
      </c>
      <c r="G21" s="114">
        <v>34</v>
      </c>
      <c r="H21" s="114">
        <v>21</v>
      </c>
      <c r="I21" s="140">
        <v>84</v>
      </c>
      <c r="J21" s="115">
        <v>-45</v>
      </c>
      <c r="K21" s="116">
        <v>-53.571428571428569</v>
      </c>
    </row>
    <row r="22" spans="1:11" ht="14.1" customHeight="1" x14ac:dyDescent="0.2">
      <c r="A22" s="306">
        <v>22</v>
      </c>
      <c r="B22" s="307" t="s">
        <v>239</v>
      </c>
      <c r="C22" s="308"/>
      <c r="D22" s="113">
        <v>0.59645395865675299</v>
      </c>
      <c r="E22" s="115">
        <v>73</v>
      </c>
      <c r="F22" s="114">
        <v>49</v>
      </c>
      <c r="G22" s="114">
        <v>109</v>
      </c>
      <c r="H22" s="114">
        <v>55</v>
      </c>
      <c r="I22" s="140">
        <v>104</v>
      </c>
      <c r="J22" s="115">
        <v>-31</v>
      </c>
      <c r="K22" s="116">
        <v>-29.807692307692307</v>
      </c>
    </row>
    <row r="23" spans="1:11" ht="14.1" customHeight="1" x14ac:dyDescent="0.2">
      <c r="A23" s="306">
        <v>23</v>
      </c>
      <c r="B23" s="307" t="s">
        <v>240</v>
      </c>
      <c r="C23" s="308"/>
      <c r="D23" s="113">
        <v>0.49840673257619089</v>
      </c>
      <c r="E23" s="115">
        <v>61</v>
      </c>
      <c r="F23" s="114">
        <v>56</v>
      </c>
      <c r="G23" s="114">
        <v>61</v>
      </c>
      <c r="H23" s="114">
        <v>65</v>
      </c>
      <c r="I23" s="140">
        <v>69</v>
      </c>
      <c r="J23" s="115">
        <v>-8</v>
      </c>
      <c r="K23" s="116">
        <v>-11.594202898550725</v>
      </c>
    </row>
    <row r="24" spans="1:11" ht="14.1" customHeight="1" x14ac:dyDescent="0.2">
      <c r="A24" s="306">
        <v>24</v>
      </c>
      <c r="B24" s="307" t="s">
        <v>241</v>
      </c>
      <c r="C24" s="308"/>
      <c r="D24" s="113">
        <v>1.609608628155895</v>
      </c>
      <c r="E24" s="115">
        <v>197</v>
      </c>
      <c r="F24" s="114">
        <v>143</v>
      </c>
      <c r="G24" s="114">
        <v>196</v>
      </c>
      <c r="H24" s="114">
        <v>142</v>
      </c>
      <c r="I24" s="140">
        <v>211</v>
      </c>
      <c r="J24" s="115">
        <v>-14</v>
      </c>
      <c r="K24" s="116">
        <v>-6.6350710900473935</v>
      </c>
    </row>
    <row r="25" spans="1:11" ht="14.1" customHeight="1" x14ac:dyDescent="0.2">
      <c r="A25" s="306">
        <v>25</v>
      </c>
      <c r="B25" s="307" t="s">
        <v>242</v>
      </c>
      <c r="C25" s="308"/>
      <c r="D25" s="113">
        <v>4.6082196257864201</v>
      </c>
      <c r="E25" s="115">
        <v>564</v>
      </c>
      <c r="F25" s="114">
        <v>358</v>
      </c>
      <c r="G25" s="114">
        <v>527</v>
      </c>
      <c r="H25" s="114">
        <v>421</v>
      </c>
      <c r="I25" s="140">
        <v>550</v>
      </c>
      <c r="J25" s="115">
        <v>14</v>
      </c>
      <c r="K25" s="116">
        <v>2.5454545454545454</v>
      </c>
    </row>
    <row r="26" spans="1:11" ht="14.1" customHeight="1" x14ac:dyDescent="0.2">
      <c r="A26" s="306">
        <v>26</v>
      </c>
      <c r="B26" s="307" t="s">
        <v>243</v>
      </c>
      <c r="C26" s="308"/>
      <c r="D26" s="113">
        <v>2.1570389737723672</v>
      </c>
      <c r="E26" s="115">
        <v>264</v>
      </c>
      <c r="F26" s="114">
        <v>320</v>
      </c>
      <c r="G26" s="114">
        <v>391</v>
      </c>
      <c r="H26" s="114">
        <v>223</v>
      </c>
      <c r="I26" s="140">
        <v>270</v>
      </c>
      <c r="J26" s="115">
        <v>-6</v>
      </c>
      <c r="K26" s="116">
        <v>-2.2222222222222223</v>
      </c>
    </row>
    <row r="27" spans="1:11" ht="14.1" customHeight="1" x14ac:dyDescent="0.2">
      <c r="A27" s="306">
        <v>27</v>
      </c>
      <c r="B27" s="307" t="s">
        <v>244</v>
      </c>
      <c r="C27" s="308"/>
      <c r="D27" s="113">
        <v>1.2664433368739276</v>
      </c>
      <c r="E27" s="115">
        <v>155</v>
      </c>
      <c r="F27" s="114">
        <v>138</v>
      </c>
      <c r="G27" s="114">
        <v>148</v>
      </c>
      <c r="H27" s="114">
        <v>161</v>
      </c>
      <c r="I27" s="140">
        <v>152</v>
      </c>
      <c r="J27" s="115">
        <v>3</v>
      </c>
      <c r="K27" s="116">
        <v>1.9736842105263157</v>
      </c>
    </row>
    <row r="28" spans="1:11" ht="14.1" customHeight="1" x14ac:dyDescent="0.2">
      <c r="A28" s="306">
        <v>28</v>
      </c>
      <c r="B28" s="307" t="s">
        <v>245</v>
      </c>
      <c r="C28" s="308"/>
      <c r="D28" s="113">
        <v>0.28597107606830624</v>
      </c>
      <c r="E28" s="115">
        <v>35</v>
      </c>
      <c r="F28" s="114">
        <v>22</v>
      </c>
      <c r="G28" s="114">
        <v>37</v>
      </c>
      <c r="H28" s="114">
        <v>29</v>
      </c>
      <c r="I28" s="140">
        <v>39</v>
      </c>
      <c r="J28" s="115">
        <v>-4</v>
      </c>
      <c r="K28" s="116">
        <v>-10.256410256410257</v>
      </c>
    </row>
    <row r="29" spans="1:11" ht="14.1" customHeight="1" x14ac:dyDescent="0.2">
      <c r="A29" s="306">
        <v>29</v>
      </c>
      <c r="B29" s="307" t="s">
        <v>246</v>
      </c>
      <c r="C29" s="308"/>
      <c r="D29" s="113">
        <v>2.9986109976305255</v>
      </c>
      <c r="E29" s="115">
        <v>367</v>
      </c>
      <c r="F29" s="114">
        <v>293</v>
      </c>
      <c r="G29" s="114">
        <v>331</v>
      </c>
      <c r="H29" s="114">
        <v>325</v>
      </c>
      <c r="I29" s="140">
        <v>406</v>
      </c>
      <c r="J29" s="115">
        <v>-39</v>
      </c>
      <c r="K29" s="116">
        <v>-9.6059113300492616</v>
      </c>
    </row>
    <row r="30" spans="1:11" ht="14.1" customHeight="1" x14ac:dyDescent="0.2">
      <c r="A30" s="306" t="s">
        <v>247</v>
      </c>
      <c r="B30" s="307" t="s">
        <v>248</v>
      </c>
      <c r="C30" s="308"/>
      <c r="D30" s="113" t="s">
        <v>513</v>
      </c>
      <c r="E30" s="115" t="s">
        <v>513</v>
      </c>
      <c r="F30" s="114">
        <v>50</v>
      </c>
      <c r="G30" s="114" t="s">
        <v>513</v>
      </c>
      <c r="H30" s="114" t="s">
        <v>513</v>
      </c>
      <c r="I30" s="140" t="s">
        <v>513</v>
      </c>
      <c r="J30" s="115" t="s">
        <v>513</v>
      </c>
      <c r="K30" s="116" t="s">
        <v>513</v>
      </c>
    </row>
    <row r="31" spans="1:11" ht="14.1" customHeight="1" x14ac:dyDescent="0.2">
      <c r="A31" s="306" t="s">
        <v>249</v>
      </c>
      <c r="B31" s="307" t="s">
        <v>250</v>
      </c>
      <c r="C31" s="308"/>
      <c r="D31" s="113">
        <v>2.3122804150665903</v>
      </c>
      <c r="E31" s="115">
        <v>283</v>
      </c>
      <c r="F31" s="114">
        <v>240</v>
      </c>
      <c r="G31" s="114">
        <v>267</v>
      </c>
      <c r="H31" s="114">
        <v>260</v>
      </c>
      <c r="I31" s="140">
        <v>262</v>
      </c>
      <c r="J31" s="115">
        <v>21</v>
      </c>
      <c r="K31" s="116">
        <v>8.0152671755725198</v>
      </c>
    </row>
    <row r="32" spans="1:11" ht="14.1" customHeight="1" x14ac:dyDescent="0.2">
      <c r="A32" s="306">
        <v>31</v>
      </c>
      <c r="B32" s="307" t="s">
        <v>251</v>
      </c>
      <c r="C32" s="308"/>
      <c r="D32" s="113">
        <v>0.53108914126971163</v>
      </c>
      <c r="E32" s="115">
        <v>65</v>
      </c>
      <c r="F32" s="114">
        <v>44</v>
      </c>
      <c r="G32" s="114">
        <v>55</v>
      </c>
      <c r="H32" s="114">
        <v>62</v>
      </c>
      <c r="I32" s="140">
        <v>77</v>
      </c>
      <c r="J32" s="115">
        <v>-12</v>
      </c>
      <c r="K32" s="116">
        <v>-15.584415584415584</v>
      </c>
    </row>
    <row r="33" spans="1:11" ht="14.1" customHeight="1" x14ac:dyDescent="0.2">
      <c r="A33" s="306">
        <v>32</v>
      </c>
      <c r="B33" s="307" t="s">
        <v>252</v>
      </c>
      <c r="C33" s="308"/>
      <c r="D33" s="113">
        <v>1.7975324781436393</v>
      </c>
      <c r="E33" s="115">
        <v>220</v>
      </c>
      <c r="F33" s="114">
        <v>233</v>
      </c>
      <c r="G33" s="114">
        <v>243</v>
      </c>
      <c r="H33" s="114">
        <v>261</v>
      </c>
      <c r="I33" s="140">
        <v>250</v>
      </c>
      <c r="J33" s="115">
        <v>-30</v>
      </c>
      <c r="K33" s="116">
        <v>-12</v>
      </c>
    </row>
    <row r="34" spans="1:11" ht="14.1" customHeight="1" x14ac:dyDescent="0.2">
      <c r="A34" s="306">
        <v>33</v>
      </c>
      <c r="B34" s="307" t="s">
        <v>253</v>
      </c>
      <c r="C34" s="308"/>
      <c r="D34" s="113">
        <v>0.92327804559196014</v>
      </c>
      <c r="E34" s="115">
        <v>113</v>
      </c>
      <c r="F34" s="114">
        <v>138</v>
      </c>
      <c r="G34" s="114">
        <v>143</v>
      </c>
      <c r="H34" s="114">
        <v>104</v>
      </c>
      <c r="I34" s="140">
        <v>171</v>
      </c>
      <c r="J34" s="115">
        <v>-58</v>
      </c>
      <c r="K34" s="116">
        <v>-33.918128654970758</v>
      </c>
    </row>
    <row r="35" spans="1:11" ht="14.1" customHeight="1" x14ac:dyDescent="0.2">
      <c r="A35" s="306">
        <v>34</v>
      </c>
      <c r="B35" s="307" t="s">
        <v>254</v>
      </c>
      <c r="C35" s="308"/>
      <c r="D35" s="113">
        <v>2.2305743933327888</v>
      </c>
      <c r="E35" s="115">
        <v>273</v>
      </c>
      <c r="F35" s="114">
        <v>175</v>
      </c>
      <c r="G35" s="114">
        <v>185</v>
      </c>
      <c r="H35" s="114">
        <v>184</v>
      </c>
      <c r="I35" s="140">
        <v>222</v>
      </c>
      <c r="J35" s="115">
        <v>51</v>
      </c>
      <c r="K35" s="116">
        <v>22.972972972972972</v>
      </c>
    </row>
    <row r="36" spans="1:11" ht="14.1" customHeight="1" x14ac:dyDescent="0.2">
      <c r="A36" s="306">
        <v>41</v>
      </c>
      <c r="B36" s="307" t="s">
        <v>255</v>
      </c>
      <c r="C36" s="308"/>
      <c r="D36" s="113">
        <v>1.6014380259825149</v>
      </c>
      <c r="E36" s="115">
        <v>196</v>
      </c>
      <c r="F36" s="114">
        <v>122</v>
      </c>
      <c r="G36" s="114">
        <v>143</v>
      </c>
      <c r="H36" s="114">
        <v>170</v>
      </c>
      <c r="I36" s="140">
        <v>220</v>
      </c>
      <c r="J36" s="115">
        <v>-24</v>
      </c>
      <c r="K36" s="116">
        <v>-10.909090909090908</v>
      </c>
    </row>
    <row r="37" spans="1:11" ht="14.1" customHeight="1" x14ac:dyDescent="0.2">
      <c r="A37" s="306">
        <v>42</v>
      </c>
      <c r="B37" s="307" t="s">
        <v>256</v>
      </c>
      <c r="C37" s="308"/>
      <c r="D37" s="113" t="s">
        <v>513</v>
      </c>
      <c r="E37" s="115" t="s">
        <v>513</v>
      </c>
      <c r="F37" s="114">
        <v>5</v>
      </c>
      <c r="G37" s="114">
        <v>13</v>
      </c>
      <c r="H37" s="114" t="s">
        <v>513</v>
      </c>
      <c r="I37" s="140">
        <v>9</v>
      </c>
      <c r="J37" s="115" t="s">
        <v>513</v>
      </c>
      <c r="K37" s="116" t="s">
        <v>513</v>
      </c>
    </row>
    <row r="38" spans="1:11" ht="14.1" customHeight="1" x14ac:dyDescent="0.2">
      <c r="A38" s="306">
        <v>43</v>
      </c>
      <c r="B38" s="307" t="s">
        <v>257</v>
      </c>
      <c r="C38" s="308"/>
      <c r="D38" s="113">
        <v>1.4053435738213906</v>
      </c>
      <c r="E38" s="115">
        <v>172</v>
      </c>
      <c r="F38" s="114">
        <v>155</v>
      </c>
      <c r="G38" s="114">
        <v>168</v>
      </c>
      <c r="H38" s="114">
        <v>124</v>
      </c>
      <c r="I38" s="140">
        <v>138</v>
      </c>
      <c r="J38" s="115">
        <v>34</v>
      </c>
      <c r="K38" s="116">
        <v>24.637681159420289</v>
      </c>
    </row>
    <row r="39" spans="1:11" ht="14.1" customHeight="1" x14ac:dyDescent="0.2">
      <c r="A39" s="306">
        <v>51</v>
      </c>
      <c r="B39" s="307" t="s">
        <v>258</v>
      </c>
      <c r="C39" s="308"/>
      <c r="D39" s="113">
        <v>11.275430999264646</v>
      </c>
      <c r="E39" s="115">
        <v>1380</v>
      </c>
      <c r="F39" s="114">
        <v>2098</v>
      </c>
      <c r="G39" s="114">
        <v>1615</v>
      </c>
      <c r="H39" s="114">
        <v>1358</v>
      </c>
      <c r="I39" s="140">
        <v>1370</v>
      </c>
      <c r="J39" s="115">
        <v>10</v>
      </c>
      <c r="K39" s="116">
        <v>0.72992700729927007</v>
      </c>
    </row>
    <row r="40" spans="1:11" ht="14.1" customHeight="1" x14ac:dyDescent="0.2">
      <c r="A40" s="306" t="s">
        <v>259</v>
      </c>
      <c r="B40" s="307" t="s">
        <v>260</v>
      </c>
      <c r="C40" s="308"/>
      <c r="D40" s="113">
        <v>10.53190620148705</v>
      </c>
      <c r="E40" s="115">
        <v>1289</v>
      </c>
      <c r="F40" s="114">
        <v>2037</v>
      </c>
      <c r="G40" s="114">
        <v>1516</v>
      </c>
      <c r="H40" s="114">
        <v>1275</v>
      </c>
      <c r="I40" s="140">
        <v>1267</v>
      </c>
      <c r="J40" s="115">
        <v>22</v>
      </c>
      <c r="K40" s="116">
        <v>1.7363851617995265</v>
      </c>
    </row>
    <row r="41" spans="1:11" ht="14.1" customHeight="1" x14ac:dyDescent="0.2">
      <c r="A41" s="306"/>
      <c r="B41" s="307" t="s">
        <v>261</v>
      </c>
      <c r="C41" s="308"/>
      <c r="D41" s="113">
        <v>9.8047226080562133</v>
      </c>
      <c r="E41" s="115">
        <v>1200</v>
      </c>
      <c r="F41" s="114">
        <v>1326</v>
      </c>
      <c r="G41" s="114">
        <v>1283</v>
      </c>
      <c r="H41" s="114">
        <v>1129</v>
      </c>
      <c r="I41" s="140">
        <v>1135</v>
      </c>
      <c r="J41" s="115">
        <v>65</v>
      </c>
      <c r="K41" s="116">
        <v>5.7268722466960353</v>
      </c>
    </row>
    <row r="42" spans="1:11" ht="14.1" customHeight="1" x14ac:dyDescent="0.2">
      <c r="A42" s="306">
        <v>52</v>
      </c>
      <c r="B42" s="307" t="s">
        <v>262</v>
      </c>
      <c r="C42" s="308"/>
      <c r="D42" s="113">
        <v>5.2210147887899341</v>
      </c>
      <c r="E42" s="115">
        <v>639</v>
      </c>
      <c r="F42" s="114">
        <v>487</v>
      </c>
      <c r="G42" s="114">
        <v>605</v>
      </c>
      <c r="H42" s="114">
        <v>576</v>
      </c>
      <c r="I42" s="140">
        <v>686</v>
      </c>
      <c r="J42" s="115">
        <v>-47</v>
      </c>
      <c r="K42" s="116">
        <v>-6.85131195335277</v>
      </c>
    </row>
    <row r="43" spans="1:11" ht="14.1" customHeight="1" x14ac:dyDescent="0.2">
      <c r="A43" s="306" t="s">
        <v>263</v>
      </c>
      <c r="B43" s="307" t="s">
        <v>264</v>
      </c>
      <c r="C43" s="308"/>
      <c r="D43" s="113">
        <v>4.6000490236130407</v>
      </c>
      <c r="E43" s="115">
        <v>563</v>
      </c>
      <c r="F43" s="114">
        <v>433</v>
      </c>
      <c r="G43" s="114">
        <v>533</v>
      </c>
      <c r="H43" s="114">
        <v>492</v>
      </c>
      <c r="I43" s="140">
        <v>605</v>
      </c>
      <c r="J43" s="115">
        <v>-42</v>
      </c>
      <c r="K43" s="116">
        <v>-6.9421487603305785</v>
      </c>
    </row>
    <row r="44" spans="1:11" ht="14.1" customHeight="1" x14ac:dyDescent="0.2">
      <c r="A44" s="306">
        <v>53</v>
      </c>
      <c r="B44" s="307" t="s">
        <v>265</v>
      </c>
      <c r="C44" s="308"/>
      <c r="D44" s="113">
        <v>0.7925484108178773</v>
      </c>
      <c r="E44" s="115">
        <v>97</v>
      </c>
      <c r="F44" s="114">
        <v>93</v>
      </c>
      <c r="G44" s="114">
        <v>98</v>
      </c>
      <c r="H44" s="114">
        <v>95</v>
      </c>
      <c r="I44" s="140">
        <v>165</v>
      </c>
      <c r="J44" s="115">
        <v>-68</v>
      </c>
      <c r="K44" s="116">
        <v>-41.212121212121211</v>
      </c>
    </row>
    <row r="45" spans="1:11" ht="14.1" customHeight="1" x14ac:dyDescent="0.2">
      <c r="A45" s="306" t="s">
        <v>266</v>
      </c>
      <c r="B45" s="307" t="s">
        <v>267</v>
      </c>
      <c r="C45" s="308"/>
      <c r="D45" s="113">
        <v>0.77620720647111696</v>
      </c>
      <c r="E45" s="115">
        <v>95</v>
      </c>
      <c r="F45" s="114">
        <v>91</v>
      </c>
      <c r="G45" s="114">
        <v>97</v>
      </c>
      <c r="H45" s="114">
        <v>93</v>
      </c>
      <c r="I45" s="140">
        <v>158</v>
      </c>
      <c r="J45" s="115">
        <v>-63</v>
      </c>
      <c r="K45" s="116">
        <v>-39.87341772151899</v>
      </c>
    </row>
    <row r="46" spans="1:11" ht="14.1" customHeight="1" x14ac:dyDescent="0.2">
      <c r="A46" s="306">
        <v>54</v>
      </c>
      <c r="B46" s="307" t="s">
        <v>268</v>
      </c>
      <c r="C46" s="308"/>
      <c r="D46" s="113">
        <v>4.1506659040771305</v>
      </c>
      <c r="E46" s="115">
        <v>508</v>
      </c>
      <c r="F46" s="114">
        <v>552</v>
      </c>
      <c r="G46" s="114">
        <v>520</v>
      </c>
      <c r="H46" s="114">
        <v>494</v>
      </c>
      <c r="I46" s="140">
        <v>446</v>
      </c>
      <c r="J46" s="115">
        <v>62</v>
      </c>
      <c r="K46" s="116">
        <v>13.901345291479821</v>
      </c>
    </row>
    <row r="47" spans="1:11" ht="14.1" customHeight="1" x14ac:dyDescent="0.2">
      <c r="A47" s="306">
        <v>61</v>
      </c>
      <c r="B47" s="307" t="s">
        <v>269</v>
      </c>
      <c r="C47" s="308"/>
      <c r="D47" s="113">
        <v>2.900563771549963</v>
      </c>
      <c r="E47" s="115">
        <v>355</v>
      </c>
      <c r="F47" s="114">
        <v>305</v>
      </c>
      <c r="G47" s="114">
        <v>330</v>
      </c>
      <c r="H47" s="114">
        <v>349</v>
      </c>
      <c r="I47" s="140">
        <v>384</v>
      </c>
      <c r="J47" s="115">
        <v>-29</v>
      </c>
      <c r="K47" s="116">
        <v>-7.552083333333333</v>
      </c>
    </row>
    <row r="48" spans="1:11" ht="14.1" customHeight="1" x14ac:dyDescent="0.2">
      <c r="A48" s="306">
        <v>62</v>
      </c>
      <c r="B48" s="307" t="s">
        <v>270</v>
      </c>
      <c r="C48" s="308"/>
      <c r="D48" s="113">
        <v>9.3308276820001641</v>
      </c>
      <c r="E48" s="115">
        <v>1142</v>
      </c>
      <c r="F48" s="114">
        <v>1130</v>
      </c>
      <c r="G48" s="114">
        <v>1246</v>
      </c>
      <c r="H48" s="114">
        <v>876</v>
      </c>
      <c r="I48" s="140">
        <v>1089</v>
      </c>
      <c r="J48" s="115">
        <v>53</v>
      </c>
      <c r="K48" s="116">
        <v>4.8668503213957761</v>
      </c>
    </row>
    <row r="49" spans="1:11" ht="14.1" customHeight="1" x14ac:dyDescent="0.2">
      <c r="A49" s="306">
        <v>63</v>
      </c>
      <c r="B49" s="307" t="s">
        <v>271</v>
      </c>
      <c r="C49" s="308"/>
      <c r="D49" s="113">
        <v>5.7357627257128847</v>
      </c>
      <c r="E49" s="115">
        <v>702</v>
      </c>
      <c r="F49" s="114">
        <v>605</v>
      </c>
      <c r="G49" s="114">
        <v>613</v>
      </c>
      <c r="H49" s="114">
        <v>544</v>
      </c>
      <c r="I49" s="140">
        <v>585</v>
      </c>
      <c r="J49" s="115">
        <v>117</v>
      </c>
      <c r="K49" s="116">
        <v>20</v>
      </c>
    </row>
    <row r="50" spans="1:11" ht="14.1" customHeight="1" x14ac:dyDescent="0.2">
      <c r="A50" s="306" t="s">
        <v>272</v>
      </c>
      <c r="B50" s="307" t="s">
        <v>273</v>
      </c>
      <c r="C50" s="308"/>
      <c r="D50" s="113">
        <v>2.5655690824413759</v>
      </c>
      <c r="E50" s="115">
        <v>314</v>
      </c>
      <c r="F50" s="114">
        <v>275</v>
      </c>
      <c r="G50" s="114">
        <v>268</v>
      </c>
      <c r="H50" s="114">
        <v>257</v>
      </c>
      <c r="I50" s="140">
        <v>249</v>
      </c>
      <c r="J50" s="115">
        <v>65</v>
      </c>
      <c r="K50" s="116">
        <v>26.104417670682732</v>
      </c>
    </row>
    <row r="51" spans="1:11" ht="14.1" customHeight="1" x14ac:dyDescent="0.2">
      <c r="A51" s="306" t="s">
        <v>274</v>
      </c>
      <c r="B51" s="307" t="s">
        <v>275</v>
      </c>
      <c r="C51" s="308"/>
      <c r="D51" s="113">
        <v>2.5492278780946154</v>
      </c>
      <c r="E51" s="115">
        <v>312</v>
      </c>
      <c r="F51" s="114">
        <v>258</v>
      </c>
      <c r="G51" s="114">
        <v>305</v>
      </c>
      <c r="H51" s="114">
        <v>231</v>
      </c>
      <c r="I51" s="140">
        <v>274</v>
      </c>
      <c r="J51" s="115">
        <v>38</v>
      </c>
      <c r="K51" s="116">
        <v>13.868613138686131</v>
      </c>
    </row>
    <row r="52" spans="1:11" ht="14.1" customHeight="1" x14ac:dyDescent="0.2">
      <c r="A52" s="306">
        <v>71</v>
      </c>
      <c r="B52" s="307" t="s">
        <v>276</v>
      </c>
      <c r="C52" s="308"/>
      <c r="D52" s="113">
        <v>9.2246098537462213</v>
      </c>
      <c r="E52" s="115">
        <v>1129</v>
      </c>
      <c r="F52" s="114">
        <v>906</v>
      </c>
      <c r="G52" s="114">
        <v>1023</v>
      </c>
      <c r="H52" s="114">
        <v>973</v>
      </c>
      <c r="I52" s="140">
        <v>1144</v>
      </c>
      <c r="J52" s="115">
        <v>-15</v>
      </c>
      <c r="K52" s="116">
        <v>-1.3111888111888113</v>
      </c>
    </row>
    <row r="53" spans="1:11" ht="14.1" customHeight="1" x14ac:dyDescent="0.2">
      <c r="A53" s="306" t="s">
        <v>277</v>
      </c>
      <c r="B53" s="307" t="s">
        <v>278</v>
      </c>
      <c r="C53" s="308"/>
      <c r="D53" s="113">
        <v>3.2927526758722117</v>
      </c>
      <c r="E53" s="115">
        <v>403</v>
      </c>
      <c r="F53" s="114">
        <v>366</v>
      </c>
      <c r="G53" s="114">
        <v>392</v>
      </c>
      <c r="H53" s="114">
        <v>331</v>
      </c>
      <c r="I53" s="140">
        <v>430</v>
      </c>
      <c r="J53" s="115">
        <v>-27</v>
      </c>
      <c r="K53" s="116">
        <v>-6.2790697674418601</v>
      </c>
    </row>
    <row r="54" spans="1:11" ht="14.1" customHeight="1" x14ac:dyDescent="0.2">
      <c r="A54" s="306" t="s">
        <v>279</v>
      </c>
      <c r="B54" s="307" t="s">
        <v>280</v>
      </c>
      <c r="C54" s="308"/>
      <c r="D54" s="113">
        <v>4.8124846801209253</v>
      </c>
      <c r="E54" s="115">
        <v>589</v>
      </c>
      <c r="F54" s="114">
        <v>455</v>
      </c>
      <c r="G54" s="114">
        <v>541</v>
      </c>
      <c r="H54" s="114">
        <v>546</v>
      </c>
      <c r="I54" s="140">
        <v>604</v>
      </c>
      <c r="J54" s="115">
        <v>-15</v>
      </c>
      <c r="K54" s="116">
        <v>-2.4834437086092715</v>
      </c>
    </row>
    <row r="55" spans="1:11" ht="14.1" customHeight="1" x14ac:dyDescent="0.2">
      <c r="A55" s="306">
        <v>72</v>
      </c>
      <c r="B55" s="307" t="s">
        <v>281</v>
      </c>
      <c r="C55" s="308"/>
      <c r="D55" s="113">
        <v>2.802516545469401</v>
      </c>
      <c r="E55" s="115">
        <v>343</v>
      </c>
      <c r="F55" s="114">
        <v>218</v>
      </c>
      <c r="G55" s="114">
        <v>235</v>
      </c>
      <c r="H55" s="114">
        <v>231</v>
      </c>
      <c r="I55" s="140">
        <v>333</v>
      </c>
      <c r="J55" s="115">
        <v>10</v>
      </c>
      <c r="K55" s="116">
        <v>3.0030030030030028</v>
      </c>
    </row>
    <row r="56" spans="1:11" ht="14.1" customHeight="1" x14ac:dyDescent="0.2">
      <c r="A56" s="306" t="s">
        <v>282</v>
      </c>
      <c r="B56" s="307" t="s">
        <v>283</v>
      </c>
      <c r="C56" s="308"/>
      <c r="D56" s="113">
        <v>1.2174197238336466</v>
      </c>
      <c r="E56" s="115">
        <v>149</v>
      </c>
      <c r="F56" s="114">
        <v>79</v>
      </c>
      <c r="G56" s="114">
        <v>95</v>
      </c>
      <c r="H56" s="114">
        <v>73</v>
      </c>
      <c r="I56" s="140">
        <v>141</v>
      </c>
      <c r="J56" s="115">
        <v>8</v>
      </c>
      <c r="K56" s="116">
        <v>5.6737588652482271</v>
      </c>
    </row>
    <row r="57" spans="1:11" ht="14.1" customHeight="1" x14ac:dyDescent="0.2">
      <c r="A57" s="306" t="s">
        <v>284</v>
      </c>
      <c r="B57" s="307" t="s">
        <v>285</v>
      </c>
      <c r="C57" s="308"/>
      <c r="D57" s="113">
        <v>1.0621782825394233</v>
      </c>
      <c r="E57" s="115">
        <v>130</v>
      </c>
      <c r="F57" s="114">
        <v>109</v>
      </c>
      <c r="G57" s="114">
        <v>109</v>
      </c>
      <c r="H57" s="114">
        <v>104</v>
      </c>
      <c r="I57" s="140">
        <v>126</v>
      </c>
      <c r="J57" s="115">
        <v>4</v>
      </c>
      <c r="K57" s="116">
        <v>3.1746031746031744</v>
      </c>
    </row>
    <row r="58" spans="1:11" ht="14.1" customHeight="1" x14ac:dyDescent="0.2">
      <c r="A58" s="306">
        <v>73</v>
      </c>
      <c r="B58" s="307" t="s">
        <v>286</v>
      </c>
      <c r="C58" s="308"/>
      <c r="D58" s="113">
        <v>1.0621782825394233</v>
      </c>
      <c r="E58" s="115">
        <v>130</v>
      </c>
      <c r="F58" s="114">
        <v>100</v>
      </c>
      <c r="G58" s="114">
        <v>158</v>
      </c>
      <c r="H58" s="114">
        <v>108</v>
      </c>
      <c r="I58" s="140">
        <v>133</v>
      </c>
      <c r="J58" s="115">
        <v>-3</v>
      </c>
      <c r="K58" s="116">
        <v>-2.255639097744361</v>
      </c>
    </row>
    <row r="59" spans="1:11" ht="14.1" customHeight="1" x14ac:dyDescent="0.2">
      <c r="A59" s="306" t="s">
        <v>287</v>
      </c>
      <c r="B59" s="307" t="s">
        <v>288</v>
      </c>
      <c r="C59" s="308"/>
      <c r="D59" s="113">
        <v>0.75169539995097634</v>
      </c>
      <c r="E59" s="115">
        <v>92</v>
      </c>
      <c r="F59" s="114">
        <v>69</v>
      </c>
      <c r="G59" s="114">
        <v>104</v>
      </c>
      <c r="H59" s="114">
        <v>70</v>
      </c>
      <c r="I59" s="140">
        <v>89</v>
      </c>
      <c r="J59" s="115">
        <v>3</v>
      </c>
      <c r="K59" s="116">
        <v>3.3707865168539324</v>
      </c>
    </row>
    <row r="60" spans="1:11" ht="14.1" customHeight="1" x14ac:dyDescent="0.2">
      <c r="A60" s="306">
        <v>81</v>
      </c>
      <c r="B60" s="307" t="s">
        <v>289</v>
      </c>
      <c r="C60" s="308"/>
      <c r="D60" s="113">
        <v>7.3372007516954003</v>
      </c>
      <c r="E60" s="115">
        <v>898</v>
      </c>
      <c r="F60" s="114">
        <v>596</v>
      </c>
      <c r="G60" s="114">
        <v>768</v>
      </c>
      <c r="H60" s="114">
        <v>695</v>
      </c>
      <c r="I60" s="140">
        <v>785</v>
      </c>
      <c r="J60" s="115">
        <v>113</v>
      </c>
      <c r="K60" s="116">
        <v>14.394904458598726</v>
      </c>
    </row>
    <row r="61" spans="1:11" ht="14.1" customHeight="1" x14ac:dyDescent="0.2">
      <c r="A61" s="306" t="s">
        <v>290</v>
      </c>
      <c r="B61" s="307" t="s">
        <v>291</v>
      </c>
      <c r="C61" s="308"/>
      <c r="D61" s="113">
        <v>2.7943459432960207</v>
      </c>
      <c r="E61" s="115">
        <v>342</v>
      </c>
      <c r="F61" s="114">
        <v>167</v>
      </c>
      <c r="G61" s="114">
        <v>218</v>
      </c>
      <c r="H61" s="114">
        <v>248</v>
      </c>
      <c r="I61" s="140">
        <v>296</v>
      </c>
      <c r="J61" s="115">
        <v>46</v>
      </c>
      <c r="K61" s="116">
        <v>15.54054054054054</v>
      </c>
    </row>
    <row r="62" spans="1:11" ht="14.1" customHeight="1" x14ac:dyDescent="0.2">
      <c r="A62" s="306" t="s">
        <v>292</v>
      </c>
      <c r="B62" s="307" t="s">
        <v>293</v>
      </c>
      <c r="C62" s="308"/>
      <c r="D62" s="113">
        <v>2.0998447585587057</v>
      </c>
      <c r="E62" s="115">
        <v>257</v>
      </c>
      <c r="F62" s="114">
        <v>230</v>
      </c>
      <c r="G62" s="114">
        <v>305</v>
      </c>
      <c r="H62" s="114">
        <v>236</v>
      </c>
      <c r="I62" s="140">
        <v>255</v>
      </c>
      <c r="J62" s="115">
        <v>2</v>
      </c>
      <c r="K62" s="116">
        <v>0.78431372549019607</v>
      </c>
    </row>
    <row r="63" spans="1:11" ht="14.1" customHeight="1" x14ac:dyDescent="0.2">
      <c r="A63" s="306"/>
      <c r="B63" s="307" t="s">
        <v>294</v>
      </c>
      <c r="C63" s="308"/>
      <c r="D63" s="113">
        <v>1.7730206716234986</v>
      </c>
      <c r="E63" s="115">
        <v>217</v>
      </c>
      <c r="F63" s="114">
        <v>190</v>
      </c>
      <c r="G63" s="114">
        <v>258</v>
      </c>
      <c r="H63" s="114">
        <v>207</v>
      </c>
      <c r="I63" s="140">
        <v>218</v>
      </c>
      <c r="J63" s="115">
        <v>-1</v>
      </c>
      <c r="K63" s="116">
        <v>-0.45871559633027525</v>
      </c>
    </row>
    <row r="64" spans="1:11" ht="14.1" customHeight="1" x14ac:dyDescent="0.2">
      <c r="A64" s="306" t="s">
        <v>295</v>
      </c>
      <c r="B64" s="307" t="s">
        <v>296</v>
      </c>
      <c r="C64" s="308"/>
      <c r="D64" s="113">
        <v>0.86608383037829884</v>
      </c>
      <c r="E64" s="115">
        <v>106</v>
      </c>
      <c r="F64" s="114">
        <v>59</v>
      </c>
      <c r="G64" s="114">
        <v>66</v>
      </c>
      <c r="H64" s="114">
        <v>61</v>
      </c>
      <c r="I64" s="140">
        <v>88</v>
      </c>
      <c r="J64" s="115">
        <v>18</v>
      </c>
      <c r="K64" s="116">
        <v>20.454545454545453</v>
      </c>
    </row>
    <row r="65" spans="1:11" ht="14.1" customHeight="1" x14ac:dyDescent="0.2">
      <c r="A65" s="306" t="s">
        <v>297</v>
      </c>
      <c r="B65" s="307" t="s">
        <v>298</v>
      </c>
      <c r="C65" s="308"/>
      <c r="D65" s="113">
        <v>0.60462456083013316</v>
      </c>
      <c r="E65" s="115">
        <v>74</v>
      </c>
      <c r="F65" s="114">
        <v>61</v>
      </c>
      <c r="G65" s="114">
        <v>78</v>
      </c>
      <c r="H65" s="114">
        <v>62</v>
      </c>
      <c r="I65" s="140">
        <v>64</v>
      </c>
      <c r="J65" s="115">
        <v>10</v>
      </c>
      <c r="K65" s="116">
        <v>15.625</v>
      </c>
    </row>
    <row r="66" spans="1:11" ht="14.1" customHeight="1" x14ac:dyDescent="0.2">
      <c r="A66" s="306">
        <v>82</v>
      </c>
      <c r="B66" s="307" t="s">
        <v>299</v>
      </c>
      <c r="C66" s="308"/>
      <c r="D66" s="113">
        <v>3.7584769997548819</v>
      </c>
      <c r="E66" s="115">
        <v>460</v>
      </c>
      <c r="F66" s="114">
        <v>337</v>
      </c>
      <c r="G66" s="114">
        <v>371</v>
      </c>
      <c r="H66" s="114">
        <v>335</v>
      </c>
      <c r="I66" s="140">
        <v>426</v>
      </c>
      <c r="J66" s="115">
        <v>34</v>
      </c>
      <c r="K66" s="116">
        <v>7.981220657276995</v>
      </c>
    </row>
    <row r="67" spans="1:11" ht="14.1" customHeight="1" x14ac:dyDescent="0.2">
      <c r="A67" s="306" t="s">
        <v>300</v>
      </c>
      <c r="B67" s="307" t="s">
        <v>301</v>
      </c>
      <c r="C67" s="308"/>
      <c r="D67" s="113">
        <v>1.4952201977285726</v>
      </c>
      <c r="E67" s="115">
        <v>183</v>
      </c>
      <c r="F67" s="114">
        <v>227</v>
      </c>
      <c r="G67" s="114">
        <v>205</v>
      </c>
      <c r="H67" s="114">
        <v>201</v>
      </c>
      <c r="I67" s="140">
        <v>192</v>
      </c>
      <c r="J67" s="115">
        <v>-9</v>
      </c>
      <c r="K67" s="116">
        <v>-4.6875</v>
      </c>
    </row>
    <row r="68" spans="1:11" ht="14.1" customHeight="1" x14ac:dyDescent="0.2">
      <c r="A68" s="306" t="s">
        <v>302</v>
      </c>
      <c r="B68" s="307" t="s">
        <v>303</v>
      </c>
      <c r="C68" s="308"/>
      <c r="D68" s="113">
        <v>0.94778985211210065</v>
      </c>
      <c r="E68" s="115">
        <v>116</v>
      </c>
      <c r="F68" s="114">
        <v>77</v>
      </c>
      <c r="G68" s="114">
        <v>110</v>
      </c>
      <c r="H68" s="114">
        <v>101</v>
      </c>
      <c r="I68" s="140">
        <v>168</v>
      </c>
      <c r="J68" s="115">
        <v>-52</v>
      </c>
      <c r="K68" s="116">
        <v>-30.952380952380953</v>
      </c>
    </row>
    <row r="69" spans="1:11" ht="14.1" customHeight="1" x14ac:dyDescent="0.2">
      <c r="A69" s="306">
        <v>83</v>
      </c>
      <c r="B69" s="307" t="s">
        <v>304</v>
      </c>
      <c r="C69" s="308"/>
      <c r="D69" s="113">
        <v>4.4039545714519157</v>
      </c>
      <c r="E69" s="115">
        <v>539</v>
      </c>
      <c r="F69" s="114">
        <v>395</v>
      </c>
      <c r="G69" s="114">
        <v>916</v>
      </c>
      <c r="H69" s="114">
        <v>436</v>
      </c>
      <c r="I69" s="140">
        <v>523</v>
      </c>
      <c r="J69" s="115">
        <v>16</v>
      </c>
      <c r="K69" s="116">
        <v>3.0592734225621414</v>
      </c>
    </row>
    <row r="70" spans="1:11" ht="14.1" customHeight="1" x14ac:dyDescent="0.2">
      <c r="A70" s="306" t="s">
        <v>305</v>
      </c>
      <c r="B70" s="307" t="s">
        <v>306</v>
      </c>
      <c r="C70" s="308"/>
      <c r="D70" s="113">
        <v>3.4153117084729145</v>
      </c>
      <c r="E70" s="115">
        <v>418</v>
      </c>
      <c r="F70" s="114">
        <v>276</v>
      </c>
      <c r="G70" s="114">
        <v>805</v>
      </c>
      <c r="H70" s="114">
        <v>317</v>
      </c>
      <c r="I70" s="140">
        <v>402</v>
      </c>
      <c r="J70" s="115">
        <v>16</v>
      </c>
      <c r="K70" s="116">
        <v>3.9800995024875623</v>
      </c>
    </row>
    <row r="71" spans="1:11" ht="14.1" customHeight="1" x14ac:dyDescent="0.2">
      <c r="A71" s="306"/>
      <c r="B71" s="307" t="s">
        <v>307</v>
      </c>
      <c r="C71" s="308"/>
      <c r="D71" s="113">
        <v>1.928262112917722</v>
      </c>
      <c r="E71" s="115">
        <v>236</v>
      </c>
      <c r="F71" s="114">
        <v>160</v>
      </c>
      <c r="G71" s="114">
        <v>538</v>
      </c>
      <c r="H71" s="114">
        <v>167</v>
      </c>
      <c r="I71" s="140">
        <v>215</v>
      </c>
      <c r="J71" s="115">
        <v>21</v>
      </c>
      <c r="K71" s="116">
        <v>9.7674418604651159</v>
      </c>
    </row>
    <row r="72" spans="1:11" ht="14.1" customHeight="1" x14ac:dyDescent="0.2">
      <c r="A72" s="306">
        <v>84</v>
      </c>
      <c r="B72" s="307" t="s">
        <v>308</v>
      </c>
      <c r="C72" s="308"/>
      <c r="D72" s="113">
        <v>1.4298553803415313</v>
      </c>
      <c r="E72" s="115">
        <v>175</v>
      </c>
      <c r="F72" s="114">
        <v>141</v>
      </c>
      <c r="G72" s="114">
        <v>228</v>
      </c>
      <c r="H72" s="114">
        <v>129</v>
      </c>
      <c r="I72" s="140">
        <v>169</v>
      </c>
      <c r="J72" s="115">
        <v>6</v>
      </c>
      <c r="K72" s="116">
        <v>3.5502958579881656</v>
      </c>
    </row>
    <row r="73" spans="1:11" ht="14.1" customHeight="1" x14ac:dyDescent="0.2">
      <c r="A73" s="306" t="s">
        <v>309</v>
      </c>
      <c r="B73" s="307" t="s">
        <v>310</v>
      </c>
      <c r="C73" s="308"/>
      <c r="D73" s="113">
        <v>0.6536481738704143</v>
      </c>
      <c r="E73" s="115">
        <v>80</v>
      </c>
      <c r="F73" s="114">
        <v>65</v>
      </c>
      <c r="G73" s="114">
        <v>157</v>
      </c>
      <c r="H73" s="114">
        <v>70</v>
      </c>
      <c r="I73" s="140">
        <v>99</v>
      </c>
      <c r="J73" s="115">
        <v>-19</v>
      </c>
      <c r="K73" s="116">
        <v>-19.19191919191919</v>
      </c>
    </row>
    <row r="74" spans="1:11" ht="14.1" customHeight="1" x14ac:dyDescent="0.2">
      <c r="A74" s="306" t="s">
        <v>311</v>
      </c>
      <c r="B74" s="307" t="s">
        <v>312</v>
      </c>
      <c r="C74" s="308"/>
      <c r="D74" s="113">
        <v>0.16341204346760357</v>
      </c>
      <c r="E74" s="115">
        <v>20</v>
      </c>
      <c r="F74" s="114">
        <v>14</v>
      </c>
      <c r="G74" s="114">
        <v>12</v>
      </c>
      <c r="H74" s="114">
        <v>13</v>
      </c>
      <c r="I74" s="140">
        <v>17</v>
      </c>
      <c r="J74" s="115">
        <v>3</v>
      </c>
      <c r="K74" s="116">
        <v>17.647058823529413</v>
      </c>
    </row>
    <row r="75" spans="1:11" ht="14.1" customHeight="1" x14ac:dyDescent="0.2">
      <c r="A75" s="306" t="s">
        <v>313</v>
      </c>
      <c r="B75" s="307" t="s">
        <v>314</v>
      </c>
      <c r="C75" s="308"/>
      <c r="D75" s="113">
        <v>4.0853010866900893E-2</v>
      </c>
      <c r="E75" s="115">
        <v>5</v>
      </c>
      <c r="F75" s="114">
        <v>0</v>
      </c>
      <c r="G75" s="114">
        <v>4</v>
      </c>
      <c r="H75" s="114">
        <v>5</v>
      </c>
      <c r="I75" s="140" t="s">
        <v>513</v>
      </c>
      <c r="J75" s="115" t="s">
        <v>513</v>
      </c>
      <c r="K75" s="116" t="s">
        <v>513</v>
      </c>
    </row>
    <row r="76" spans="1:11" ht="14.1" customHeight="1" x14ac:dyDescent="0.2">
      <c r="A76" s="306">
        <v>91</v>
      </c>
      <c r="B76" s="307" t="s">
        <v>315</v>
      </c>
      <c r="C76" s="308"/>
      <c r="D76" s="113">
        <v>0.12255903260070267</v>
      </c>
      <c r="E76" s="115">
        <v>15</v>
      </c>
      <c r="F76" s="114">
        <v>15</v>
      </c>
      <c r="G76" s="114">
        <v>14</v>
      </c>
      <c r="H76" s="114">
        <v>12</v>
      </c>
      <c r="I76" s="140">
        <v>14</v>
      </c>
      <c r="J76" s="115">
        <v>1</v>
      </c>
      <c r="K76" s="116">
        <v>7.1428571428571432</v>
      </c>
    </row>
    <row r="77" spans="1:11" ht="14.1" customHeight="1" x14ac:dyDescent="0.2">
      <c r="A77" s="306">
        <v>92</v>
      </c>
      <c r="B77" s="307" t="s">
        <v>316</v>
      </c>
      <c r="C77" s="308"/>
      <c r="D77" s="113">
        <v>1.5360732085954736</v>
      </c>
      <c r="E77" s="115">
        <v>188</v>
      </c>
      <c r="F77" s="114">
        <v>198</v>
      </c>
      <c r="G77" s="114">
        <v>136</v>
      </c>
      <c r="H77" s="114">
        <v>169</v>
      </c>
      <c r="I77" s="140">
        <v>174</v>
      </c>
      <c r="J77" s="115">
        <v>14</v>
      </c>
      <c r="K77" s="116">
        <v>8.0459770114942533</v>
      </c>
    </row>
    <row r="78" spans="1:11" ht="14.1" customHeight="1" x14ac:dyDescent="0.2">
      <c r="A78" s="306">
        <v>93</v>
      </c>
      <c r="B78" s="307" t="s">
        <v>317</v>
      </c>
      <c r="C78" s="308"/>
      <c r="D78" s="113">
        <v>0.10621782825394231</v>
      </c>
      <c r="E78" s="115">
        <v>13</v>
      </c>
      <c r="F78" s="114">
        <v>20</v>
      </c>
      <c r="G78" s="114">
        <v>25</v>
      </c>
      <c r="H78" s="114">
        <v>15</v>
      </c>
      <c r="I78" s="140">
        <v>10</v>
      </c>
      <c r="J78" s="115">
        <v>3</v>
      </c>
      <c r="K78" s="116">
        <v>30</v>
      </c>
    </row>
    <row r="79" spans="1:11" ht="14.1" customHeight="1" x14ac:dyDescent="0.2">
      <c r="A79" s="306">
        <v>94</v>
      </c>
      <c r="B79" s="307" t="s">
        <v>318</v>
      </c>
      <c r="C79" s="308"/>
      <c r="D79" s="113">
        <v>1.7321676607565977</v>
      </c>
      <c r="E79" s="115">
        <v>212</v>
      </c>
      <c r="F79" s="114">
        <v>158</v>
      </c>
      <c r="G79" s="114">
        <v>250</v>
      </c>
      <c r="H79" s="114">
        <v>306</v>
      </c>
      <c r="I79" s="140">
        <v>294</v>
      </c>
      <c r="J79" s="115">
        <v>-82</v>
      </c>
      <c r="K79" s="116">
        <v>-27.891156462585034</v>
      </c>
    </row>
    <row r="80" spans="1:11" ht="14.1" customHeight="1" x14ac:dyDescent="0.2">
      <c r="A80" s="306" t="s">
        <v>319</v>
      </c>
      <c r="B80" s="307" t="s">
        <v>320</v>
      </c>
      <c r="C80" s="308"/>
      <c r="D80" s="113" t="s">
        <v>513</v>
      </c>
      <c r="E80" s="115" t="s">
        <v>513</v>
      </c>
      <c r="F80" s="114">
        <v>0</v>
      </c>
      <c r="G80" s="114">
        <v>0</v>
      </c>
      <c r="H80" s="114" t="s">
        <v>513</v>
      </c>
      <c r="I80" s="140">
        <v>0</v>
      </c>
      <c r="J80" s="115" t="s">
        <v>513</v>
      </c>
      <c r="K80" s="116" t="s">
        <v>513</v>
      </c>
    </row>
    <row r="81" spans="1:11" ht="14.1" customHeight="1" x14ac:dyDescent="0.2">
      <c r="A81" s="310" t="s">
        <v>321</v>
      </c>
      <c r="B81" s="311" t="s">
        <v>333</v>
      </c>
      <c r="C81" s="312"/>
      <c r="D81" s="125">
        <v>0.15524144129422338</v>
      </c>
      <c r="E81" s="143">
        <v>19</v>
      </c>
      <c r="F81" s="144">
        <v>28</v>
      </c>
      <c r="G81" s="144">
        <v>36</v>
      </c>
      <c r="H81" s="144">
        <v>34</v>
      </c>
      <c r="I81" s="145">
        <v>31</v>
      </c>
      <c r="J81" s="143">
        <v>-12</v>
      </c>
      <c r="K81" s="146">
        <v>-38.70967741935484</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127540</v>
      </c>
      <c r="C10" s="114">
        <v>74432</v>
      </c>
      <c r="D10" s="114">
        <v>53108</v>
      </c>
      <c r="E10" s="114">
        <v>102875</v>
      </c>
      <c r="F10" s="114">
        <v>22928</v>
      </c>
      <c r="G10" s="114">
        <v>12930</v>
      </c>
      <c r="H10" s="114">
        <v>33761</v>
      </c>
      <c r="I10" s="115">
        <v>35427</v>
      </c>
      <c r="J10" s="114">
        <v>25468</v>
      </c>
      <c r="K10" s="114">
        <v>9959</v>
      </c>
      <c r="L10" s="423">
        <v>8794</v>
      </c>
      <c r="M10" s="424">
        <v>9616</v>
      </c>
    </row>
    <row r="11" spans="1:13" ht="11.1" customHeight="1" x14ac:dyDescent="0.2">
      <c r="A11" s="422" t="s">
        <v>387</v>
      </c>
      <c r="B11" s="115">
        <v>127972</v>
      </c>
      <c r="C11" s="114">
        <v>75012</v>
      </c>
      <c r="D11" s="114">
        <v>52960</v>
      </c>
      <c r="E11" s="114">
        <v>103200</v>
      </c>
      <c r="F11" s="114">
        <v>23059</v>
      </c>
      <c r="G11" s="114">
        <v>12493</v>
      </c>
      <c r="H11" s="114">
        <v>34310</v>
      </c>
      <c r="I11" s="115">
        <v>35964</v>
      </c>
      <c r="J11" s="114">
        <v>25925</v>
      </c>
      <c r="K11" s="114">
        <v>10039</v>
      </c>
      <c r="L11" s="423">
        <v>7988</v>
      </c>
      <c r="M11" s="424">
        <v>7727</v>
      </c>
    </row>
    <row r="12" spans="1:13" ht="11.1" customHeight="1" x14ac:dyDescent="0.2">
      <c r="A12" s="422" t="s">
        <v>388</v>
      </c>
      <c r="B12" s="115">
        <v>130509</v>
      </c>
      <c r="C12" s="114">
        <v>76598</v>
      </c>
      <c r="D12" s="114">
        <v>53911</v>
      </c>
      <c r="E12" s="114">
        <v>105654</v>
      </c>
      <c r="F12" s="114">
        <v>23095</v>
      </c>
      <c r="G12" s="114">
        <v>14029</v>
      </c>
      <c r="H12" s="114">
        <v>35055</v>
      </c>
      <c r="I12" s="115">
        <v>36106</v>
      </c>
      <c r="J12" s="114">
        <v>25742</v>
      </c>
      <c r="K12" s="114">
        <v>10364</v>
      </c>
      <c r="L12" s="423">
        <v>12058</v>
      </c>
      <c r="M12" s="424">
        <v>10312</v>
      </c>
    </row>
    <row r="13" spans="1:13" s="110" customFormat="1" ht="11.1" customHeight="1" x14ac:dyDescent="0.2">
      <c r="A13" s="422" t="s">
        <v>389</v>
      </c>
      <c r="B13" s="115">
        <v>130087</v>
      </c>
      <c r="C13" s="114">
        <v>76244</v>
      </c>
      <c r="D13" s="114">
        <v>53843</v>
      </c>
      <c r="E13" s="114">
        <v>105066</v>
      </c>
      <c r="F13" s="114">
        <v>23174</v>
      </c>
      <c r="G13" s="114">
        <v>13593</v>
      </c>
      <c r="H13" s="114">
        <v>35592</v>
      </c>
      <c r="I13" s="115">
        <v>36241</v>
      </c>
      <c r="J13" s="114">
        <v>25842</v>
      </c>
      <c r="K13" s="114">
        <v>10399</v>
      </c>
      <c r="L13" s="423">
        <v>7240</v>
      </c>
      <c r="M13" s="424">
        <v>8317</v>
      </c>
    </row>
    <row r="14" spans="1:13" ht="15" customHeight="1" x14ac:dyDescent="0.2">
      <c r="A14" s="422" t="s">
        <v>390</v>
      </c>
      <c r="B14" s="115">
        <v>130373</v>
      </c>
      <c r="C14" s="114">
        <v>76418</v>
      </c>
      <c r="D14" s="114">
        <v>53955</v>
      </c>
      <c r="E14" s="114">
        <v>102286</v>
      </c>
      <c r="F14" s="114">
        <v>26540</v>
      </c>
      <c r="G14" s="114">
        <v>13229</v>
      </c>
      <c r="H14" s="114">
        <v>36089</v>
      </c>
      <c r="I14" s="115">
        <v>36059</v>
      </c>
      <c r="J14" s="114">
        <v>25705</v>
      </c>
      <c r="K14" s="114">
        <v>10354</v>
      </c>
      <c r="L14" s="423">
        <v>9952</v>
      </c>
      <c r="M14" s="424">
        <v>9533</v>
      </c>
    </row>
    <row r="15" spans="1:13" ht="11.1" customHeight="1" x14ac:dyDescent="0.2">
      <c r="A15" s="422" t="s">
        <v>387</v>
      </c>
      <c r="B15" s="115">
        <v>131312</v>
      </c>
      <c r="C15" s="114">
        <v>77097</v>
      </c>
      <c r="D15" s="114">
        <v>54215</v>
      </c>
      <c r="E15" s="114">
        <v>102470</v>
      </c>
      <c r="F15" s="114">
        <v>27365</v>
      </c>
      <c r="G15" s="114">
        <v>12932</v>
      </c>
      <c r="H15" s="114">
        <v>36757</v>
      </c>
      <c r="I15" s="115">
        <v>36638</v>
      </c>
      <c r="J15" s="114">
        <v>26169</v>
      </c>
      <c r="K15" s="114">
        <v>10469</v>
      </c>
      <c r="L15" s="423">
        <v>8748</v>
      </c>
      <c r="M15" s="424">
        <v>7965</v>
      </c>
    </row>
    <row r="16" spans="1:13" ht="11.1" customHeight="1" x14ac:dyDescent="0.2">
      <c r="A16" s="422" t="s">
        <v>388</v>
      </c>
      <c r="B16" s="115">
        <v>134027</v>
      </c>
      <c r="C16" s="114">
        <v>78761</v>
      </c>
      <c r="D16" s="114">
        <v>55266</v>
      </c>
      <c r="E16" s="114">
        <v>105908</v>
      </c>
      <c r="F16" s="114">
        <v>27863</v>
      </c>
      <c r="G16" s="114">
        <v>14435</v>
      </c>
      <c r="H16" s="114">
        <v>37432</v>
      </c>
      <c r="I16" s="115">
        <v>36448</v>
      </c>
      <c r="J16" s="114">
        <v>25665</v>
      </c>
      <c r="K16" s="114">
        <v>10783</v>
      </c>
      <c r="L16" s="423">
        <v>13374</v>
      </c>
      <c r="M16" s="424">
        <v>10894</v>
      </c>
    </row>
    <row r="17" spans="1:13" s="110" customFormat="1" ht="11.1" customHeight="1" x14ac:dyDescent="0.2">
      <c r="A17" s="422" t="s">
        <v>389</v>
      </c>
      <c r="B17" s="115">
        <v>133487</v>
      </c>
      <c r="C17" s="114">
        <v>77980</v>
      </c>
      <c r="D17" s="114">
        <v>55507</v>
      </c>
      <c r="E17" s="114">
        <v>105140</v>
      </c>
      <c r="F17" s="114">
        <v>28202</v>
      </c>
      <c r="G17" s="114">
        <v>13825</v>
      </c>
      <c r="H17" s="114">
        <v>37906</v>
      </c>
      <c r="I17" s="115">
        <v>36294</v>
      </c>
      <c r="J17" s="114">
        <v>25515</v>
      </c>
      <c r="K17" s="114">
        <v>10779</v>
      </c>
      <c r="L17" s="423">
        <v>7607</v>
      </c>
      <c r="M17" s="424">
        <v>8586</v>
      </c>
    </row>
    <row r="18" spans="1:13" ht="15" customHeight="1" x14ac:dyDescent="0.2">
      <c r="A18" s="422" t="s">
        <v>391</v>
      </c>
      <c r="B18" s="115">
        <v>133496</v>
      </c>
      <c r="C18" s="114">
        <v>77981</v>
      </c>
      <c r="D18" s="114">
        <v>55515</v>
      </c>
      <c r="E18" s="114">
        <v>104440</v>
      </c>
      <c r="F18" s="114">
        <v>28899</v>
      </c>
      <c r="G18" s="114">
        <v>13398</v>
      </c>
      <c r="H18" s="114">
        <v>38545</v>
      </c>
      <c r="I18" s="115">
        <v>35980</v>
      </c>
      <c r="J18" s="114">
        <v>25338</v>
      </c>
      <c r="K18" s="114">
        <v>10642</v>
      </c>
      <c r="L18" s="423">
        <v>10857</v>
      </c>
      <c r="M18" s="424">
        <v>11026</v>
      </c>
    </row>
    <row r="19" spans="1:13" ht="11.1" customHeight="1" x14ac:dyDescent="0.2">
      <c r="A19" s="422" t="s">
        <v>387</v>
      </c>
      <c r="B19" s="115">
        <v>133398</v>
      </c>
      <c r="C19" s="114">
        <v>78194</v>
      </c>
      <c r="D19" s="114">
        <v>55204</v>
      </c>
      <c r="E19" s="114">
        <v>104056</v>
      </c>
      <c r="F19" s="114">
        <v>29186</v>
      </c>
      <c r="G19" s="114">
        <v>12750</v>
      </c>
      <c r="H19" s="114">
        <v>39195</v>
      </c>
      <c r="I19" s="115">
        <v>36723</v>
      </c>
      <c r="J19" s="114">
        <v>25891</v>
      </c>
      <c r="K19" s="114">
        <v>10832</v>
      </c>
      <c r="L19" s="423">
        <v>9207</v>
      </c>
      <c r="M19" s="424">
        <v>9349</v>
      </c>
    </row>
    <row r="20" spans="1:13" ht="11.1" customHeight="1" x14ac:dyDescent="0.2">
      <c r="A20" s="422" t="s">
        <v>388</v>
      </c>
      <c r="B20" s="115">
        <v>135378</v>
      </c>
      <c r="C20" s="114">
        <v>79326</v>
      </c>
      <c r="D20" s="114">
        <v>56052</v>
      </c>
      <c r="E20" s="114">
        <v>105889</v>
      </c>
      <c r="F20" s="114">
        <v>29406</v>
      </c>
      <c r="G20" s="114">
        <v>14116</v>
      </c>
      <c r="H20" s="114">
        <v>39884</v>
      </c>
      <c r="I20" s="115">
        <v>36776</v>
      </c>
      <c r="J20" s="114">
        <v>25548</v>
      </c>
      <c r="K20" s="114">
        <v>11228</v>
      </c>
      <c r="L20" s="423">
        <v>12304</v>
      </c>
      <c r="M20" s="424">
        <v>10874</v>
      </c>
    </row>
    <row r="21" spans="1:13" s="110" customFormat="1" ht="11.1" customHeight="1" x14ac:dyDescent="0.2">
      <c r="A21" s="422" t="s">
        <v>389</v>
      </c>
      <c r="B21" s="115">
        <v>134741</v>
      </c>
      <c r="C21" s="114">
        <v>78498</v>
      </c>
      <c r="D21" s="114">
        <v>56243</v>
      </c>
      <c r="E21" s="114">
        <v>105173</v>
      </c>
      <c r="F21" s="114">
        <v>29523</v>
      </c>
      <c r="G21" s="114">
        <v>13582</v>
      </c>
      <c r="H21" s="114">
        <v>40319</v>
      </c>
      <c r="I21" s="115">
        <v>36971</v>
      </c>
      <c r="J21" s="114">
        <v>25643</v>
      </c>
      <c r="K21" s="114">
        <v>11328</v>
      </c>
      <c r="L21" s="423">
        <v>6988</v>
      </c>
      <c r="M21" s="424">
        <v>7717</v>
      </c>
    </row>
    <row r="22" spans="1:13" ht="15" customHeight="1" x14ac:dyDescent="0.2">
      <c r="A22" s="422" t="s">
        <v>392</v>
      </c>
      <c r="B22" s="115">
        <v>134571</v>
      </c>
      <c r="C22" s="114">
        <v>78345</v>
      </c>
      <c r="D22" s="114">
        <v>56226</v>
      </c>
      <c r="E22" s="114">
        <v>104630</v>
      </c>
      <c r="F22" s="114">
        <v>29708</v>
      </c>
      <c r="G22" s="114">
        <v>12983</v>
      </c>
      <c r="H22" s="114">
        <v>41022</v>
      </c>
      <c r="I22" s="115">
        <v>36696</v>
      </c>
      <c r="J22" s="114">
        <v>25464</v>
      </c>
      <c r="K22" s="114">
        <v>11232</v>
      </c>
      <c r="L22" s="423">
        <v>9394</v>
      </c>
      <c r="M22" s="424">
        <v>9714</v>
      </c>
    </row>
    <row r="23" spans="1:13" ht="11.1" customHeight="1" x14ac:dyDescent="0.2">
      <c r="A23" s="422" t="s">
        <v>387</v>
      </c>
      <c r="B23" s="115">
        <v>134648</v>
      </c>
      <c r="C23" s="114">
        <v>78532</v>
      </c>
      <c r="D23" s="114">
        <v>56116</v>
      </c>
      <c r="E23" s="114">
        <v>104443</v>
      </c>
      <c r="F23" s="114">
        <v>29935</v>
      </c>
      <c r="G23" s="114">
        <v>12389</v>
      </c>
      <c r="H23" s="114">
        <v>41682</v>
      </c>
      <c r="I23" s="115">
        <v>37460</v>
      </c>
      <c r="J23" s="114">
        <v>26094</v>
      </c>
      <c r="K23" s="114">
        <v>11366</v>
      </c>
      <c r="L23" s="423">
        <v>8246</v>
      </c>
      <c r="M23" s="424">
        <v>8488</v>
      </c>
    </row>
    <row r="24" spans="1:13" ht="11.1" customHeight="1" x14ac:dyDescent="0.2">
      <c r="A24" s="422" t="s">
        <v>388</v>
      </c>
      <c r="B24" s="115">
        <v>137239</v>
      </c>
      <c r="C24" s="114">
        <v>80108</v>
      </c>
      <c r="D24" s="114">
        <v>57131</v>
      </c>
      <c r="E24" s="114">
        <v>105432</v>
      </c>
      <c r="F24" s="114">
        <v>30114</v>
      </c>
      <c r="G24" s="114">
        <v>14070</v>
      </c>
      <c r="H24" s="114">
        <v>42387</v>
      </c>
      <c r="I24" s="115">
        <v>37402</v>
      </c>
      <c r="J24" s="114">
        <v>25631</v>
      </c>
      <c r="K24" s="114">
        <v>11771</v>
      </c>
      <c r="L24" s="423">
        <v>12467</v>
      </c>
      <c r="M24" s="424">
        <v>10228</v>
      </c>
    </row>
    <row r="25" spans="1:13" s="110" customFormat="1" ht="11.1" customHeight="1" x14ac:dyDescent="0.2">
      <c r="A25" s="422" t="s">
        <v>389</v>
      </c>
      <c r="B25" s="115">
        <v>136261</v>
      </c>
      <c r="C25" s="114">
        <v>79396</v>
      </c>
      <c r="D25" s="114">
        <v>56865</v>
      </c>
      <c r="E25" s="114">
        <v>104466</v>
      </c>
      <c r="F25" s="114">
        <v>30090</v>
      </c>
      <c r="G25" s="114">
        <v>13625</v>
      </c>
      <c r="H25" s="114">
        <v>42691</v>
      </c>
      <c r="I25" s="115">
        <v>37419</v>
      </c>
      <c r="J25" s="114">
        <v>25754</v>
      </c>
      <c r="K25" s="114">
        <v>11665</v>
      </c>
      <c r="L25" s="423">
        <v>7117</v>
      </c>
      <c r="M25" s="424">
        <v>8559</v>
      </c>
    </row>
    <row r="26" spans="1:13" ht="15" customHeight="1" x14ac:dyDescent="0.2">
      <c r="A26" s="422" t="s">
        <v>393</v>
      </c>
      <c r="B26" s="115">
        <v>136196</v>
      </c>
      <c r="C26" s="114">
        <v>79343</v>
      </c>
      <c r="D26" s="114">
        <v>56853</v>
      </c>
      <c r="E26" s="114">
        <v>104299</v>
      </c>
      <c r="F26" s="114">
        <v>30192</v>
      </c>
      <c r="G26" s="114">
        <v>13047</v>
      </c>
      <c r="H26" s="114">
        <v>43265</v>
      </c>
      <c r="I26" s="115">
        <v>37171</v>
      </c>
      <c r="J26" s="114">
        <v>25547</v>
      </c>
      <c r="K26" s="114">
        <v>11624</v>
      </c>
      <c r="L26" s="423">
        <v>9930</v>
      </c>
      <c r="M26" s="424">
        <v>10113</v>
      </c>
    </row>
    <row r="27" spans="1:13" ht="11.1" customHeight="1" x14ac:dyDescent="0.2">
      <c r="A27" s="422" t="s">
        <v>387</v>
      </c>
      <c r="B27" s="115">
        <v>136938</v>
      </c>
      <c r="C27" s="114">
        <v>79891</v>
      </c>
      <c r="D27" s="114">
        <v>57047</v>
      </c>
      <c r="E27" s="114">
        <v>104674</v>
      </c>
      <c r="F27" s="114">
        <v>30584</v>
      </c>
      <c r="G27" s="114">
        <v>12577</v>
      </c>
      <c r="H27" s="114">
        <v>44010</v>
      </c>
      <c r="I27" s="115">
        <v>37695</v>
      </c>
      <c r="J27" s="114">
        <v>26024</v>
      </c>
      <c r="K27" s="114">
        <v>11671</v>
      </c>
      <c r="L27" s="423">
        <v>8784</v>
      </c>
      <c r="M27" s="424">
        <v>8110</v>
      </c>
    </row>
    <row r="28" spans="1:13" ht="11.1" customHeight="1" x14ac:dyDescent="0.2">
      <c r="A28" s="422" t="s">
        <v>388</v>
      </c>
      <c r="B28" s="115">
        <v>140413</v>
      </c>
      <c r="C28" s="114">
        <v>82055</v>
      </c>
      <c r="D28" s="114">
        <v>58358</v>
      </c>
      <c r="E28" s="114">
        <v>109327</v>
      </c>
      <c r="F28" s="114">
        <v>30932</v>
      </c>
      <c r="G28" s="114">
        <v>14233</v>
      </c>
      <c r="H28" s="114">
        <v>44760</v>
      </c>
      <c r="I28" s="115">
        <v>37605</v>
      </c>
      <c r="J28" s="114">
        <v>25600</v>
      </c>
      <c r="K28" s="114">
        <v>12005</v>
      </c>
      <c r="L28" s="423">
        <v>13689</v>
      </c>
      <c r="M28" s="424">
        <v>10903</v>
      </c>
    </row>
    <row r="29" spans="1:13" s="110" customFormat="1" ht="11.1" customHeight="1" x14ac:dyDescent="0.2">
      <c r="A29" s="422" t="s">
        <v>389</v>
      </c>
      <c r="B29" s="115">
        <v>140106</v>
      </c>
      <c r="C29" s="114">
        <v>81270</v>
      </c>
      <c r="D29" s="114">
        <v>58836</v>
      </c>
      <c r="E29" s="114">
        <v>108626</v>
      </c>
      <c r="F29" s="114">
        <v>31431</v>
      </c>
      <c r="G29" s="114">
        <v>13781</v>
      </c>
      <c r="H29" s="114">
        <v>45236</v>
      </c>
      <c r="I29" s="115">
        <v>37540</v>
      </c>
      <c r="J29" s="114">
        <v>25635</v>
      </c>
      <c r="K29" s="114">
        <v>11905</v>
      </c>
      <c r="L29" s="423">
        <v>8943</v>
      </c>
      <c r="M29" s="424">
        <v>9625</v>
      </c>
    </row>
    <row r="30" spans="1:13" ht="15" customHeight="1" x14ac:dyDescent="0.2">
      <c r="A30" s="422" t="s">
        <v>394</v>
      </c>
      <c r="B30" s="115">
        <v>140721</v>
      </c>
      <c r="C30" s="114">
        <v>81513</v>
      </c>
      <c r="D30" s="114">
        <v>59208</v>
      </c>
      <c r="E30" s="114">
        <v>108565</v>
      </c>
      <c r="F30" s="114">
        <v>32135</v>
      </c>
      <c r="G30" s="114">
        <v>13456</v>
      </c>
      <c r="H30" s="114">
        <v>45764</v>
      </c>
      <c r="I30" s="115">
        <v>36576</v>
      </c>
      <c r="J30" s="114">
        <v>24843</v>
      </c>
      <c r="K30" s="114">
        <v>11733</v>
      </c>
      <c r="L30" s="423">
        <v>10893</v>
      </c>
      <c r="M30" s="424">
        <v>10420</v>
      </c>
    </row>
    <row r="31" spans="1:13" ht="11.1" customHeight="1" x14ac:dyDescent="0.2">
      <c r="A31" s="422" t="s">
        <v>387</v>
      </c>
      <c r="B31" s="115">
        <v>140110</v>
      </c>
      <c r="C31" s="114">
        <v>81361</v>
      </c>
      <c r="D31" s="114">
        <v>58749</v>
      </c>
      <c r="E31" s="114">
        <v>107542</v>
      </c>
      <c r="F31" s="114">
        <v>32552</v>
      </c>
      <c r="G31" s="114">
        <v>12718</v>
      </c>
      <c r="H31" s="114">
        <v>46263</v>
      </c>
      <c r="I31" s="115">
        <v>36986</v>
      </c>
      <c r="J31" s="114">
        <v>25193</v>
      </c>
      <c r="K31" s="114">
        <v>11793</v>
      </c>
      <c r="L31" s="423">
        <v>9844</v>
      </c>
      <c r="M31" s="424">
        <v>10215</v>
      </c>
    </row>
    <row r="32" spans="1:13" ht="11.1" customHeight="1" x14ac:dyDescent="0.2">
      <c r="A32" s="422" t="s">
        <v>388</v>
      </c>
      <c r="B32" s="115">
        <v>143514</v>
      </c>
      <c r="C32" s="114">
        <v>83295</v>
      </c>
      <c r="D32" s="114">
        <v>60219</v>
      </c>
      <c r="E32" s="114">
        <v>110226</v>
      </c>
      <c r="F32" s="114">
        <v>33280</v>
      </c>
      <c r="G32" s="114">
        <v>14264</v>
      </c>
      <c r="H32" s="114">
        <v>47097</v>
      </c>
      <c r="I32" s="115">
        <v>36676</v>
      </c>
      <c r="J32" s="114">
        <v>24485</v>
      </c>
      <c r="K32" s="114">
        <v>12191</v>
      </c>
      <c r="L32" s="423">
        <v>13565</v>
      </c>
      <c r="M32" s="424">
        <v>10806</v>
      </c>
    </row>
    <row r="33" spans="1:13" s="110" customFormat="1" ht="11.1" customHeight="1" x14ac:dyDescent="0.2">
      <c r="A33" s="422" t="s">
        <v>389</v>
      </c>
      <c r="B33" s="115">
        <v>142379</v>
      </c>
      <c r="C33" s="114">
        <v>82119</v>
      </c>
      <c r="D33" s="114">
        <v>60260</v>
      </c>
      <c r="E33" s="114">
        <v>108770</v>
      </c>
      <c r="F33" s="114">
        <v>33599</v>
      </c>
      <c r="G33" s="114">
        <v>13659</v>
      </c>
      <c r="H33" s="114">
        <v>47380</v>
      </c>
      <c r="I33" s="115">
        <v>36682</v>
      </c>
      <c r="J33" s="114">
        <v>24558</v>
      </c>
      <c r="K33" s="114">
        <v>12124</v>
      </c>
      <c r="L33" s="423">
        <v>8567</v>
      </c>
      <c r="M33" s="424">
        <v>9198</v>
      </c>
    </row>
    <row r="34" spans="1:13" ht="15" customHeight="1" x14ac:dyDescent="0.2">
      <c r="A34" s="422" t="s">
        <v>395</v>
      </c>
      <c r="B34" s="115">
        <v>142710</v>
      </c>
      <c r="C34" s="114">
        <v>82475</v>
      </c>
      <c r="D34" s="114">
        <v>60235</v>
      </c>
      <c r="E34" s="114">
        <v>108847</v>
      </c>
      <c r="F34" s="114">
        <v>33854</v>
      </c>
      <c r="G34" s="114">
        <v>13227</v>
      </c>
      <c r="H34" s="114">
        <v>47936</v>
      </c>
      <c r="I34" s="115">
        <v>36059</v>
      </c>
      <c r="J34" s="114">
        <v>24047</v>
      </c>
      <c r="K34" s="114">
        <v>12012</v>
      </c>
      <c r="L34" s="423">
        <v>10260</v>
      </c>
      <c r="M34" s="424">
        <v>9947</v>
      </c>
    </row>
    <row r="35" spans="1:13" ht="11.1" customHeight="1" x14ac:dyDescent="0.2">
      <c r="A35" s="422" t="s">
        <v>387</v>
      </c>
      <c r="B35" s="115">
        <v>143706</v>
      </c>
      <c r="C35" s="114">
        <v>83255</v>
      </c>
      <c r="D35" s="114">
        <v>60451</v>
      </c>
      <c r="E35" s="114">
        <v>109518</v>
      </c>
      <c r="F35" s="114">
        <v>34184</v>
      </c>
      <c r="G35" s="114">
        <v>12840</v>
      </c>
      <c r="H35" s="114">
        <v>48877</v>
      </c>
      <c r="I35" s="115">
        <v>36709</v>
      </c>
      <c r="J35" s="114">
        <v>24495</v>
      </c>
      <c r="K35" s="114">
        <v>12214</v>
      </c>
      <c r="L35" s="423">
        <v>10080</v>
      </c>
      <c r="M35" s="424">
        <v>9367</v>
      </c>
    </row>
    <row r="36" spans="1:13" ht="11.1" customHeight="1" x14ac:dyDescent="0.2">
      <c r="A36" s="422" t="s">
        <v>388</v>
      </c>
      <c r="B36" s="115">
        <v>145876</v>
      </c>
      <c r="C36" s="114">
        <v>84518</v>
      </c>
      <c r="D36" s="114">
        <v>61358</v>
      </c>
      <c r="E36" s="114">
        <v>111488</v>
      </c>
      <c r="F36" s="114">
        <v>34385</v>
      </c>
      <c r="G36" s="114">
        <v>14262</v>
      </c>
      <c r="H36" s="114">
        <v>49331</v>
      </c>
      <c r="I36" s="115">
        <v>36339</v>
      </c>
      <c r="J36" s="114">
        <v>23852</v>
      </c>
      <c r="K36" s="114">
        <v>12487</v>
      </c>
      <c r="L36" s="423">
        <v>13324</v>
      </c>
      <c r="M36" s="424">
        <v>11205</v>
      </c>
    </row>
    <row r="37" spans="1:13" s="110" customFormat="1" ht="11.1" customHeight="1" x14ac:dyDescent="0.2">
      <c r="A37" s="422" t="s">
        <v>389</v>
      </c>
      <c r="B37" s="115">
        <v>145325</v>
      </c>
      <c r="C37" s="114">
        <v>83921</v>
      </c>
      <c r="D37" s="114">
        <v>61404</v>
      </c>
      <c r="E37" s="114">
        <v>110748</v>
      </c>
      <c r="F37" s="114">
        <v>34577</v>
      </c>
      <c r="G37" s="114">
        <v>13841</v>
      </c>
      <c r="H37" s="114">
        <v>49646</v>
      </c>
      <c r="I37" s="115">
        <v>36505</v>
      </c>
      <c r="J37" s="114">
        <v>24009</v>
      </c>
      <c r="K37" s="114">
        <v>12496</v>
      </c>
      <c r="L37" s="423">
        <v>8927</v>
      </c>
      <c r="M37" s="424">
        <v>9551</v>
      </c>
    </row>
    <row r="38" spans="1:13" ht="15" customHeight="1" x14ac:dyDescent="0.2">
      <c r="A38" s="425" t="s">
        <v>396</v>
      </c>
      <c r="B38" s="115">
        <v>144544</v>
      </c>
      <c r="C38" s="114">
        <v>82753</v>
      </c>
      <c r="D38" s="114">
        <v>61791</v>
      </c>
      <c r="E38" s="114">
        <v>108789</v>
      </c>
      <c r="F38" s="114">
        <v>35755</v>
      </c>
      <c r="G38" s="114">
        <v>13135</v>
      </c>
      <c r="H38" s="114">
        <v>50200</v>
      </c>
      <c r="I38" s="115">
        <v>36178</v>
      </c>
      <c r="J38" s="114">
        <v>23672</v>
      </c>
      <c r="K38" s="114">
        <v>12506</v>
      </c>
      <c r="L38" s="423">
        <v>12263</v>
      </c>
      <c r="M38" s="424">
        <v>11963</v>
      </c>
    </row>
    <row r="39" spans="1:13" ht="11.1" customHeight="1" x14ac:dyDescent="0.2">
      <c r="A39" s="422" t="s">
        <v>387</v>
      </c>
      <c r="B39" s="115">
        <v>145296</v>
      </c>
      <c r="C39" s="114">
        <v>83342</v>
      </c>
      <c r="D39" s="114">
        <v>61954</v>
      </c>
      <c r="E39" s="114">
        <v>109111</v>
      </c>
      <c r="F39" s="114">
        <v>36185</v>
      </c>
      <c r="G39" s="114">
        <v>12801</v>
      </c>
      <c r="H39" s="114">
        <v>50850</v>
      </c>
      <c r="I39" s="115">
        <v>36826</v>
      </c>
      <c r="J39" s="114">
        <v>24015</v>
      </c>
      <c r="K39" s="114">
        <v>12811</v>
      </c>
      <c r="L39" s="423">
        <v>9898</v>
      </c>
      <c r="M39" s="424">
        <v>9221</v>
      </c>
    </row>
    <row r="40" spans="1:13" ht="11.1" customHeight="1" x14ac:dyDescent="0.2">
      <c r="A40" s="425" t="s">
        <v>388</v>
      </c>
      <c r="B40" s="115">
        <v>146978</v>
      </c>
      <c r="C40" s="114">
        <v>84433</v>
      </c>
      <c r="D40" s="114">
        <v>62545</v>
      </c>
      <c r="E40" s="114">
        <v>110730</v>
      </c>
      <c r="F40" s="114">
        <v>36248</v>
      </c>
      <c r="G40" s="114">
        <v>14256</v>
      </c>
      <c r="H40" s="114">
        <v>51325</v>
      </c>
      <c r="I40" s="115">
        <v>36969</v>
      </c>
      <c r="J40" s="114">
        <v>23764</v>
      </c>
      <c r="K40" s="114">
        <v>13205</v>
      </c>
      <c r="L40" s="423">
        <v>14085</v>
      </c>
      <c r="M40" s="424">
        <v>12347</v>
      </c>
    </row>
    <row r="41" spans="1:13" s="110" customFormat="1" ht="11.1" customHeight="1" x14ac:dyDescent="0.2">
      <c r="A41" s="422" t="s">
        <v>389</v>
      </c>
      <c r="B41" s="115">
        <v>146871</v>
      </c>
      <c r="C41" s="114">
        <v>84149</v>
      </c>
      <c r="D41" s="114">
        <v>62722</v>
      </c>
      <c r="E41" s="114">
        <v>110248</v>
      </c>
      <c r="F41" s="114">
        <v>36623</v>
      </c>
      <c r="G41" s="114">
        <v>13850</v>
      </c>
      <c r="H41" s="114">
        <v>51842</v>
      </c>
      <c r="I41" s="115">
        <v>37207</v>
      </c>
      <c r="J41" s="114">
        <v>23916</v>
      </c>
      <c r="K41" s="114">
        <v>13291</v>
      </c>
      <c r="L41" s="423">
        <v>9583</v>
      </c>
      <c r="M41" s="424">
        <v>10082</v>
      </c>
    </row>
    <row r="42" spans="1:13" ht="15" customHeight="1" x14ac:dyDescent="0.2">
      <c r="A42" s="422" t="s">
        <v>397</v>
      </c>
      <c r="B42" s="115">
        <v>147354</v>
      </c>
      <c r="C42" s="114">
        <v>84583</v>
      </c>
      <c r="D42" s="114">
        <v>62771</v>
      </c>
      <c r="E42" s="114">
        <v>110561</v>
      </c>
      <c r="F42" s="114">
        <v>36793</v>
      </c>
      <c r="G42" s="114">
        <v>13424</v>
      </c>
      <c r="H42" s="114">
        <v>52595</v>
      </c>
      <c r="I42" s="115">
        <v>36811</v>
      </c>
      <c r="J42" s="114">
        <v>23534</v>
      </c>
      <c r="K42" s="114">
        <v>13277</v>
      </c>
      <c r="L42" s="423">
        <v>12420</v>
      </c>
      <c r="M42" s="424">
        <v>11685</v>
      </c>
    </row>
    <row r="43" spans="1:13" ht="11.1" customHeight="1" x14ac:dyDescent="0.2">
      <c r="A43" s="422" t="s">
        <v>387</v>
      </c>
      <c r="B43" s="115">
        <v>147788</v>
      </c>
      <c r="C43" s="114">
        <v>84852</v>
      </c>
      <c r="D43" s="114">
        <v>62936</v>
      </c>
      <c r="E43" s="114">
        <v>110567</v>
      </c>
      <c r="F43" s="114">
        <v>37221</v>
      </c>
      <c r="G43" s="114">
        <v>12986</v>
      </c>
      <c r="H43" s="114">
        <v>53097</v>
      </c>
      <c r="I43" s="115">
        <v>37473</v>
      </c>
      <c r="J43" s="114">
        <v>24021</v>
      </c>
      <c r="K43" s="114">
        <v>13452</v>
      </c>
      <c r="L43" s="423">
        <v>10724</v>
      </c>
      <c r="M43" s="424">
        <v>10212</v>
      </c>
    </row>
    <row r="44" spans="1:13" ht="11.1" customHeight="1" x14ac:dyDescent="0.2">
      <c r="A44" s="422" t="s">
        <v>388</v>
      </c>
      <c r="B44" s="115">
        <v>150307</v>
      </c>
      <c r="C44" s="114">
        <v>86386</v>
      </c>
      <c r="D44" s="114">
        <v>63921</v>
      </c>
      <c r="E44" s="114">
        <v>112847</v>
      </c>
      <c r="F44" s="114">
        <v>37460</v>
      </c>
      <c r="G44" s="114">
        <v>14459</v>
      </c>
      <c r="H44" s="114">
        <v>53523</v>
      </c>
      <c r="I44" s="115">
        <v>37370</v>
      </c>
      <c r="J44" s="114">
        <v>23505</v>
      </c>
      <c r="K44" s="114">
        <v>13865</v>
      </c>
      <c r="L44" s="423">
        <v>14659</v>
      </c>
      <c r="M44" s="424">
        <v>12714</v>
      </c>
    </row>
    <row r="45" spans="1:13" s="110" customFormat="1" ht="11.1" customHeight="1" x14ac:dyDescent="0.2">
      <c r="A45" s="422" t="s">
        <v>389</v>
      </c>
      <c r="B45" s="115">
        <v>150142</v>
      </c>
      <c r="C45" s="114">
        <v>85955</v>
      </c>
      <c r="D45" s="114">
        <v>64187</v>
      </c>
      <c r="E45" s="114">
        <v>112202</v>
      </c>
      <c r="F45" s="114">
        <v>37940</v>
      </c>
      <c r="G45" s="114">
        <v>14063</v>
      </c>
      <c r="H45" s="114">
        <v>53879</v>
      </c>
      <c r="I45" s="115">
        <v>37497</v>
      </c>
      <c r="J45" s="114">
        <v>23621</v>
      </c>
      <c r="K45" s="114">
        <v>13876</v>
      </c>
      <c r="L45" s="423">
        <v>9532</v>
      </c>
      <c r="M45" s="424">
        <v>10080</v>
      </c>
    </row>
    <row r="46" spans="1:13" ht="15" customHeight="1" x14ac:dyDescent="0.2">
      <c r="A46" s="422" t="s">
        <v>398</v>
      </c>
      <c r="B46" s="115">
        <v>149730</v>
      </c>
      <c r="C46" s="114">
        <v>85820</v>
      </c>
      <c r="D46" s="114">
        <v>63910</v>
      </c>
      <c r="E46" s="114">
        <v>111529</v>
      </c>
      <c r="F46" s="114">
        <v>38201</v>
      </c>
      <c r="G46" s="114">
        <v>13623</v>
      </c>
      <c r="H46" s="114">
        <v>54120</v>
      </c>
      <c r="I46" s="115">
        <v>37198</v>
      </c>
      <c r="J46" s="114">
        <v>23333</v>
      </c>
      <c r="K46" s="114">
        <v>13865</v>
      </c>
      <c r="L46" s="423">
        <v>12573</v>
      </c>
      <c r="M46" s="424">
        <v>12184</v>
      </c>
    </row>
    <row r="47" spans="1:13" ht="11.1" customHeight="1" x14ac:dyDescent="0.2">
      <c r="A47" s="422" t="s">
        <v>387</v>
      </c>
      <c r="B47" s="115">
        <v>150159</v>
      </c>
      <c r="C47" s="114">
        <v>86128</v>
      </c>
      <c r="D47" s="114">
        <v>64031</v>
      </c>
      <c r="E47" s="114">
        <v>111547</v>
      </c>
      <c r="F47" s="114">
        <v>38612</v>
      </c>
      <c r="G47" s="114">
        <v>13302</v>
      </c>
      <c r="H47" s="114">
        <v>54589</v>
      </c>
      <c r="I47" s="115">
        <v>37959</v>
      </c>
      <c r="J47" s="114">
        <v>23790</v>
      </c>
      <c r="K47" s="114">
        <v>14169</v>
      </c>
      <c r="L47" s="423">
        <v>11230</v>
      </c>
      <c r="M47" s="424">
        <v>10741</v>
      </c>
    </row>
    <row r="48" spans="1:13" ht="11.1" customHeight="1" x14ac:dyDescent="0.2">
      <c r="A48" s="422" t="s">
        <v>388</v>
      </c>
      <c r="B48" s="115">
        <v>152660</v>
      </c>
      <c r="C48" s="114">
        <v>87666</v>
      </c>
      <c r="D48" s="114">
        <v>64994</v>
      </c>
      <c r="E48" s="114">
        <v>113581</v>
      </c>
      <c r="F48" s="114">
        <v>39079</v>
      </c>
      <c r="G48" s="114">
        <v>14697</v>
      </c>
      <c r="H48" s="114">
        <v>55224</v>
      </c>
      <c r="I48" s="115">
        <v>37502</v>
      </c>
      <c r="J48" s="114">
        <v>22975</v>
      </c>
      <c r="K48" s="114">
        <v>14527</v>
      </c>
      <c r="L48" s="423">
        <v>15045</v>
      </c>
      <c r="M48" s="424">
        <v>12870</v>
      </c>
    </row>
    <row r="49" spans="1:17" s="110" customFormat="1" ht="11.1" customHeight="1" x14ac:dyDescent="0.2">
      <c r="A49" s="422" t="s">
        <v>389</v>
      </c>
      <c r="B49" s="115">
        <v>151134</v>
      </c>
      <c r="C49" s="114">
        <v>86450</v>
      </c>
      <c r="D49" s="114">
        <v>64684</v>
      </c>
      <c r="E49" s="114">
        <v>111873</v>
      </c>
      <c r="F49" s="114">
        <v>39261</v>
      </c>
      <c r="G49" s="114">
        <v>14195</v>
      </c>
      <c r="H49" s="114">
        <v>55074</v>
      </c>
      <c r="I49" s="115">
        <v>37505</v>
      </c>
      <c r="J49" s="114">
        <v>22997</v>
      </c>
      <c r="K49" s="114">
        <v>14508</v>
      </c>
      <c r="L49" s="423">
        <v>9896</v>
      </c>
      <c r="M49" s="424">
        <v>11462</v>
      </c>
    </row>
    <row r="50" spans="1:17" ht="15" customHeight="1" x14ac:dyDescent="0.2">
      <c r="A50" s="422" t="s">
        <v>399</v>
      </c>
      <c r="B50" s="143">
        <v>150711</v>
      </c>
      <c r="C50" s="144">
        <v>86228</v>
      </c>
      <c r="D50" s="144">
        <v>64483</v>
      </c>
      <c r="E50" s="144">
        <v>111282</v>
      </c>
      <c r="F50" s="144">
        <v>39429</v>
      </c>
      <c r="G50" s="144">
        <v>13621</v>
      </c>
      <c r="H50" s="144">
        <v>55264</v>
      </c>
      <c r="I50" s="143">
        <v>35831</v>
      </c>
      <c r="J50" s="144">
        <v>21894</v>
      </c>
      <c r="K50" s="144">
        <v>13937</v>
      </c>
      <c r="L50" s="426">
        <v>11639</v>
      </c>
      <c r="M50" s="427">
        <v>12239</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0.65517932278100577</v>
      </c>
      <c r="C6" s="480">
        <f>'Tabelle 3.3'!J11</f>
        <v>-3.6749287596107316</v>
      </c>
      <c r="D6" s="481">
        <f t="shared" ref="D6:E9" si="0">IF(OR(AND(B6&gt;=-50,B6&lt;=50),ISNUMBER(B6)=FALSE),B6,"")</f>
        <v>0.65517932278100577</v>
      </c>
      <c r="E6" s="481">
        <f t="shared" si="0"/>
        <v>-3.6749287596107316</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0.65517932278100577</v>
      </c>
      <c r="C14" s="480">
        <f>'Tabelle 3.3'!J11</f>
        <v>-3.6749287596107316</v>
      </c>
      <c r="D14" s="481">
        <f>IF(OR(AND(B14&gt;=-50,B14&lt;=50),ISNUMBER(B14)=FALSE),B14,"")</f>
        <v>0.65517932278100577</v>
      </c>
      <c r="E14" s="481">
        <f>IF(OR(AND(C14&gt;=-50,C14&lt;=50),ISNUMBER(C14)=FALSE),C14,"")</f>
        <v>-3.6749287596107316</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6.3829787234042552</v>
      </c>
      <c r="C15" s="480">
        <f>'Tabelle 3.3'!J12</f>
        <v>1.1820330969267139</v>
      </c>
      <c r="D15" s="481">
        <f t="shared" ref="D15:E45" si="3">IF(OR(AND(B15&gt;=-50,B15&lt;=50),ISNUMBER(B15)=FALSE),B15,"")</f>
        <v>6.3829787234042552</v>
      </c>
      <c r="E15" s="481">
        <f t="shared" si="3"/>
        <v>1.1820330969267139</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-0.79232058509827819</v>
      </c>
      <c r="C16" s="480">
        <f>'Tabelle 3.3'!J13</f>
        <v>2.7272727272727271</v>
      </c>
      <c r="D16" s="481">
        <f t="shared" si="3"/>
        <v>-0.79232058509827819</v>
      </c>
      <c r="E16" s="481">
        <f t="shared" si="3"/>
        <v>2.7272727272727271</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-6.7378275825383874E-2</v>
      </c>
      <c r="C17" s="480">
        <f>'Tabelle 3.3'!J14</f>
        <v>-4.234338747099768</v>
      </c>
      <c r="D17" s="481">
        <f t="shared" si="3"/>
        <v>-6.7378275825383874E-2</v>
      </c>
      <c r="E17" s="481">
        <f t="shared" si="3"/>
        <v>-4.234338747099768</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7.2709646146388751E-2</v>
      </c>
      <c r="C18" s="480">
        <f>'Tabelle 3.3'!J15</f>
        <v>-6.1760840998685937</v>
      </c>
      <c r="D18" s="481">
        <f t="shared" si="3"/>
        <v>7.2709646146388751E-2</v>
      </c>
      <c r="E18" s="481">
        <f t="shared" si="3"/>
        <v>-6.1760840998685937</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-1.5996632287939381</v>
      </c>
      <c r="C19" s="480">
        <f>'Tabelle 3.3'!J16</f>
        <v>-4.0221914008321775</v>
      </c>
      <c r="D19" s="481">
        <f t="shared" si="3"/>
        <v>-1.5996632287939381</v>
      </c>
      <c r="E19" s="481">
        <f t="shared" si="3"/>
        <v>-4.0221914008321775</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2.0977596741344198</v>
      </c>
      <c r="C20" s="480">
        <f>'Tabelle 3.3'!J17</f>
        <v>1.2396694214876034</v>
      </c>
      <c r="D20" s="481">
        <f t="shared" si="3"/>
        <v>2.0977596741344198</v>
      </c>
      <c r="E20" s="481">
        <f t="shared" si="3"/>
        <v>1.2396694214876034</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5.5252688964196262</v>
      </c>
      <c r="C21" s="480">
        <f>'Tabelle 3.3'!J18</f>
        <v>0</v>
      </c>
      <c r="D21" s="481">
        <f t="shared" si="3"/>
        <v>5.5252688964196262</v>
      </c>
      <c r="E21" s="481">
        <f t="shared" si="3"/>
        <v>0</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-0.70989581621586095</v>
      </c>
      <c r="C22" s="480">
        <f>'Tabelle 3.3'!J19</f>
        <v>-1.615508885298869</v>
      </c>
      <c r="D22" s="481">
        <f t="shared" si="3"/>
        <v>-0.70989581621586095</v>
      </c>
      <c r="E22" s="481">
        <f t="shared" si="3"/>
        <v>-1.615508885298869</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-5.1449639684933803</v>
      </c>
      <c r="C23" s="480">
        <f>'Tabelle 3.3'!J20</f>
        <v>-3.4123222748815167</v>
      </c>
      <c r="D23" s="481">
        <f t="shared" si="3"/>
        <v>-5.1449639684933803</v>
      </c>
      <c r="E23" s="481">
        <f t="shared" si="3"/>
        <v>-3.4123222748815167</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2.2222222222222223</v>
      </c>
      <c r="C24" s="480">
        <f>'Tabelle 3.3'!J21</f>
        <v>-15.791896869244935</v>
      </c>
      <c r="D24" s="481">
        <f t="shared" si="3"/>
        <v>2.2222222222222223</v>
      </c>
      <c r="E24" s="481">
        <f t="shared" si="3"/>
        <v>-15.791896869244935</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1.0473094980137234</v>
      </c>
      <c r="C25" s="480">
        <f>'Tabelle 3.3'!J22</f>
        <v>8.2742316784869985</v>
      </c>
      <c r="D25" s="481">
        <f t="shared" si="3"/>
        <v>1.0473094980137234</v>
      </c>
      <c r="E25" s="481">
        <f t="shared" si="3"/>
        <v>8.2742316784869985</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4.0882694541231128</v>
      </c>
      <c r="C26" s="480">
        <f>'Tabelle 3.3'!J23</f>
        <v>5.1630434782608692</v>
      </c>
      <c r="D26" s="481">
        <f t="shared" si="3"/>
        <v>4.0882694541231128</v>
      </c>
      <c r="E26" s="481">
        <f t="shared" si="3"/>
        <v>5.1630434782608692</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2.3413358687901118</v>
      </c>
      <c r="C27" s="480">
        <f>'Tabelle 3.3'!J24</f>
        <v>-2.2413793103448274</v>
      </c>
      <c r="D27" s="481">
        <f t="shared" si="3"/>
        <v>2.3413358687901118</v>
      </c>
      <c r="E27" s="481">
        <f t="shared" si="3"/>
        <v>-2.2413793103448274</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3.9587162448748763</v>
      </c>
      <c r="C28" s="480">
        <f>'Tabelle 3.3'!J25</f>
        <v>-0.59728922582127264</v>
      </c>
      <c r="D28" s="481">
        <f t="shared" si="3"/>
        <v>3.9587162448748763</v>
      </c>
      <c r="E28" s="481">
        <f t="shared" si="3"/>
        <v>-0.59728922582127264</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-18.156085725839063</v>
      </c>
      <c r="C29" s="480">
        <f>'Tabelle 3.3'!J26</f>
        <v>-9.3582887700534751</v>
      </c>
      <c r="D29" s="481">
        <f t="shared" si="3"/>
        <v>-18.156085725839063</v>
      </c>
      <c r="E29" s="481">
        <f t="shared" si="3"/>
        <v>-9.3582887700534751</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4.5933734939759034</v>
      </c>
      <c r="C30" s="480">
        <f>'Tabelle 3.3'!J27</f>
        <v>-16.113744075829384</v>
      </c>
      <c r="D30" s="481">
        <f t="shared" si="3"/>
        <v>4.5933734939759034</v>
      </c>
      <c r="E30" s="481">
        <f t="shared" si="3"/>
        <v>-16.113744075829384</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2.5641025641025643</v>
      </c>
      <c r="C31" s="480">
        <f>'Tabelle 3.3'!J28</f>
        <v>-1.1267605633802817</v>
      </c>
      <c r="D31" s="481">
        <f t="shared" si="3"/>
        <v>2.5641025641025643</v>
      </c>
      <c r="E31" s="481">
        <f t="shared" si="3"/>
        <v>-1.1267605633802817</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2.1099069722834947</v>
      </c>
      <c r="C32" s="480">
        <f>'Tabelle 3.3'!J29</f>
        <v>-4.1227668346312418</v>
      </c>
      <c r="D32" s="481">
        <f t="shared" si="3"/>
        <v>2.1099069722834947</v>
      </c>
      <c r="E32" s="481">
        <f t="shared" si="3"/>
        <v>-4.1227668346312418</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2.792417938049006</v>
      </c>
      <c r="C33" s="480">
        <f>'Tabelle 3.3'!J30</f>
        <v>7.0323488045007029E-2</v>
      </c>
      <c r="D33" s="481">
        <f t="shared" si="3"/>
        <v>2.792417938049006</v>
      </c>
      <c r="E33" s="481">
        <f t="shared" si="3"/>
        <v>7.0323488045007029E-2</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4.6996915260388317</v>
      </c>
      <c r="C34" s="480">
        <f>'Tabelle 3.3'!J31</f>
        <v>-3.5406182602444285</v>
      </c>
      <c r="D34" s="481">
        <f t="shared" si="3"/>
        <v>4.6996915260388317</v>
      </c>
      <c r="E34" s="481">
        <f t="shared" si="3"/>
        <v>-3.5406182602444285</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6.3829787234042552</v>
      </c>
      <c r="C37" s="480">
        <f>'Tabelle 3.3'!J34</f>
        <v>1.1820330969267139</v>
      </c>
      <c r="D37" s="481">
        <f t="shared" si="3"/>
        <v>6.3829787234042552</v>
      </c>
      <c r="E37" s="481">
        <f t="shared" si="3"/>
        <v>1.1820330969267139</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0.73166622542058779</v>
      </c>
      <c r="C38" s="480">
        <f>'Tabelle 3.3'!J35</f>
        <v>-2.1732381248059607</v>
      </c>
      <c r="D38" s="481">
        <f t="shared" si="3"/>
        <v>0.73166622542058779</v>
      </c>
      <c r="E38" s="481">
        <f t="shared" si="3"/>
        <v>-2.1732381248059607</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0.57118324529147146</v>
      </c>
      <c r="C39" s="480">
        <f>'Tabelle 3.3'!J36</f>
        <v>-3.886736214605067</v>
      </c>
      <c r="D39" s="481">
        <f t="shared" si="3"/>
        <v>0.57118324529147146</v>
      </c>
      <c r="E39" s="481">
        <f t="shared" si="3"/>
        <v>-3.886736214605067</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0.57118324529147146</v>
      </c>
      <c r="C45" s="480">
        <f>'Tabelle 3.3'!J36</f>
        <v>-3.886736214605067</v>
      </c>
      <c r="D45" s="481">
        <f t="shared" si="3"/>
        <v>0.57118324529147146</v>
      </c>
      <c r="E45" s="481">
        <f t="shared" si="3"/>
        <v>-3.886736214605067</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136196</v>
      </c>
      <c r="C51" s="487">
        <v>25547</v>
      </c>
      <c r="D51" s="487">
        <v>11624</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136938</v>
      </c>
      <c r="C52" s="487">
        <v>26024</v>
      </c>
      <c r="D52" s="487">
        <v>11671</v>
      </c>
      <c r="E52" s="488">
        <f t="shared" ref="E52:G70" si="11">IF($A$51=37802,IF(COUNTBLANK(B$51:B$70)&gt;0,#N/A,B52/B$51*100),IF(COUNTBLANK(B$51:B$75)&gt;0,#N/A,B52/B$51*100))</f>
        <v>100.54480307791711</v>
      </c>
      <c r="F52" s="488">
        <f t="shared" si="11"/>
        <v>101.86714682741614</v>
      </c>
      <c r="G52" s="488">
        <f t="shared" si="11"/>
        <v>100.40433585684789</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140413</v>
      </c>
      <c r="C53" s="487">
        <v>25600</v>
      </c>
      <c r="D53" s="487">
        <v>12005</v>
      </c>
      <c r="E53" s="488">
        <f t="shared" si="11"/>
        <v>103.09627301829715</v>
      </c>
      <c r="F53" s="488">
        <f t="shared" si="11"/>
        <v>100.20746075860178</v>
      </c>
      <c r="G53" s="488">
        <f t="shared" si="11"/>
        <v>103.27770130763936</v>
      </c>
      <c r="H53" s="489">
        <f>IF(ISERROR(L53)=TRUE,IF(MONTH(A53)=MONTH(MAX(A$51:A$75)),A53,""),"")</f>
        <v>41883</v>
      </c>
      <c r="I53" s="488">
        <f t="shared" si="12"/>
        <v>103.09627301829715</v>
      </c>
      <c r="J53" s="488">
        <f t="shared" si="10"/>
        <v>100.20746075860178</v>
      </c>
      <c r="K53" s="488">
        <f t="shared" si="10"/>
        <v>103.27770130763936</v>
      </c>
      <c r="L53" s="488" t="e">
        <f t="shared" si="13"/>
        <v>#N/A</v>
      </c>
    </row>
    <row r="54" spans="1:14" ht="15" customHeight="1" x14ac:dyDescent="0.2">
      <c r="A54" s="490" t="s">
        <v>462</v>
      </c>
      <c r="B54" s="487">
        <v>140106</v>
      </c>
      <c r="C54" s="487">
        <v>25635</v>
      </c>
      <c r="D54" s="487">
        <v>11905</v>
      </c>
      <c r="E54" s="488">
        <f t="shared" si="11"/>
        <v>102.87086258039884</v>
      </c>
      <c r="F54" s="488">
        <f t="shared" si="11"/>
        <v>100.3444631463577</v>
      </c>
      <c r="G54" s="488">
        <f t="shared" si="11"/>
        <v>102.41741225051616</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140721</v>
      </c>
      <c r="C55" s="487">
        <v>24843</v>
      </c>
      <c r="D55" s="487">
        <v>11733</v>
      </c>
      <c r="E55" s="488">
        <f t="shared" si="11"/>
        <v>103.32241769214956</v>
      </c>
      <c r="F55" s="488">
        <f t="shared" si="11"/>
        <v>97.244294829138454</v>
      </c>
      <c r="G55" s="488">
        <f t="shared" si="11"/>
        <v>100.93771507226428</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140110</v>
      </c>
      <c r="C56" s="487">
        <v>25193</v>
      </c>
      <c r="D56" s="487">
        <v>11793</v>
      </c>
      <c r="E56" s="488">
        <f t="shared" si="11"/>
        <v>102.87379952421509</v>
      </c>
      <c r="F56" s="488">
        <f t="shared" si="11"/>
        <v>98.61431870669746</v>
      </c>
      <c r="G56" s="488">
        <f t="shared" si="11"/>
        <v>101.45388850653821</v>
      </c>
      <c r="H56" s="489" t="str">
        <f t="shared" si="14"/>
        <v/>
      </c>
      <c r="I56" s="488" t="str">
        <f t="shared" si="12"/>
        <v/>
      </c>
      <c r="J56" s="488" t="str">
        <f t="shared" si="10"/>
        <v/>
      </c>
      <c r="K56" s="488" t="str">
        <f t="shared" si="10"/>
        <v/>
      </c>
      <c r="L56" s="488" t="e">
        <f t="shared" si="13"/>
        <v>#N/A</v>
      </c>
    </row>
    <row r="57" spans="1:14" ht="15" customHeight="1" x14ac:dyDescent="0.2">
      <c r="A57" s="490">
        <v>42248</v>
      </c>
      <c r="B57" s="487">
        <v>143514</v>
      </c>
      <c r="C57" s="487">
        <v>24485</v>
      </c>
      <c r="D57" s="487">
        <v>12191</v>
      </c>
      <c r="E57" s="488">
        <f t="shared" si="11"/>
        <v>105.37313871185646</v>
      </c>
      <c r="F57" s="488">
        <f t="shared" si="11"/>
        <v>95.842956120092381</v>
      </c>
      <c r="G57" s="488">
        <f t="shared" si="11"/>
        <v>104.87783895388851</v>
      </c>
      <c r="H57" s="489">
        <f t="shared" si="14"/>
        <v>42248</v>
      </c>
      <c r="I57" s="488">
        <f t="shared" si="12"/>
        <v>105.37313871185646</v>
      </c>
      <c r="J57" s="488">
        <f t="shared" si="10"/>
        <v>95.842956120092381</v>
      </c>
      <c r="K57" s="488">
        <f t="shared" si="10"/>
        <v>104.87783895388851</v>
      </c>
      <c r="L57" s="488" t="e">
        <f t="shared" si="13"/>
        <v>#N/A</v>
      </c>
    </row>
    <row r="58" spans="1:14" ht="15" customHeight="1" x14ac:dyDescent="0.2">
      <c r="A58" s="490" t="s">
        <v>465</v>
      </c>
      <c r="B58" s="487">
        <v>142379</v>
      </c>
      <c r="C58" s="487">
        <v>24558</v>
      </c>
      <c r="D58" s="487">
        <v>12124</v>
      </c>
      <c r="E58" s="488">
        <f t="shared" si="11"/>
        <v>104.5397809039913</v>
      </c>
      <c r="F58" s="488">
        <f t="shared" si="11"/>
        <v>96.12870395741183</v>
      </c>
      <c r="G58" s="488">
        <f t="shared" si="11"/>
        <v>104.30144528561596</v>
      </c>
      <c r="H58" s="489" t="str">
        <f t="shared" si="14"/>
        <v/>
      </c>
      <c r="I58" s="488" t="str">
        <f t="shared" si="12"/>
        <v/>
      </c>
      <c r="J58" s="488" t="str">
        <f t="shared" si="10"/>
        <v/>
      </c>
      <c r="K58" s="488" t="str">
        <f t="shared" si="10"/>
        <v/>
      </c>
      <c r="L58" s="488" t="e">
        <f t="shared" si="13"/>
        <v>#N/A</v>
      </c>
    </row>
    <row r="59" spans="1:14" ht="15" customHeight="1" x14ac:dyDescent="0.2">
      <c r="A59" s="490" t="s">
        <v>466</v>
      </c>
      <c r="B59" s="487">
        <v>142710</v>
      </c>
      <c r="C59" s="487">
        <v>24047</v>
      </c>
      <c r="D59" s="487">
        <v>12012</v>
      </c>
      <c r="E59" s="488">
        <f t="shared" si="11"/>
        <v>104.78281300478723</v>
      </c>
      <c r="F59" s="488">
        <f t="shared" si="11"/>
        <v>94.128469096175678</v>
      </c>
      <c r="G59" s="488">
        <f t="shared" si="11"/>
        <v>103.337921541638</v>
      </c>
      <c r="H59" s="489" t="str">
        <f t="shared" si="14"/>
        <v/>
      </c>
      <c r="I59" s="488" t="str">
        <f t="shared" si="12"/>
        <v/>
      </c>
      <c r="J59" s="488" t="str">
        <f t="shared" si="10"/>
        <v/>
      </c>
      <c r="K59" s="488" t="str">
        <f t="shared" si="10"/>
        <v/>
      </c>
      <c r="L59" s="488" t="e">
        <f t="shared" si="13"/>
        <v>#N/A</v>
      </c>
    </row>
    <row r="60" spans="1:14" ht="15" customHeight="1" x14ac:dyDescent="0.2">
      <c r="A60" s="490" t="s">
        <v>467</v>
      </c>
      <c r="B60" s="487">
        <v>143706</v>
      </c>
      <c r="C60" s="487">
        <v>24495</v>
      </c>
      <c r="D60" s="487">
        <v>12214</v>
      </c>
      <c r="E60" s="488">
        <f t="shared" si="11"/>
        <v>105.51411201503716</v>
      </c>
      <c r="F60" s="488">
        <f t="shared" si="11"/>
        <v>95.8820996594512</v>
      </c>
      <c r="G60" s="488">
        <f t="shared" si="11"/>
        <v>105.07570543702684</v>
      </c>
      <c r="H60" s="489" t="str">
        <f t="shared" si="14"/>
        <v/>
      </c>
      <c r="I60" s="488" t="str">
        <f t="shared" si="12"/>
        <v/>
      </c>
      <c r="J60" s="488" t="str">
        <f t="shared" si="10"/>
        <v/>
      </c>
      <c r="K60" s="488" t="str">
        <f t="shared" si="10"/>
        <v/>
      </c>
      <c r="L60" s="488" t="e">
        <f t="shared" si="13"/>
        <v>#N/A</v>
      </c>
    </row>
    <row r="61" spans="1:14" ht="15" customHeight="1" x14ac:dyDescent="0.2">
      <c r="A61" s="490">
        <v>42614</v>
      </c>
      <c r="B61" s="487">
        <v>145876</v>
      </c>
      <c r="C61" s="487">
        <v>23852</v>
      </c>
      <c r="D61" s="487">
        <v>12487</v>
      </c>
      <c r="E61" s="488">
        <f t="shared" si="11"/>
        <v>107.10740403536082</v>
      </c>
      <c r="F61" s="488">
        <f t="shared" si="11"/>
        <v>93.365170078678517</v>
      </c>
      <c r="G61" s="488">
        <f t="shared" si="11"/>
        <v>107.42429456297316</v>
      </c>
      <c r="H61" s="489">
        <f t="shared" si="14"/>
        <v>42614</v>
      </c>
      <c r="I61" s="488">
        <f t="shared" si="12"/>
        <v>107.10740403536082</v>
      </c>
      <c r="J61" s="488">
        <f t="shared" si="10"/>
        <v>93.365170078678517</v>
      </c>
      <c r="K61" s="488">
        <f t="shared" si="10"/>
        <v>107.42429456297316</v>
      </c>
      <c r="L61" s="488" t="e">
        <f t="shared" si="13"/>
        <v>#N/A</v>
      </c>
    </row>
    <row r="62" spans="1:14" ht="15" customHeight="1" x14ac:dyDescent="0.2">
      <c r="A62" s="490" t="s">
        <v>468</v>
      </c>
      <c r="B62" s="487">
        <v>145325</v>
      </c>
      <c r="C62" s="487">
        <v>24009</v>
      </c>
      <c r="D62" s="487">
        <v>12496</v>
      </c>
      <c r="E62" s="488">
        <f t="shared" si="11"/>
        <v>106.70284002467032</v>
      </c>
      <c r="F62" s="488">
        <f t="shared" si="11"/>
        <v>93.979723646612129</v>
      </c>
      <c r="G62" s="488">
        <f t="shared" si="11"/>
        <v>107.50172057811425</v>
      </c>
      <c r="H62" s="489" t="str">
        <f t="shared" si="14"/>
        <v/>
      </c>
      <c r="I62" s="488" t="str">
        <f t="shared" si="12"/>
        <v/>
      </c>
      <c r="J62" s="488" t="str">
        <f t="shared" si="10"/>
        <v/>
      </c>
      <c r="K62" s="488" t="str">
        <f t="shared" si="10"/>
        <v/>
      </c>
      <c r="L62" s="488" t="e">
        <f t="shared" si="13"/>
        <v>#N/A</v>
      </c>
    </row>
    <row r="63" spans="1:14" ht="15" customHeight="1" x14ac:dyDescent="0.2">
      <c r="A63" s="490" t="s">
        <v>469</v>
      </c>
      <c r="B63" s="487">
        <v>144544</v>
      </c>
      <c r="C63" s="487">
        <v>23672</v>
      </c>
      <c r="D63" s="487">
        <v>12506</v>
      </c>
      <c r="E63" s="488">
        <f t="shared" si="11"/>
        <v>106.12940174454462</v>
      </c>
      <c r="F63" s="488">
        <f t="shared" si="11"/>
        <v>92.660586370219605</v>
      </c>
      <c r="G63" s="488">
        <f t="shared" si="11"/>
        <v>107.58774948382657</v>
      </c>
      <c r="H63" s="489" t="str">
        <f t="shared" si="14"/>
        <v/>
      </c>
      <c r="I63" s="488" t="str">
        <f t="shared" si="12"/>
        <v/>
      </c>
      <c r="J63" s="488" t="str">
        <f t="shared" si="10"/>
        <v/>
      </c>
      <c r="K63" s="488" t="str">
        <f t="shared" si="10"/>
        <v/>
      </c>
      <c r="L63" s="488" t="e">
        <f t="shared" si="13"/>
        <v>#N/A</v>
      </c>
    </row>
    <row r="64" spans="1:14" ht="15" customHeight="1" x14ac:dyDescent="0.2">
      <c r="A64" s="490" t="s">
        <v>470</v>
      </c>
      <c r="B64" s="487">
        <v>145296</v>
      </c>
      <c r="C64" s="487">
        <v>24015</v>
      </c>
      <c r="D64" s="487">
        <v>12811</v>
      </c>
      <c r="E64" s="488">
        <f t="shared" si="11"/>
        <v>106.6815471820024</v>
      </c>
      <c r="F64" s="488">
        <f t="shared" si="11"/>
        <v>94.003209770227429</v>
      </c>
      <c r="G64" s="488">
        <f t="shared" si="11"/>
        <v>110.2116311080523</v>
      </c>
      <c r="H64" s="489" t="str">
        <f t="shared" si="14"/>
        <v/>
      </c>
      <c r="I64" s="488" t="str">
        <f t="shared" si="12"/>
        <v/>
      </c>
      <c r="J64" s="488" t="str">
        <f t="shared" si="10"/>
        <v/>
      </c>
      <c r="K64" s="488" t="str">
        <f t="shared" si="10"/>
        <v/>
      </c>
      <c r="L64" s="488" t="e">
        <f t="shared" si="13"/>
        <v>#N/A</v>
      </c>
    </row>
    <row r="65" spans="1:12" ht="15" customHeight="1" x14ac:dyDescent="0.2">
      <c r="A65" s="490">
        <v>42979</v>
      </c>
      <c r="B65" s="487">
        <v>146978</v>
      </c>
      <c r="C65" s="487">
        <v>23764</v>
      </c>
      <c r="D65" s="487">
        <v>13205</v>
      </c>
      <c r="E65" s="488">
        <f t="shared" si="11"/>
        <v>107.91653205674177</v>
      </c>
      <c r="F65" s="488">
        <f t="shared" si="11"/>
        <v>93.02070693232082</v>
      </c>
      <c r="G65" s="488">
        <f t="shared" si="11"/>
        <v>113.60116999311769</v>
      </c>
      <c r="H65" s="489">
        <f t="shared" si="14"/>
        <v>42979</v>
      </c>
      <c r="I65" s="488">
        <f t="shared" si="12"/>
        <v>107.91653205674177</v>
      </c>
      <c r="J65" s="488">
        <f t="shared" si="10"/>
        <v>93.02070693232082</v>
      </c>
      <c r="K65" s="488">
        <f t="shared" si="10"/>
        <v>113.60116999311769</v>
      </c>
      <c r="L65" s="488" t="e">
        <f t="shared" si="13"/>
        <v>#N/A</v>
      </c>
    </row>
    <row r="66" spans="1:12" ht="15" customHeight="1" x14ac:dyDescent="0.2">
      <c r="A66" s="490" t="s">
        <v>471</v>
      </c>
      <c r="B66" s="487">
        <v>146871</v>
      </c>
      <c r="C66" s="487">
        <v>23916</v>
      </c>
      <c r="D66" s="487">
        <v>13291</v>
      </c>
      <c r="E66" s="488">
        <f t="shared" si="11"/>
        <v>107.83796880965669</v>
      </c>
      <c r="F66" s="488">
        <f t="shared" si="11"/>
        <v>93.615688730575016</v>
      </c>
      <c r="G66" s="488">
        <f t="shared" si="11"/>
        <v>114.34101858224363</v>
      </c>
      <c r="H66" s="489" t="str">
        <f t="shared" si="14"/>
        <v/>
      </c>
      <c r="I66" s="488" t="str">
        <f t="shared" si="12"/>
        <v/>
      </c>
      <c r="J66" s="488" t="str">
        <f t="shared" si="10"/>
        <v/>
      </c>
      <c r="K66" s="488" t="str">
        <f t="shared" si="10"/>
        <v/>
      </c>
      <c r="L66" s="488" t="e">
        <f t="shared" si="13"/>
        <v>#N/A</v>
      </c>
    </row>
    <row r="67" spans="1:12" ht="15" customHeight="1" x14ac:dyDescent="0.2">
      <c r="A67" s="490" t="s">
        <v>472</v>
      </c>
      <c r="B67" s="487">
        <v>147354</v>
      </c>
      <c r="C67" s="487">
        <v>23534</v>
      </c>
      <c r="D67" s="487">
        <v>13277</v>
      </c>
      <c r="E67" s="488">
        <f t="shared" si="11"/>
        <v>108.19260477547064</v>
      </c>
      <c r="F67" s="488">
        <f t="shared" si="11"/>
        <v>92.12040552706776</v>
      </c>
      <c r="G67" s="488">
        <f t="shared" si="11"/>
        <v>114.22057811424639</v>
      </c>
      <c r="H67" s="489" t="str">
        <f t="shared" si="14"/>
        <v/>
      </c>
      <c r="I67" s="488" t="str">
        <f t="shared" si="12"/>
        <v/>
      </c>
      <c r="J67" s="488" t="str">
        <f t="shared" si="12"/>
        <v/>
      </c>
      <c r="K67" s="488" t="str">
        <f t="shared" si="12"/>
        <v/>
      </c>
      <c r="L67" s="488" t="e">
        <f t="shared" si="13"/>
        <v>#N/A</v>
      </c>
    </row>
    <row r="68" spans="1:12" ht="15" customHeight="1" x14ac:dyDescent="0.2">
      <c r="A68" s="490" t="s">
        <v>473</v>
      </c>
      <c r="B68" s="487">
        <v>147788</v>
      </c>
      <c r="C68" s="487">
        <v>24021</v>
      </c>
      <c r="D68" s="487">
        <v>13452</v>
      </c>
      <c r="E68" s="488">
        <f t="shared" si="11"/>
        <v>108.51126317953536</v>
      </c>
      <c r="F68" s="488">
        <f t="shared" si="11"/>
        <v>94.026695893842728</v>
      </c>
      <c r="G68" s="488">
        <f t="shared" si="11"/>
        <v>115.72608396421198</v>
      </c>
      <c r="H68" s="489" t="str">
        <f t="shared" si="14"/>
        <v/>
      </c>
      <c r="I68" s="488" t="str">
        <f t="shared" si="12"/>
        <v/>
      </c>
      <c r="J68" s="488" t="str">
        <f t="shared" si="12"/>
        <v/>
      </c>
      <c r="K68" s="488" t="str">
        <f t="shared" si="12"/>
        <v/>
      </c>
      <c r="L68" s="488" t="e">
        <f t="shared" si="13"/>
        <v>#N/A</v>
      </c>
    </row>
    <row r="69" spans="1:12" ht="15" customHeight="1" x14ac:dyDescent="0.2">
      <c r="A69" s="490">
        <v>43344</v>
      </c>
      <c r="B69" s="487">
        <v>150307</v>
      </c>
      <c r="C69" s="487">
        <v>23505</v>
      </c>
      <c r="D69" s="487">
        <v>13865</v>
      </c>
      <c r="E69" s="488">
        <f t="shared" si="11"/>
        <v>110.36080354782814</v>
      </c>
      <c r="F69" s="488">
        <f t="shared" si="11"/>
        <v>92.006889262927146</v>
      </c>
      <c r="G69" s="488">
        <f t="shared" si="11"/>
        <v>119.27907777013075</v>
      </c>
      <c r="H69" s="489">
        <f t="shared" si="14"/>
        <v>43344</v>
      </c>
      <c r="I69" s="488">
        <f t="shared" si="12"/>
        <v>110.36080354782814</v>
      </c>
      <c r="J69" s="488">
        <f t="shared" si="12"/>
        <v>92.006889262927146</v>
      </c>
      <c r="K69" s="488">
        <f t="shared" si="12"/>
        <v>119.27907777013075</v>
      </c>
      <c r="L69" s="488" t="e">
        <f t="shared" si="13"/>
        <v>#N/A</v>
      </c>
    </row>
    <row r="70" spans="1:12" ht="15" customHeight="1" x14ac:dyDescent="0.2">
      <c r="A70" s="490" t="s">
        <v>474</v>
      </c>
      <c r="B70" s="487">
        <v>150142</v>
      </c>
      <c r="C70" s="487">
        <v>23621</v>
      </c>
      <c r="D70" s="487">
        <v>13876</v>
      </c>
      <c r="E70" s="488">
        <f t="shared" si="11"/>
        <v>110.23965461540722</v>
      </c>
      <c r="F70" s="488">
        <f t="shared" si="11"/>
        <v>92.460954319489559</v>
      </c>
      <c r="G70" s="488">
        <f t="shared" si="11"/>
        <v>119.37370956641431</v>
      </c>
      <c r="H70" s="489" t="str">
        <f t="shared" si="14"/>
        <v/>
      </c>
      <c r="I70" s="488" t="str">
        <f t="shared" si="12"/>
        <v/>
      </c>
      <c r="J70" s="488" t="str">
        <f t="shared" si="12"/>
        <v/>
      </c>
      <c r="K70" s="488" t="str">
        <f t="shared" si="12"/>
        <v/>
      </c>
      <c r="L70" s="488" t="e">
        <f t="shared" si="13"/>
        <v>#N/A</v>
      </c>
    </row>
    <row r="71" spans="1:12" ht="15" customHeight="1" x14ac:dyDescent="0.2">
      <c r="A71" s="490" t="s">
        <v>475</v>
      </c>
      <c r="B71" s="487">
        <v>149730</v>
      </c>
      <c r="C71" s="487">
        <v>23333</v>
      </c>
      <c r="D71" s="487">
        <v>13865</v>
      </c>
      <c r="E71" s="491">
        <f t="shared" ref="E71:G75" si="15">IF($A$51=37802,IF(COUNTBLANK(B$51:B$70)&gt;0,#N/A,IF(ISBLANK(B71)=FALSE,B71/B$51*100,#N/A)),IF(COUNTBLANK(B$51:B$75)&gt;0,#N/A,B71/B$51*100))</f>
        <v>109.93714940233193</v>
      </c>
      <c r="F71" s="491">
        <f t="shared" si="15"/>
        <v>91.3336203859553</v>
      </c>
      <c r="G71" s="491">
        <f t="shared" si="15"/>
        <v>119.27907777013075</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150159</v>
      </c>
      <c r="C72" s="487">
        <v>23790</v>
      </c>
      <c r="D72" s="487">
        <v>14169</v>
      </c>
      <c r="E72" s="491">
        <f t="shared" si="15"/>
        <v>110.25213662662634</v>
      </c>
      <c r="F72" s="491">
        <f t="shared" si="15"/>
        <v>93.12248013465377</v>
      </c>
      <c r="G72" s="491">
        <f t="shared" si="15"/>
        <v>121.89435650378526</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152660</v>
      </c>
      <c r="C73" s="487">
        <v>22975</v>
      </c>
      <c r="D73" s="487">
        <v>14527</v>
      </c>
      <c r="E73" s="491">
        <f t="shared" si="15"/>
        <v>112.0884607477459</v>
      </c>
      <c r="F73" s="491">
        <f t="shared" si="15"/>
        <v>89.932281676909227</v>
      </c>
      <c r="G73" s="491">
        <f t="shared" si="15"/>
        <v>124.97419132828631</v>
      </c>
      <c r="H73" s="492">
        <f>IF(A$51=37802,IF(ISERROR(L73)=TRUE,IF(ISBLANK(A73)=FALSE,IF(MONTH(A73)=MONTH(MAX(A$51:A$75)),A73,""),""),""),IF(ISERROR(L73)=TRUE,IF(MONTH(A73)=MONTH(MAX(A$51:A$75)),A73,""),""))</f>
        <v>43709</v>
      </c>
      <c r="I73" s="488">
        <f t="shared" si="12"/>
        <v>112.0884607477459</v>
      </c>
      <c r="J73" s="488">
        <f t="shared" si="12"/>
        <v>89.932281676909227</v>
      </c>
      <c r="K73" s="488">
        <f t="shared" si="12"/>
        <v>124.97419132828631</v>
      </c>
      <c r="L73" s="488" t="e">
        <f t="shared" si="13"/>
        <v>#N/A</v>
      </c>
    </row>
    <row r="74" spans="1:12" ht="15" customHeight="1" x14ac:dyDescent="0.2">
      <c r="A74" s="490" t="s">
        <v>477</v>
      </c>
      <c r="B74" s="487">
        <v>151134</v>
      </c>
      <c r="C74" s="487">
        <v>22997</v>
      </c>
      <c r="D74" s="487">
        <v>14508</v>
      </c>
      <c r="E74" s="491">
        <f t="shared" si="15"/>
        <v>110.96801668184088</v>
      </c>
      <c r="F74" s="491">
        <f t="shared" si="15"/>
        <v>90.018397463498644</v>
      </c>
      <c r="G74" s="491">
        <f t="shared" si="15"/>
        <v>124.8107364074329</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150711</v>
      </c>
      <c r="C75" s="493">
        <v>21894</v>
      </c>
      <c r="D75" s="493">
        <v>13937</v>
      </c>
      <c r="E75" s="491">
        <f t="shared" si="15"/>
        <v>110.65743487327086</v>
      </c>
      <c r="F75" s="491">
        <f t="shared" si="15"/>
        <v>85.700865072219841</v>
      </c>
      <c r="G75" s="491">
        <f t="shared" si="15"/>
        <v>119.89848589125947</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112.0884607477459</v>
      </c>
      <c r="J77" s="488">
        <f>IF(J75&lt;&gt;"",J75,IF(J74&lt;&gt;"",J74,IF(J73&lt;&gt;"",J73,IF(J72&lt;&gt;"",J72,IF(J71&lt;&gt;"",J71,IF(J70&lt;&gt;"",J70,""))))))</f>
        <v>89.932281676909227</v>
      </c>
      <c r="K77" s="488">
        <f>IF(K75&lt;&gt;"",K75,IF(K74&lt;&gt;"",K74,IF(K73&lt;&gt;"",K73,IF(K72&lt;&gt;"",K72,IF(K71&lt;&gt;"",K71,IF(K70&lt;&gt;"",K70,""))))))</f>
        <v>124.97419132828631</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+12,1%</v>
      </c>
      <c r="J79" s="488" t="str">
        <f>"GeB - ausschließlich: "&amp;IF(J77&gt;100,"+","")&amp;TEXT(J77-100,"0,0")&amp;"%"</f>
        <v>GeB - ausschließlich: -10,1%</v>
      </c>
      <c r="K79" s="488" t="str">
        <f>"GeB - im Nebenjob: "&amp;IF(K77&gt;100,"+","")&amp;TEXT(K77-100,"0,0")&amp;"%"</f>
        <v>GeB - im Nebenjob: +25,0%</v>
      </c>
    </row>
    <row r="81" spans="9:9" ht="15" customHeight="1" x14ac:dyDescent="0.2">
      <c r="I81" s="488" t="str">
        <f>IF(ISERROR(HLOOKUP(1,I$78:K$79,2,FALSE)),"",HLOOKUP(1,I$78:K$79,2,FALSE))</f>
        <v>GeB - im Nebenjob: +25,0%</v>
      </c>
    </row>
    <row r="82" spans="9:9" ht="15" customHeight="1" x14ac:dyDescent="0.2">
      <c r="I82" s="488" t="str">
        <f>IF(ISERROR(HLOOKUP(2,I$78:K$79,2,FALSE)),"",HLOOKUP(2,I$78:K$79,2,FALSE))</f>
        <v>SvB: +12,1%</v>
      </c>
    </row>
    <row r="83" spans="9:9" ht="15" customHeight="1" x14ac:dyDescent="0.2">
      <c r="I83" s="488" t="str">
        <f>IF(ISERROR(HLOOKUP(3,I$78:K$79,2,FALSE)),"",HLOOKUP(3,I$78:K$79,2,FALSE))</f>
        <v>GeB - ausschließlich: -10,1%</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150711</v>
      </c>
      <c r="E12" s="114">
        <v>151134</v>
      </c>
      <c r="F12" s="114">
        <v>152660</v>
      </c>
      <c r="G12" s="114">
        <v>150159</v>
      </c>
      <c r="H12" s="114">
        <v>149730</v>
      </c>
      <c r="I12" s="115">
        <v>981</v>
      </c>
      <c r="J12" s="116">
        <v>0.65517932278100577</v>
      </c>
      <c r="N12" s="117"/>
    </row>
    <row r="13" spans="1:15" s="110" customFormat="1" ht="13.5" customHeight="1" x14ac:dyDescent="0.2">
      <c r="A13" s="118" t="s">
        <v>105</v>
      </c>
      <c r="B13" s="119" t="s">
        <v>106</v>
      </c>
      <c r="C13" s="113">
        <v>57.214138317707402</v>
      </c>
      <c r="D13" s="114">
        <v>86228</v>
      </c>
      <c r="E13" s="114">
        <v>86450</v>
      </c>
      <c r="F13" s="114">
        <v>87666</v>
      </c>
      <c r="G13" s="114">
        <v>86128</v>
      </c>
      <c r="H13" s="114">
        <v>85820</v>
      </c>
      <c r="I13" s="115">
        <v>408</v>
      </c>
      <c r="J13" s="116">
        <v>0.47541365649032857</v>
      </c>
    </row>
    <row r="14" spans="1:15" s="110" customFormat="1" ht="13.5" customHeight="1" x14ac:dyDescent="0.2">
      <c r="A14" s="120"/>
      <c r="B14" s="119" t="s">
        <v>107</v>
      </c>
      <c r="C14" s="113">
        <v>42.785861682292598</v>
      </c>
      <c r="D14" s="114">
        <v>64483</v>
      </c>
      <c r="E14" s="114">
        <v>64684</v>
      </c>
      <c r="F14" s="114">
        <v>64994</v>
      </c>
      <c r="G14" s="114">
        <v>64031</v>
      </c>
      <c r="H14" s="114">
        <v>63910</v>
      </c>
      <c r="I14" s="115">
        <v>573</v>
      </c>
      <c r="J14" s="116">
        <v>0.89657330621186038</v>
      </c>
    </row>
    <row r="15" spans="1:15" s="110" customFormat="1" ht="13.5" customHeight="1" x14ac:dyDescent="0.2">
      <c r="A15" s="118" t="s">
        <v>105</v>
      </c>
      <c r="B15" s="121" t="s">
        <v>108</v>
      </c>
      <c r="C15" s="113">
        <v>9.0378273649567724</v>
      </c>
      <c r="D15" s="114">
        <v>13621</v>
      </c>
      <c r="E15" s="114">
        <v>14195</v>
      </c>
      <c r="F15" s="114">
        <v>14697</v>
      </c>
      <c r="G15" s="114">
        <v>13302</v>
      </c>
      <c r="H15" s="114">
        <v>13623</v>
      </c>
      <c r="I15" s="115">
        <v>-2</v>
      </c>
      <c r="J15" s="116">
        <v>-1.4681054099684357E-2</v>
      </c>
    </row>
    <row r="16" spans="1:15" s="110" customFormat="1" ht="13.5" customHeight="1" x14ac:dyDescent="0.2">
      <c r="A16" s="118"/>
      <c r="B16" s="121" t="s">
        <v>109</v>
      </c>
      <c r="C16" s="113">
        <v>67.854370284849807</v>
      </c>
      <c r="D16" s="114">
        <v>102264</v>
      </c>
      <c r="E16" s="114">
        <v>102564</v>
      </c>
      <c r="F16" s="114">
        <v>103832</v>
      </c>
      <c r="G16" s="114">
        <v>103361</v>
      </c>
      <c r="H16" s="114">
        <v>103182</v>
      </c>
      <c r="I16" s="115">
        <v>-918</v>
      </c>
      <c r="J16" s="116">
        <v>-0.88969006222015468</v>
      </c>
    </row>
    <row r="17" spans="1:10" s="110" customFormat="1" ht="13.5" customHeight="1" x14ac:dyDescent="0.2">
      <c r="A17" s="118"/>
      <c r="B17" s="121" t="s">
        <v>110</v>
      </c>
      <c r="C17" s="113">
        <v>21.839149099932985</v>
      </c>
      <c r="D17" s="114">
        <v>32914</v>
      </c>
      <c r="E17" s="114">
        <v>32462</v>
      </c>
      <c r="F17" s="114">
        <v>32304</v>
      </c>
      <c r="G17" s="114">
        <v>31752</v>
      </c>
      <c r="H17" s="114">
        <v>31217</v>
      </c>
      <c r="I17" s="115">
        <v>1697</v>
      </c>
      <c r="J17" s="116">
        <v>5.4361405644360445</v>
      </c>
    </row>
    <row r="18" spans="1:10" s="110" customFormat="1" ht="13.5" customHeight="1" x14ac:dyDescent="0.2">
      <c r="A18" s="120"/>
      <c r="B18" s="121" t="s">
        <v>111</v>
      </c>
      <c r="C18" s="113">
        <v>1.2686532502604322</v>
      </c>
      <c r="D18" s="114">
        <v>1912</v>
      </c>
      <c r="E18" s="114">
        <v>1913</v>
      </c>
      <c r="F18" s="114">
        <v>1827</v>
      </c>
      <c r="G18" s="114">
        <v>1744</v>
      </c>
      <c r="H18" s="114">
        <v>1708</v>
      </c>
      <c r="I18" s="115">
        <v>204</v>
      </c>
      <c r="J18" s="116">
        <v>11.943793911007026</v>
      </c>
    </row>
    <row r="19" spans="1:10" s="110" customFormat="1" ht="13.5" customHeight="1" x14ac:dyDescent="0.2">
      <c r="A19" s="120"/>
      <c r="B19" s="121" t="s">
        <v>112</v>
      </c>
      <c r="C19" s="113">
        <v>0.38285194843110326</v>
      </c>
      <c r="D19" s="114">
        <v>577</v>
      </c>
      <c r="E19" s="114">
        <v>555</v>
      </c>
      <c r="F19" s="114">
        <v>525</v>
      </c>
      <c r="G19" s="114">
        <v>445</v>
      </c>
      <c r="H19" s="114">
        <v>434</v>
      </c>
      <c r="I19" s="115">
        <v>143</v>
      </c>
      <c r="J19" s="116">
        <v>32.94930875576037</v>
      </c>
    </row>
    <row r="20" spans="1:10" s="110" customFormat="1" ht="13.5" customHeight="1" x14ac:dyDescent="0.2">
      <c r="A20" s="118" t="s">
        <v>113</v>
      </c>
      <c r="B20" s="122" t="s">
        <v>114</v>
      </c>
      <c r="C20" s="113">
        <v>73.838007842825007</v>
      </c>
      <c r="D20" s="114">
        <v>111282</v>
      </c>
      <c r="E20" s="114">
        <v>111873</v>
      </c>
      <c r="F20" s="114">
        <v>113581</v>
      </c>
      <c r="G20" s="114">
        <v>111547</v>
      </c>
      <c r="H20" s="114">
        <v>111529</v>
      </c>
      <c r="I20" s="115">
        <v>-247</v>
      </c>
      <c r="J20" s="116">
        <v>-0.22146706237839486</v>
      </c>
    </row>
    <row r="21" spans="1:10" s="110" customFormat="1" ht="13.5" customHeight="1" x14ac:dyDescent="0.2">
      <c r="A21" s="120"/>
      <c r="B21" s="122" t="s">
        <v>115</v>
      </c>
      <c r="C21" s="113">
        <v>26.161992157174989</v>
      </c>
      <c r="D21" s="114">
        <v>39429</v>
      </c>
      <c r="E21" s="114">
        <v>39261</v>
      </c>
      <c r="F21" s="114">
        <v>39079</v>
      </c>
      <c r="G21" s="114">
        <v>38612</v>
      </c>
      <c r="H21" s="114">
        <v>38201</v>
      </c>
      <c r="I21" s="115">
        <v>1228</v>
      </c>
      <c r="J21" s="116">
        <v>3.2145755346718672</v>
      </c>
    </row>
    <row r="22" spans="1:10" s="110" customFormat="1" ht="13.5" customHeight="1" x14ac:dyDescent="0.2">
      <c r="A22" s="118" t="s">
        <v>113</v>
      </c>
      <c r="B22" s="122" t="s">
        <v>116</v>
      </c>
      <c r="C22" s="113">
        <v>85.937323752081795</v>
      </c>
      <c r="D22" s="114">
        <v>129517</v>
      </c>
      <c r="E22" s="114">
        <v>130232</v>
      </c>
      <c r="F22" s="114">
        <v>131320</v>
      </c>
      <c r="G22" s="114">
        <v>129531</v>
      </c>
      <c r="H22" s="114">
        <v>129712</v>
      </c>
      <c r="I22" s="115">
        <v>-195</v>
      </c>
      <c r="J22" s="116">
        <v>-0.15033304551622054</v>
      </c>
    </row>
    <row r="23" spans="1:10" s="110" customFormat="1" ht="13.5" customHeight="1" x14ac:dyDescent="0.2">
      <c r="A23" s="123"/>
      <c r="B23" s="124" t="s">
        <v>117</v>
      </c>
      <c r="C23" s="125">
        <v>13.974427878522469</v>
      </c>
      <c r="D23" s="114">
        <v>21061</v>
      </c>
      <c r="E23" s="114">
        <v>20769</v>
      </c>
      <c r="F23" s="114">
        <v>21204</v>
      </c>
      <c r="G23" s="114">
        <v>20495</v>
      </c>
      <c r="H23" s="114">
        <v>19893</v>
      </c>
      <c r="I23" s="115">
        <v>1168</v>
      </c>
      <c r="J23" s="116">
        <v>5.8714120544915298</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35831</v>
      </c>
      <c r="E26" s="114">
        <v>37505</v>
      </c>
      <c r="F26" s="114">
        <v>37502</v>
      </c>
      <c r="G26" s="114">
        <v>37959</v>
      </c>
      <c r="H26" s="140">
        <v>37198</v>
      </c>
      <c r="I26" s="115">
        <v>-1367</v>
      </c>
      <c r="J26" s="116">
        <v>-3.6749287596107316</v>
      </c>
    </row>
    <row r="27" spans="1:10" s="110" customFormat="1" ht="13.5" customHeight="1" x14ac:dyDescent="0.2">
      <c r="A27" s="118" t="s">
        <v>105</v>
      </c>
      <c r="B27" s="119" t="s">
        <v>106</v>
      </c>
      <c r="C27" s="113">
        <v>39.934693421897236</v>
      </c>
      <c r="D27" s="115">
        <v>14309</v>
      </c>
      <c r="E27" s="114">
        <v>14926</v>
      </c>
      <c r="F27" s="114">
        <v>15042</v>
      </c>
      <c r="G27" s="114">
        <v>15158</v>
      </c>
      <c r="H27" s="140">
        <v>14760</v>
      </c>
      <c r="I27" s="115">
        <v>-451</v>
      </c>
      <c r="J27" s="116">
        <v>-3.0555555555555554</v>
      </c>
    </row>
    <row r="28" spans="1:10" s="110" customFormat="1" ht="13.5" customHeight="1" x14ac:dyDescent="0.2">
      <c r="A28" s="120"/>
      <c r="B28" s="119" t="s">
        <v>107</v>
      </c>
      <c r="C28" s="113">
        <v>60.065306578102764</v>
      </c>
      <c r="D28" s="115">
        <v>21522</v>
      </c>
      <c r="E28" s="114">
        <v>22579</v>
      </c>
      <c r="F28" s="114">
        <v>22460</v>
      </c>
      <c r="G28" s="114">
        <v>22801</v>
      </c>
      <c r="H28" s="140">
        <v>22438</v>
      </c>
      <c r="I28" s="115">
        <v>-916</v>
      </c>
      <c r="J28" s="116">
        <v>-4.0823602816650322</v>
      </c>
    </row>
    <row r="29" spans="1:10" s="110" customFormat="1" ht="13.5" customHeight="1" x14ac:dyDescent="0.2">
      <c r="A29" s="118" t="s">
        <v>105</v>
      </c>
      <c r="B29" s="121" t="s">
        <v>108</v>
      </c>
      <c r="C29" s="113">
        <v>15.723814573972259</v>
      </c>
      <c r="D29" s="115">
        <v>5634</v>
      </c>
      <c r="E29" s="114">
        <v>6024</v>
      </c>
      <c r="F29" s="114">
        <v>6090</v>
      </c>
      <c r="G29" s="114">
        <v>6395</v>
      </c>
      <c r="H29" s="140">
        <v>6001</v>
      </c>
      <c r="I29" s="115">
        <v>-367</v>
      </c>
      <c r="J29" s="116">
        <v>-6.1156473921013168</v>
      </c>
    </row>
    <row r="30" spans="1:10" s="110" customFormat="1" ht="13.5" customHeight="1" x14ac:dyDescent="0.2">
      <c r="A30" s="118"/>
      <c r="B30" s="121" t="s">
        <v>109</v>
      </c>
      <c r="C30" s="113">
        <v>49.55206385532081</v>
      </c>
      <c r="D30" s="115">
        <v>17755</v>
      </c>
      <c r="E30" s="114">
        <v>18687</v>
      </c>
      <c r="F30" s="114">
        <v>18705</v>
      </c>
      <c r="G30" s="114">
        <v>18873</v>
      </c>
      <c r="H30" s="140">
        <v>18752</v>
      </c>
      <c r="I30" s="115">
        <v>-997</v>
      </c>
      <c r="J30" s="116">
        <v>-5.3167662116040955</v>
      </c>
    </row>
    <row r="31" spans="1:10" s="110" customFormat="1" ht="13.5" customHeight="1" x14ac:dyDescent="0.2">
      <c r="A31" s="118"/>
      <c r="B31" s="121" t="s">
        <v>110</v>
      </c>
      <c r="C31" s="113">
        <v>19.536155842706037</v>
      </c>
      <c r="D31" s="115">
        <v>7000</v>
      </c>
      <c r="E31" s="114">
        <v>7197</v>
      </c>
      <c r="F31" s="114">
        <v>7187</v>
      </c>
      <c r="G31" s="114">
        <v>7169</v>
      </c>
      <c r="H31" s="140">
        <v>7065</v>
      </c>
      <c r="I31" s="115">
        <v>-65</v>
      </c>
      <c r="J31" s="116">
        <v>-0.92002830856334039</v>
      </c>
    </row>
    <row r="32" spans="1:10" s="110" customFormat="1" ht="13.5" customHeight="1" x14ac:dyDescent="0.2">
      <c r="A32" s="120"/>
      <c r="B32" s="121" t="s">
        <v>111</v>
      </c>
      <c r="C32" s="113">
        <v>15.185174848594793</v>
      </c>
      <c r="D32" s="115">
        <v>5441</v>
      </c>
      <c r="E32" s="114">
        <v>5596</v>
      </c>
      <c r="F32" s="114">
        <v>5520</v>
      </c>
      <c r="G32" s="114">
        <v>5522</v>
      </c>
      <c r="H32" s="140">
        <v>5380</v>
      </c>
      <c r="I32" s="115">
        <v>61</v>
      </c>
      <c r="J32" s="116">
        <v>1.1338289962825279</v>
      </c>
    </row>
    <row r="33" spans="1:10" s="110" customFormat="1" ht="13.5" customHeight="1" x14ac:dyDescent="0.2">
      <c r="A33" s="120"/>
      <c r="B33" s="121" t="s">
        <v>112</v>
      </c>
      <c r="C33" s="113">
        <v>1.4038123412687338</v>
      </c>
      <c r="D33" s="115">
        <v>503</v>
      </c>
      <c r="E33" s="114">
        <v>501</v>
      </c>
      <c r="F33" s="114">
        <v>533</v>
      </c>
      <c r="G33" s="114">
        <v>481</v>
      </c>
      <c r="H33" s="140">
        <v>478</v>
      </c>
      <c r="I33" s="115">
        <v>25</v>
      </c>
      <c r="J33" s="116">
        <v>5.2301255230125525</v>
      </c>
    </row>
    <row r="34" spans="1:10" s="110" customFormat="1" ht="13.5" customHeight="1" x14ac:dyDescent="0.2">
      <c r="A34" s="118" t="s">
        <v>113</v>
      </c>
      <c r="B34" s="122" t="s">
        <v>116</v>
      </c>
      <c r="C34" s="113">
        <v>84.661326784069658</v>
      </c>
      <c r="D34" s="115">
        <v>30335</v>
      </c>
      <c r="E34" s="114">
        <v>31769</v>
      </c>
      <c r="F34" s="114">
        <v>31837</v>
      </c>
      <c r="G34" s="114">
        <v>32204</v>
      </c>
      <c r="H34" s="140">
        <v>31678</v>
      </c>
      <c r="I34" s="115">
        <v>-1343</v>
      </c>
      <c r="J34" s="116">
        <v>-4.2395353241997604</v>
      </c>
    </row>
    <row r="35" spans="1:10" s="110" customFormat="1" ht="13.5" customHeight="1" x14ac:dyDescent="0.2">
      <c r="A35" s="118"/>
      <c r="B35" s="119" t="s">
        <v>117</v>
      </c>
      <c r="C35" s="113">
        <v>14.973068013731126</v>
      </c>
      <c r="D35" s="115">
        <v>5365</v>
      </c>
      <c r="E35" s="114">
        <v>5593</v>
      </c>
      <c r="F35" s="114">
        <v>5523</v>
      </c>
      <c r="G35" s="114">
        <v>5588</v>
      </c>
      <c r="H35" s="140">
        <v>5360</v>
      </c>
      <c r="I35" s="115">
        <v>5</v>
      </c>
      <c r="J35" s="116">
        <v>9.3283582089552244E-2</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21894</v>
      </c>
      <c r="E37" s="114">
        <v>22997</v>
      </c>
      <c r="F37" s="114">
        <v>22975</v>
      </c>
      <c r="G37" s="114">
        <v>23790</v>
      </c>
      <c r="H37" s="140">
        <v>23333</v>
      </c>
      <c r="I37" s="115">
        <v>-1439</v>
      </c>
      <c r="J37" s="116">
        <v>-6.1672309604422919</v>
      </c>
    </row>
    <row r="38" spans="1:10" s="110" customFormat="1" ht="13.5" customHeight="1" x14ac:dyDescent="0.2">
      <c r="A38" s="118" t="s">
        <v>105</v>
      </c>
      <c r="B38" s="119" t="s">
        <v>106</v>
      </c>
      <c r="C38" s="113">
        <v>36.247373709692155</v>
      </c>
      <c r="D38" s="115">
        <v>7936</v>
      </c>
      <c r="E38" s="114">
        <v>8274</v>
      </c>
      <c r="F38" s="114">
        <v>8330</v>
      </c>
      <c r="G38" s="114">
        <v>8603</v>
      </c>
      <c r="H38" s="140">
        <v>8382</v>
      </c>
      <c r="I38" s="115">
        <v>-446</v>
      </c>
      <c r="J38" s="116">
        <v>-5.3209257933667384</v>
      </c>
    </row>
    <row r="39" spans="1:10" s="110" customFormat="1" ht="13.5" customHeight="1" x14ac:dyDescent="0.2">
      <c r="A39" s="120"/>
      <c r="B39" s="119" t="s">
        <v>107</v>
      </c>
      <c r="C39" s="113">
        <v>63.752626290307845</v>
      </c>
      <c r="D39" s="115">
        <v>13958</v>
      </c>
      <c r="E39" s="114">
        <v>14723</v>
      </c>
      <c r="F39" s="114">
        <v>14645</v>
      </c>
      <c r="G39" s="114">
        <v>15187</v>
      </c>
      <c r="H39" s="140">
        <v>14951</v>
      </c>
      <c r="I39" s="115">
        <v>-993</v>
      </c>
      <c r="J39" s="116">
        <v>-6.6416962076115311</v>
      </c>
    </row>
    <row r="40" spans="1:10" s="110" customFormat="1" ht="13.5" customHeight="1" x14ac:dyDescent="0.2">
      <c r="A40" s="118" t="s">
        <v>105</v>
      </c>
      <c r="B40" s="121" t="s">
        <v>108</v>
      </c>
      <c r="C40" s="113">
        <v>18.662647300630308</v>
      </c>
      <c r="D40" s="115">
        <v>4086</v>
      </c>
      <c r="E40" s="114">
        <v>4312</v>
      </c>
      <c r="F40" s="114">
        <v>4333</v>
      </c>
      <c r="G40" s="114">
        <v>4826</v>
      </c>
      <c r="H40" s="140">
        <v>4427</v>
      </c>
      <c r="I40" s="115">
        <v>-341</v>
      </c>
      <c r="J40" s="116">
        <v>-7.7027332279195839</v>
      </c>
    </row>
    <row r="41" spans="1:10" s="110" customFormat="1" ht="13.5" customHeight="1" x14ac:dyDescent="0.2">
      <c r="A41" s="118"/>
      <c r="B41" s="121" t="s">
        <v>109</v>
      </c>
      <c r="C41" s="113">
        <v>36.653877774732806</v>
      </c>
      <c r="D41" s="115">
        <v>8025</v>
      </c>
      <c r="E41" s="114">
        <v>8551</v>
      </c>
      <c r="F41" s="114">
        <v>8579</v>
      </c>
      <c r="G41" s="114">
        <v>8845</v>
      </c>
      <c r="H41" s="140">
        <v>8959</v>
      </c>
      <c r="I41" s="115">
        <v>-934</v>
      </c>
      <c r="J41" s="116">
        <v>-10.425270677530975</v>
      </c>
    </row>
    <row r="42" spans="1:10" s="110" customFormat="1" ht="13.5" customHeight="1" x14ac:dyDescent="0.2">
      <c r="A42" s="118"/>
      <c r="B42" s="121" t="s">
        <v>110</v>
      </c>
      <c r="C42" s="113">
        <v>20.580981090709784</v>
      </c>
      <c r="D42" s="115">
        <v>4506</v>
      </c>
      <c r="E42" s="114">
        <v>4706</v>
      </c>
      <c r="F42" s="114">
        <v>4706</v>
      </c>
      <c r="G42" s="114">
        <v>4755</v>
      </c>
      <c r="H42" s="140">
        <v>4716</v>
      </c>
      <c r="I42" s="115">
        <v>-210</v>
      </c>
      <c r="J42" s="116">
        <v>-4.4529262086513999</v>
      </c>
    </row>
    <row r="43" spans="1:10" s="110" customFormat="1" ht="13.5" customHeight="1" x14ac:dyDescent="0.2">
      <c r="A43" s="120"/>
      <c r="B43" s="121" t="s">
        <v>111</v>
      </c>
      <c r="C43" s="113">
        <v>24.097926372522153</v>
      </c>
      <c r="D43" s="115">
        <v>5276</v>
      </c>
      <c r="E43" s="114">
        <v>5427</v>
      </c>
      <c r="F43" s="114">
        <v>5357</v>
      </c>
      <c r="G43" s="114">
        <v>5364</v>
      </c>
      <c r="H43" s="140">
        <v>5231</v>
      </c>
      <c r="I43" s="115">
        <v>45</v>
      </c>
      <c r="J43" s="116">
        <v>0.86025616516918368</v>
      </c>
    </row>
    <row r="44" spans="1:10" s="110" customFormat="1" ht="13.5" customHeight="1" x14ac:dyDescent="0.2">
      <c r="A44" s="120"/>
      <c r="B44" s="121" t="s">
        <v>112</v>
      </c>
      <c r="C44" s="113">
        <v>2.0964647848725679</v>
      </c>
      <c r="D44" s="115">
        <v>459</v>
      </c>
      <c r="E44" s="114">
        <v>462</v>
      </c>
      <c r="F44" s="114">
        <v>486</v>
      </c>
      <c r="G44" s="114">
        <v>440</v>
      </c>
      <c r="H44" s="140">
        <v>437</v>
      </c>
      <c r="I44" s="115">
        <v>22</v>
      </c>
      <c r="J44" s="116">
        <v>5.0343249427917618</v>
      </c>
    </row>
    <row r="45" spans="1:10" s="110" customFormat="1" ht="13.5" customHeight="1" x14ac:dyDescent="0.2">
      <c r="A45" s="118" t="s">
        <v>113</v>
      </c>
      <c r="B45" s="122" t="s">
        <v>116</v>
      </c>
      <c r="C45" s="113">
        <v>84.361012149447333</v>
      </c>
      <c r="D45" s="115">
        <v>18470</v>
      </c>
      <c r="E45" s="114">
        <v>19393</v>
      </c>
      <c r="F45" s="114">
        <v>19423</v>
      </c>
      <c r="G45" s="114">
        <v>20070</v>
      </c>
      <c r="H45" s="140">
        <v>19734</v>
      </c>
      <c r="I45" s="115">
        <v>-1264</v>
      </c>
      <c r="J45" s="116">
        <v>-6.4051890138846659</v>
      </c>
    </row>
    <row r="46" spans="1:10" s="110" customFormat="1" ht="13.5" customHeight="1" x14ac:dyDescent="0.2">
      <c r="A46" s="118"/>
      <c r="B46" s="119" t="s">
        <v>117</v>
      </c>
      <c r="C46" s="113">
        <v>15.040650406504065</v>
      </c>
      <c r="D46" s="115">
        <v>3293</v>
      </c>
      <c r="E46" s="114">
        <v>3461</v>
      </c>
      <c r="F46" s="114">
        <v>3410</v>
      </c>
      <c r="G46" s="114">
        <v>3553</v>
      </c>
      <c r="H46" s="140">
        <v>3442</v>
      </c>
      <c r="I46" s="115">
        <v>-149</v>
      </c>
      <c r="J46" s="116">
        <v>-4.3288785589773386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13937</v>
      </c>
      <c r="E48" s="114">
        <v>14508</v>
      </c>
      <c r="F48" s="114">
        <v>14527</v>
      </c>
      <c r="G48" s="114">
        <v>14169</v>
      </c>
      <c r="H48" s="140">
        <v>13865</v>
      </c>
      <c r="I48" s="115">
        <v>72</v>
      </c>
      <c r="J48" s="116">
        <v>0.51929318427695637</v>
      </c>
    </row>
    <row r="49" spans="1:12" s="110" customFormat="1" ht="13.5" customHeight="1" x14ac:dyDescent="0.2">
      <c r="A49" s="118" t="s">
        <v>105</v>
      </c>
      <c r="B49" s="119" t="s">
        <v>106</v>
      </c>
      <c r="C49" s="113">
        <v>45.727200975819763</v>
      </c>
      <c r="D49" s="115">
        <v>6373</v>
      </c>
      <c r="E49" s="114">
        <v>6652</v>
      </c>
      <c r="F49" s="114">
        <v>6712</v>
      </c>
      <c r="G49" s="114">
        <v>6555</v>
      </c>
      <c r="H49" s="140">
        <v>6378</v>
      </c>
      <c r="I49" s="115">
        <v>-5</v>
      </c>
      <c r="J49" s="116">
        <v>-7.8394481028535593E-2</v>
      </c>
    </row>
    <row r="50" spans="1:12" s="110" customFormat="1" ht="13.5" customHeight="1" x14ac:dyDescent="0.2">
      <c r="A50" s="120"/>
      <c r="B50" s="119" t="s">
        <v>107</v>
      </c>
      <c r="C50" s="113">
        <v>54.272799024180237</v>
      </c>
      <c r="D50" s="115">
        <v>7564</v>
      </c>
      <c r="E50" s="114">
        <v>7856</v>
      </c>
      <c r="F50" s="114">
        <v>7815</v>
      </c>
      <c r="G50" s="114">
        <v>7614</v>
      </c>
      <c r="H50" s="140">
        <v>7487</v>
      </c>
      <c r="I50" s="115">
        <v>77</v>
      </c>
      <c r="J50" s="116">
        <v>1.0284493121410445</v>
      </c>
    </row>
    <row r="51" spans="1:12" s="110" customFormat="1" ht="13.5" customHeight="1" x14ac:dyDescent="0.2">
      <c r="A51" s="118" t="s">
        <v>105</v>
      </c>
      <c r="B51" s="121" t="s">
        <v>108</v>
      </c>
      <c r="C51" s="113">
        <v>11.107124919279615</v>
      </c>
      <c r="D51" s="115">
        <v>1548</v>
      </c>
      <c r="E51" s="114">
        <v>1712</v>
      </c>
      <c r="F51" s="114">
        <v>1757</v>
      </c>
      <c r="G51" s="114">
        <v>1569</v>
      </c>
      <c r="H51" s="140">
        <v>1574</v>
      </c>
      <c r="I51" s="115">
        <v>-26</v>
      </c>
      <c r="J51" s="116">
        <v>-1.6518424396442186</v>
      </c>
    </row>
    <row r="52" spans="1:12" s="110" customFormat="1" ht="13.5" customHeight="1" x14ac:dyDescent="0.2">
      <c r="A52" s="118"/>
      <c r="B52" s="121" t="s">
        <v>109</v>
      </c>
      <c r="C52" s="113">
        <v>69.814163736815672</v>
      </c>
      <c r="D52" s="115">
        <v>9730</v>
      </c>
      <c r="E52" s="114">
        <v>10136</v>
      </c>
      <c r="F52" s="114">
        <v>10126</v>
      </c>
      <c r="G52" s="114">
        <v>10028</v>
      </c>
      <c r="H52" s="140">
        <v>9793</v>
      </c>
      <c r="I52" s="115">
        <v>-63</v>
      </c>
      <c r="J52" s="116">
        <v>-0.64331665475339528</v>
      </c>
    </row>
    <row r="53" spans="1:12" s="110" customFormat="1" ht="13.5" customHeight="1" x14ac:dyDescent="0.2">
      <c r="A53" s="118"/>
      <c r="B53" s="121" t="s">
        <v>110</v>
      </c>
      <c r="C53" s="113">
        <v>17.89481236995049</v>
      </c>
      <c r="D53" s="115">
        <v>2494</v>
      </c>
      <c r="E53" s="114">
        <v>2491</v>
      </c>
      <c r="F53" s="114">
        <v>2481</v>
      </c>
      <c r="G53" s="114">
        <v>2414</v>
      </c>
      <c r="H53" s="140">
        <v>2349</v>
      </c>
      <c r="I53" s="115">
        <v>145</v>
      </c>
      <c r="J53" s="116">
        <v>6.1728395061728394</v>
      </c>
    </row>
    <row r="54" spans="1:12" s="110" customFormat="1" ht="13.5" customHeight="1" x14ac:dyDescent="0.2">
      <c r="A54" s="120"/>
      <c r="B54" s="121" t="s">
        <v>111</v>
      </c>
      <c r="C54" s="113">
        <v>1.1838989739542225</v>
      </c>
      <c r="D54" s="115">
        <v>165</v>
      </c>
      <c r="E54" s="114">
        <v>169</v>
      </c>
      <c r="F54" s="114">
        <v>163</v>
      </c>
      <c r="G54" s="114">
        <v>158</v>
      </c>
      <c r="H54" s="140">
        <v>149</v>
      </c>
      <c r="I54" s="115">
        <v>16</v>
      </c>
      <c r="J54" s="116">
        <v>10.738255033557047</v>
      </c>
    </row>
    <row r="55" spans="1:12" s="110" customFormat="1" ht="13.5" customHeight="1" x14ac:dyDescent="0.2">
      <c r="A55" s="120"/>
      <c r="B55" s="121" t="s">
        <v>112</v>
      </c>
      <c r="C55" s="113">
        <v>0.31570639305445936</v>
      </c>
      <c r="D55" s="115">
        <v>44</v>
      </c>
      <c r="E55" s="114">
        <v>39</v>
      </c>
      <c r="F55" s="114">
        <v>47</v>
      </c>
      <c r="G55" s="114">
        <v>41</v>
      </c>
      <c r="H55" s="140">
        <v>41</v>
      </c>
      <c r="I55" s="115">
        <v>3</v>
      </c>
      <c r="J55" s="116">
        <v>7.3170731707317076</v>
      </c>
    </row>
    <row r="56" spans="1:12" s="110" customFormat="1" ht="13.5" customHeight="1" x14ac:dyDescent="0.2">
      <c r="A56" s="118" t="s">
        <v>113</v>
      </c>
      <c r="B56" s="122" t="s">
        <v>116</v>
      </c>
      <c r="C56" s="113">
        <v>85.133098945253636</v>
      </c>
      <c r="D56" s="115">
        <v>11865</v>
      </c>
      <c r="E56" s="114">
        <v>12376</v>
      </c>
      <c r="F56" s="114">
        <v>12414</v>
      </c>
      <c r="G56" s="114">
        <v>12134</v>
      </c>
      <c r="H56" s="140">
        <v>11944</v>
      </c>
      <c r="I56" s="115">
        <v>-79</v>
      </c>
      <c r="J56" s="116">
        <v>-0.66141995981245816</v>
      </c>
    </row>
    <row r="57" spans="1:12" s="110" customFormat="1" ht="13.5" customHeight="1" x14ac:dyDescent="0.2">
      <c r="A57" s="142"/>
      <c r="B57" s="124" t="s">
        <v>117</v>
      </c>
      <c r="C57" s="125">
        <v>14.866901054746359</v>
      </c>
      <c r="D57" s="143">
        <v>2072</v>
      </c>
      <c r="E57" s="144">
        <v>2132</v>
      </c>
      <c r="F57" s="144">
        <v>2113</v>
      </c>
      <c r="G57" s="144">
        <v>2035</v>
      </c>
      <c r="H57" s="145">
        <v>1918</v>
      </c>
      <c r="I57" s="143">
        <v>154</v>
      </c>
      <c r="J57" s="146">
        <v>8.0291970802919703</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150711</v>
      </c>
      <c r="E12" s="236">
        <v>151134</v>
      </c>
      <c r="F12" s="114">
        <v>152660</v>
      </c>
      <c r="G12" s="114">
        <v>150159</v>
      </c>
      <c r="H12" s="140">
        <v>149730</v>
      </c>
      <c r="I12" s="115">
        <v>981</v>
      </c>
      <c r="J12" s="116">
        <v>0.65517932278100577</v>
      </c>
    </row>
    <row r="13" spans="1:15" s="110" customFormat="1" ht="12" customHeight="1" x14ac:dyDescent="0.2">
      <c r="A13" s="118" t="s">
        <v>105</v>
      </c>
      <c r="B13" s="119" t="s">
        <v>106</v>
      </c>
      <c r="C13" s="113">
        <v>57.214138317707402</v>
      </c>
      <c r="D13" s="115">
        <v>86228</v>
      </c>
      <c r="E13" s="114">
        <v>86450</v>
      </c>
      <c r="F13" s="114">
        <v>87666</v>
      </c>
      <c r="G13" s="114">
        <v>86128</v>
      </c>
      <c r="H13" s="140">
        <v>85820</v>
      </c>
      <c r="I13" s="115">
        <v>408</v>
      </c>
      <c r="J13" s="116">
        <v>0.47541365649032857</v>
      </c>
    </row>
    <row r="14" spans="1:15" s="110" customFormat="1" ht="12" customHeight="1" x14ac:dyDescent="0.2">
      <c r="A14" s="118"/>
      <c r="B14" s="119" t="s">
        <v>107</v>
      </c>
      <c r="C14" s="113">
        <v>42.785861682292598</v>
      </c>
      <c r="D14" s="115">
        <v>64483</v>
      </c>
      <c r="E14" s="114">
        <v>64684</v>
      </c>
      <c r="F14" s="114">
        <v>64994</v>
      </c>
      <c r="G14" s="114">
        <v>64031</v>
      </c>
      <c r="H14" s="140">
        <v>63910</v>
      </c>
      <c r="I14" s="115">
        <v>573</v>
      </c>
      <c r="J14" s="116">
        <v>0.89657330621186038</v>
      </c>
    </row>
    <row r="15" spans="1:15" s="110" customFormat="1" ht="12" customHeight="1" x14ac:dyDescent="0.2">
      <c r="A15" s="118" t="s">
        <v>105</v>
      </c>
      <c r="B15" s="121" t="s">
        <v>108</v>
      </c>
      <c r="C15" s="113">
        <v>9.0378273649567724</v>
      </c>
      <c r="D15" s="115">
        <v>13621</v>
      </c>
      <c r="E15" s="114">
        <v>14195</v>
      </c>
      <c r="F15" s="114">
        <v>14697</v>
      </c>
      <c r="G15" s="114">
        <v>13302</v>
      </c>
      <c r="H15" s="140">
        <v>13623</v>
      </c>
      <c r="I15" s="115">
        <v>-2</v>
      </c>
      <c r="J15" s="116">
        <v>-1.4681054099684357E-2</v>
      </c>
    </row>
    <row r="16" spans="1:15" s="110" customFormat="1" ht="12" customHeight="1" x14ac:dyDescent="0.2">
      <c r="A16" s="118"/>
      <c r="B16" s="121" t="s">
        <v>109</v>
      </c>
      <c r="C16" s="113">
        <v>67.854370284849807</v>
      </c>
      <c r="D16" s="115">
        <v>102264</v>
      </c>
      <c r="E16" s="114">
        <v>102564</v>
      </c>
      <c r="F16" s="114">
        <v>103832</v>
      </c>
      <c r="G16" s="114">
        <v>103361</v>
      </c>
      <c r="H16" s="140">
        <v>103182</v>
      </c>
      <c r="I16" s="115">
        <v>-918</v>
      </c>
      <c r="J16" s="116">
        <v>-0.88969006222015468</v>
      </c>
    </row>
    <row r="17" spans="1:10" s="110" customFormat="1" ht="12" customHeight="1" x14ac:dyDescent="0.2">
      <c r="A17" s="118"/>
      <c r="B17" s="121" t="s">
        <v>110</v>
      </c>
      <c r="C17" s="113">
        <v>21.839149099932985</v>
      </c>
      <c r="D17" s="115">
        <v>32914</v>
      </c>
      <c r="E17" s="114">
        <v>32462</v>
      </c>
      <c r="F17" s="114">
        <v>32304</v>
      </c>
      <c r="G17" s="114">
        <v>31752</v>
      </c>
      <c r="H17" s="140">
        <v>31217</v>
      </c>
      <c r="I17" s="115">
        <v>1697</v>
      </c>
      <c r="J17" s="116">
        <v>5.4361405644360445</v>
      </c>
    </row>
    <row r="18" spans="1:10" s="110" customFormat="1" ht="12" customHeight="1" x14ac:dyDescent="0.2">
      <c r="A18" s="120"/>
      <c r="B18" s="121" t="s">
        <v>111</v>
      </c>
      <c r="C18" s="113">
        <v>1.2686532502604322</v>
      </c>
      <c r="D18" s="115">
        <v>1912</v>
      </c>
      <c r="E18" s="114">
        <v>1913</v>
      </c>
      <c r="F18" s="114">
        <v>1827</v>
      </c>
      <c r="G18" s="114">
        <v>1744</v>
      </c>
      <c r="H18" s="140">
        <v>1708</v>
      </c>
      <c r="I18" s="115">
        <v>204</v>
      </c>
      <c r="J18" s="116">
        <v>11.943793911007026</v>
      </c>
    </row>
    <row r="19" spans="1:10" s="110" customFormat="1" ht="12" customHeight="1" x14ac:dyDescent="0.2">
      <c r="A19" s="120"/>
      <c r="B19" s="121" t="s">
        <v>112</v>
      </c>
      <c r="C19" s="113">
        <v>0.38285194843110326</v>
      </c>
      <c r="D19" s="115">
        <v>577</v>
      </c>
      <c r="E19" s="114">
        <v>555</v>
      </c>
      <c r="F19" s="114">
        <v>525</v>
      </c>
      <c r="G19" s="114">
        <v>445</v>
      </c>
      <c r="H19" s="140">
        <v>434</v>
      </c>
      <c r="I19" s="115">
        <v>143</v>
      </c>
      <c r="J19" s="116">
        <v>32.94930875576037</v>
      </c>
    </row>
    <row r="20" spans="1:10" s="110" customFormat="1" ht="12" customHeight="1" x14ac:dyDescent="0.2">
      <c r="A20" s="118" t="s">
        <v>113</v>
      </c>
      <c r="B20" s="119" t="s">
        <v>181</v>
      </c>
      <c r="C20" s="113">
        <v>73.838007842825007</v>
      </c>
      <c r="D20" s="115">
        <v>111282</v>
      </c>
      <c r="E20" s="114">
        <v>111873</v>
      </c>
      <c r="F20" s="114">
        <v>113581</v>
      </c>
      <c r="G20" s="114">
        <v>111547</v>
      </c>
      <c r="H20" s="140">
        <v>111529</v>
      </c>
      <c r="I20" s="115">
        <v>-247</v>
      </c>
      <c r="J20" s="116">
        <v>-0.22146706237839486</v>
      </c>
    </row>
    <row r="21" spans="1:10" s="110" customFormat="1" ht="12" customHeight="1" x14ac:dyDescent="0.2">
      <c r="A21" s="118"/>
      <c r="B21" s="119" t="s">
        <v>182</v>
      </c>
      <c r="C21" s="113">
        <v>26.161992157174989</v>
      </c>
      <c r="D21" s="115">
        <v>39429</v>
      </c>
      <c r="E21" s="114">
        <v>39261</v>
      </c>
      <c r="F21" s="114">
        <v>39079</v>
      </c>
      <c r="G21" s="114">
        <v>38612</v>
      </c>
      <c r="H21" s="140">
        <v>38201</v>
      </c>
      <c r="I21" s="115">
        <v>1228</v>
      </c>
      <c r="J21" s="116">
        <v>3.2145755346718672</v>
      </c>
    </row>
    <row r="22" spans="1:10" s="110" customFormat="1" ht="12" customHeight="1" x14ac:dyDescent="0.2">
      <c r="A22" s="118" t="s">
        <v>113</v>
      </c>
      <c r="B22" s="119" t="s">
        <v>116</v>
      </c>
      <c r="C22" s="113">
        <v>85.937323752081795</v>
      </c>
      <c r="D22" s="115">
        <v>129517</v>
      </c>
      <c r="E22" s="114">
        <v>130232</v>
      </c>
      <c r="F22" s="114">
        <v>131320</v>
      </c>
      <c r="G22" s="114">
        <v>129531</v>
      </c>
      <c r="H22" s="140">
        <v>129712</v>
      </c>
      <c r="I22" s="115">
        <v>-195</v>
      </c>
      <c r="J22" s="116">
        <v>-0.15033304551622054</v>
      </c>
    </row>
    <row r="23" spans="1:10" s="110" customFormat="1" ht="12" customHeight="1" x14ac:dyDescent="0.2">
      <c r="A23" s="118"/>
      <c r="B23" s="119" t="s">
        <v>117</v>
      </c>
      <c r="C23" s="113">
        <v>13.974427878522469</v>
      </c>
      <c r="D23" s="115">
        <v>21061</v>
      </c>
      <c r="E23" s="114">
        <v>20769</v>
      </c>
      <c r="F23" s="114">
        <v>21204</v>
      </c>
      <c r="G23" s="114">
        <v>20495</v>
      </c>
      <c r="H23" s="140">
        <v>19893</v>
      </c>
      <c r="I23" s="115">
        <v>1168</v>
      </c>
      <c r="J23" s="116">
        <v>5.8714120544915298</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178553</v>
      </c>
      <c r="E64" s="236">
        <v>179105</v>
      </c>
      <c r="F64" s="236">
        <v>179655</v>
      </c>
      <c r="G64" s="236">
        <v>176969</v>
      </c>
      <c r="H64" s="140">
        <v>176678</v>
      </c>
      <c r="I64" s="115">
        <v>1875</v>
      </c>
      <c r="J64" s="116">
        <v>1.0612526743567394</v>
      </c>
    </row>
    <row r="65" spans="1:12" s="110" customFormat="1" ht="12" customHeight="1" x14ac:dyDescent="0.2">
      <c r="A65" s="118" t="s">
        <v>105</v>
      </c>
      <c r="B65" s="119" t="s">
        <v>106</v>
      </c>
      <c r="C65" s="113">
        <v>54.088141896243691</v>
      </c>
      <c r="D65" s="235">
        <v>96576</v>
      </c>
      <c r="E65" s="236">
        <v>96927</v>
      </c>
      <c r="F65" s="236">
        <v>97483</v>
      </c>
      <c r="G65" s="236">
        <v>95979</v>
      </c>
      <c r="H65" s="140">
        <v>95836</v>
      </c>
      <c r="I65" s="115">
        <v>740</v>
      </c>
      <c r="J65" s="116">
        <v>0.7721524270628991</v>
      </c>
    </row>
    <row r="66" spans="1:12" s="110" customFormat="1" ht="12" customHeight="1" x14ac:dyDescent="0.2">
      <c r="A66" s="118"/>
      <c r="B66" s="119" t="s">
        <v>107</v>
      </c>
      <c r="C66" s="113">
        <v>45.911858103756309</v>
      </c>
      <c r="D66" s="235">
        <v>81977</v>
      </c>
      <c r="E66" s="236">
        <v>82178</v>
      </c>
      <c r="F66" s="236">
        <v>82172</v>
      </c>
      <c r="G66" s="236">
        <v>80990</v>
      </c>
      <c r="H66" s="140">
        <v>80842</v>
      </c>
      <c r="I66" s="115">
        <v>1135</v>
      </c>
      <c r="J66" s="116">
        <v>1.4039731822567478</v>
      </c>
    </row>
    <row r="67" spans="1:12" s="110" customFormat="1" ht="12" customHeight="1" x14ac:dyDescent="0.2">
      <c r="A67" s="118" t="s">
        <v>105</v>
      </c>
      <c r="B67" s="121" t="s">
        <v>108</v>
      </c>
      <c r="C67" s="113">
        <v>8.9810868481627306</v>
      </c>
      <c r="D67" s="235">
        <v>16036</v>
      </c>
      <c r="E67" s="236">
        <v>16644</v>
      </c>
      <c r="F67" s="236">
        <v>17018</v>
      </c>
      <c r="G67" s="236">
        <v>15281</v>
      </c>
      <c r="H67" s="140">
        <v>15787</v>
      </c>
      <c r="I67" s="115">
        <v>249</v>
      </c>
      <c r="J67" s="116">
        <v>1.5772471020459873</v>
      </c>
    </row>
    <row r="68" spans="1:12" s="110" customFormat="1" ht="12" customHeight="1" x14ac:dyDescent="0.2">
      <c r="A68" s="118"/>
      <c r="B68" s="121" t="s">
        <v>109</v>
      </c>
      <c r="C68" s="113">
        <v>68.679327706619318</v>
      </c>
      <c r="D68" s="235">
        <v>122629</v>
      </c>
      <c r="E68" s="236">
        <v>123009</v>
      </c>
      <c r="F68" s="236">
        <v>123686</v>
      </c>
      <c r="G68" s="236">
        <v>123439</v>
      </c>
      <c r="H68" s="140">
        <v>123345</v>
      </c>
      <c r="I68" s="115">
        <v>-716</v>
      </c>
      <c r="J68" s="116">
        <v>-0.58048562973772755</v>
      </c>
    </row>
    <row r="69" spans="1:12" s="110" customFormat="1" ht="12" customHeight="1" x14ac:dyDescent="0.2">
      <c r="A69" s="118"/>
      <c r="B69" s="121" t="s">
        <v>110</v>
      </c>
      <c r="C69" s="113">
        <v>21.071054532827787</v>
      </c>
      <c r="D69" s="235">
        <v>37623</v>
      </c>
      <c r="E69" s="236">
        <v>37186</v>
      </c>
      <c r="F69" s="236">
        <v>36765</v>
      </c>
      <c r="G69" s="236">
        <v>36179</v>
      </c>
      <c r="H69" s="140">
        <v>35555</v>
      </c>
      <c r="I69" s="115">
        <v>2068</v>
      </c>
      <c r="J69" s="116">
        <v>5.8163408803262548</v>
      </c>
    </row>
    <row r="70" spans="1:12" s="110" customFormat="1" ht="12" customHeight="1" x14ac:dyDescent="0.2">
      <c r="A70" s="120"/>
      <c r="B70" s="121" t="s">
        <v>111</v>
      </c>
      <c r="C70" s="113">
        <v>1.2685309123901587</v>
      </c>
      <c r="D70" s="235">
        <v>2265</v>
      </c>
      <c r="E70" s="236">
        <v>2266</v>
      </c>
      <c r="F70" s="236">
        <v>2186</v>
      </c>
      <c r="G70" s="236">
        <v>2070</v>
      </c>
      <c r="H70" s="140">
        <v>1991</v>
      </c>
      <c r="I70" s="115">
        <v>274</v>
      </c>
      <c r="J70" s="116">
        <v>13.761928679055751</v>
      </c>
    </row>
    <row r="71" spans="1:12" s="110" customFormat="1" ht="12" customHeight="1" x14ac:dyDescent="0.2">
      <c r="A71" s="120"/>
      <c r="B71" s="121" t="s">
        <v>112</v>
      </c>
      <c r="C71" s="113">
        <v>0.3685180310608055</v>
      </c>
      <c r="D71" s="235">
        <v>658</v>
      </c>
      <c r="E71" s="236">
        <v>659</v>
      </c>
      <c r="F71" s="236">
        <v>633</v>
      </c>
      <c r="G71" s="236">
        <v>543</v>
      </c>
      <c r="H71" s="140">
        <v>501</v>
      </c>
      <c r="I71" s="115">
        <v>157</v>
      </c>
      <c r="J71" s="116">
        <v>31.337325349301398</v>
      </c>
    </row>
    <row r="72" spans="1:12" s="110" customFormat="1" ht="12" customHeight="1" x14ac:dyDescent="0.2">
      <c r="A72" s="118" t="s">
        <v>113</v>
      </c>
      <c r="B72" s="119" t="s">
        <v>181</v>
      </c>
      <c r="C72" s="113">
        <v>73.480143150773159</v>
      </c>
      <c r="D72" s="235">
        <v>131201</v>
      </c>
      <c r="E72" s="236">
        <v>131869</v>
      </c>
      <c r="F72" s="236">
        <v>132803</v>
      </c>
      <c r="G72" s="236">
        <v>130597</v>
      </c>
      <c r="H72" s="140">
        <v>130730</v>
      </c>
      <c r="I72" s="115">
        <v>471</v>
      </c>
      <c r="J72" s="116">
        <v>0.36028455595502179</v>
      </c>
    </row>
    <row r="73" spans="1:12" s="110" customFormat="1" ht="12" customHeight="1" x14ac:dyDescent="0.2">
      <c r="A73" s="118"/>
      <c r="B73" s="119" t="s">
        <v>182</v>
      </c>
      <c r="C73" s="113">
        <v>26.519856849226841</v>
      </c>
      <c r="D73" s="115">
        <v>47352</v>
      </c>
      <c r="E73" s="114">
        <v>47236</v>
      </c>
      <c r="F73" s="114">
        <v>46852</v>
      </c>
      <c r="G73" s="114">
        <v>46372</v>
      </c>
      <c r="H73" s="140">
        <v>45948</v>
      </c>
      <c r="I73" s="115">
        <v>1404</v>
      </c>
      <c r="J73" s="116">
        <v>3.0556281013319406</v>
      </c>
    </row>
    <row r="74" spans="1:12" s="110" customFormat="1" ht="12" customHeight="1" x14ac:dyDescent="0.2">
      <c r="A74" s="118" t="s">
        <v>113</v>
      </c>
      <c r="B74" s="119" t="s">
        <v>116</v>
      </c>
      <c r="C74" s="113">
        <v>87.88482971442653</v>
      </c>
      <c r="D74" s="115">
        <v>156921</v>
      </c>
      <c r="E74" s="114">
        <v>157760</v>
      </c>
      <c r="F74" s="114">
        <v>158187</v>
      </c>
      <c r="G74" s="114">
        <v>156060</v>
      </c>
      <c r="H74" s="140">
        <v>156218</v>
      </c>
      <c r="I74" s="115">
        <v>703</v>
      </c>
      <c r="J74" s="116">
        <v>0.45001216249087811</v>
      </c>
    </row>
    <row r="75" spans="1:12" s="110" customFormat="1" ht="12" customHeight="1" x14ac:dyDescent="0.2">
      <c r="A75" s="142"/>
      <c r="B75" s="124" t="s">
        <v>117</v>
      </c>
      <c r="C75" s="125">
        <v>12.023320806707252</v>
      </c>
      <c r="D75" s="143">
        <v>21468</v>
      </c>
      <c r="E75" s="144">
        <v>21179</v>
      </c>
      <c r="F75" s="144">
        <v>21306</v>
      </c>
      <c r="G75" s="144">
        <v>20740</v>
      </c>
      <c r="H75" s="145">
        <v>20295</v>
      </c>
      <c r="I75" s="143">
        <v>1173</v>
      </c>
      <c r="J75" s="146">
        <v>5.7797487065779745</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150711</v>
      </c>
      <c r="G11" s="114">
        <v>151134</v>
      </c>
      <c r="H11" s="114">
        <v>152660</v>
      </c>
      <c r="I11" s="114">
        <v>150159</v>
      </c>
      <c r="J11" s="140">
        <v>149730</v>
      </c>
      <c r="K11" s="114">
        <v>981</v>
      </c>
      <c r="L11" s="116">
        <v>0.65517932278100577</v>
      </c>
    </row>
    <row r="12" spans="1:17" s="110" customFormat="1" ht="24.95" customHeight="1" x14ac:dyDescent="0.2">
      <c r="A12" s="604" t="s">
        <v>185</v>
      </c>
      <c r="B12" s="605"/>
      <c r="C12" s="605"/>
      <c r="D12" s="606"/>
      <c r="E12" s="113">
        <v>57.214138317707402</v>
      </c>
      <c r="F12" s="115">
        <v>86228</v>
      </c>
      <c r="G12" s="114">
        <v>86450</v>
      </c>
      <c r="H12" s="114">
        <v>87666</v>
      </c>
      <c r="I12" s="114">
        <v>86128</v>
      </c>
      <c r="J12" s="140">
        <v>85820</v>
      </c>
      <c r="K12" s="114">
        <v>408</v>
      </c>
      <c r="L12" s="116">
        <v>0.47541365649032857</v>
      </c>
    </row>
    <row r="13" spans="1:17" s="110" customFormat="1" ht="15" customHeight="1" x14ac:dyDescent="0.2">
      <c r="A13" s="120"/>
      <c r="B13" s="612" t="s">
        <v>107</v>
      </c>
      <c r="C13" s="612"/>
      <c r="E13" s="113">
        <v>42.785861682292598</v>
      </c>
      <c r="F13" s="115">
        <v>64483</v>
      </c>
      <c r="G13" s="114">
        <v>64684</v>
      </c>
      <c r="H13" s="114">
        <v>64994</v>
      </c>
      <c r="I13" s="114">
        <v>64031</v>
      </c>
      <c r="J13" s="140">
        <v>63910</v>
      </c>
      <c r="K13" s="114">
        <v>573</v>
      </c>
      <c r="L13" s="116">
        <v>0.89657330621186038</v>
      </c>
    </row>
    <row r="14" spans="1:17" s="110" customFormat="1" ht="24.95" customHeight="1" x14ac:dyDescent="0.2">
      <c r="A14" s="604" t="s">
        <v>186</v>
      </c>
      <c r="B14" s="605"/>
      <c r="C14" s="605"/>
      <c r="D14" s="606"/>
      <c r="E14" s="113">
        <v>9.0378273649567724</v>
      </c>
      <c r="F14" s="115">
        <v>13621</v>
      </c>
      <c r="G14" s="114">
        <v>14195</v>
      </c>
      <c r="H14" s="114">
        <v>14697</v>
      </c>
      <c r="I14" s="114">
        <v>13302</v>
      </c>
      <c r="J14" s="140">
        <v>13623</v>
      </c>
      <c r="K14" s="114">
        <v>-2</v>
      </c>
      <c r="L14" s="116">
        <v>-1.4681054099684357E-2</v>
      </c>
    </row>
    <row r="15" spans="1:17" s="110" customFormat="1" ht="15" customHeight="1" x14ac:dyDescent="0.2">
      <c r="A15" s="120"/>
      <c r="B15" s="119"/>
      <c r="C15" s="258" t="s">
        <v>106</v>
      </c>
      <c r="E15" s="113">
        <v>57.881212833125318</v>
      </c>
      <c r="F15" s="115">
        <v>7884</v>
      </c>
      <c r="G15" s="114">
        <v>8206</v>
      </c>
      <c r="H15" s="114">
        <v>8589</v>
      </c>
      <c r="I15" s="114">
        <v>7725</v>
      </c>
      <c r="J15" s="140">
        <v>7900</v>
      </c>
      <c r="K15" s="114">
        <v>-16</v>
      </c>
      <c r="L15" s="116">
        <v>-0.20253164556962025</v>
      </c>
    </row>
    <row r="16" spans="1:17" s="110" customFormat="1" ht="15" customHeight="1" x14ac:dyDescent="0.2">
      <c r="A16" s="120"/>
      <c r="B16" s="119"/>
      <c r="C16" s="258" t="s">
        <v>107</v>
      </c>
      <c r="E16" s="113">
        <v>42.118787166874682</v>
      </c>
      <c r="F16" s="115">
        <v>5737</v>
      </c>
      <c r="G16" s="114">
        <v>5989</v>
      </c>
      <c r="H16" s="114">
        <v>6108</v>
      </c>
      <c r="I16" s="114">
        <v>5577</v>
      </c>
      <c r="J16" s="140">
        <v>5723</v>
      </c>
      <c r="K16" s="114">
        <v>14</v>
      </c>
      <c r="L16" s="116">
        <v>0.24462694391053644</v>
      </c>
    </row>
    <row r="17" spans="1:12" s="110" customFormat="1" ht="15" customHeight="1" x14ac:dyDescent="0.2">
      <c r="A17" s="120"/>
      <c r="B17" s="121" t="s">
        <v>109</v>
      </c>
      <c r="C17" s="258"/>
      <c r="E17" s="113">
        <v>67.854370284849807</v>
      </c>
      <c r="F17" s="115">
        <v>102264</v>
      </c>
      <c r="G17" s="114">
        <v>102564</v>
      </c>
      <c r="H17" s="114">
        <v>103832</v>
      </c>
      <c r="I17" s="114">
        <v>103361</v>
      </c>
      <c r="J17" s="140">
        <v>103182</v>
      </c>
      <c r="K17" s="114">
        <v>-918</v>
      </c>
      <c r="L17" s="116">
        <v>-0.88969006222015468</v>
      </c>
    </row>
    <row r="18" spans="1:12" s="110" customFormat="1" ht="15" customHeight="1" x14ac:dyDescent="0.2">
      <c r="A18" s="120"/>
      <c r="B18" s="119"/>
      <c r="C18" s="258" t="s">
        <v>106</v>
      </c>
      <c r="E18" s="113">
        <v>56.744308847688337</v>
      </c>
      <c r="F18" s="115">
        <v>58029</v>
      </c>
      <c r="G18" s="114">
        <v>58213</v>
      </c>
      <c r="H18" s="114">
        <v>59115</v>
      </c>
      <c r="I18" s="114">
        <v>58836</v>
      </c>
      <c r="J18" s="140">
        <v>58747</v>
      </c>
      <c r="K18" s="114">
        <v>-718</v>
      </c>
      <c r="L18" s="116">
        <v>-1.2221900692801335</v>
      </c>
    </row>
    <row r="19" spans="1:12" s="110" customFormat="1" ht="15" customHeight="1" x14ac:dyDescent="0.2">
      <c r="A19" s="120"/>
      <c r="B19" s="119"/>
      <c r="C19" s="258" t="s">
        <v>107</v>
      </c>
      <c r="E19" s="113">
        <v>43.255691152311663</v>
      </c>
      <c r="F19" s="115">
        <v>44235</v>
      </c>
      <c r="G19" s="114">
        <v>44351</v>
      </c>
      <c r="H19" s="114">
        <v>44717</v>
      </c>
      <c r="I19" s="114">
        <v>44525</v>
      </c>
      <c r="J19" s="140">
        <v>44435</v>
      </c>
      <c r="K19" s="114">
        <v>-200</v>
      </c>
      <c r="L19" s="116">
        <v>-0.45009564532463148</v>
      </c>
    </row>
    <row r="20" spans="1:12" s="110" customFormat="1" ht="15" customHeight="1" x14ac:dyDescent="0.2">
      <c r="A20" s="120"/>
      <c r="B20" s="121" t="s">
        <v>110</v>
      </c>
      <c r="C20" s="258"/>
      <c r="E20" s="113">
        <v>21.839149099932985</v>
      </c>
      <c r="F20" s="115">
        <v>32914</v>
      </c>
      <c r="G20" s="114">
        <v>32462</v>
      </c>
      <c r="H20" s="114">
        <v>32304</v>
      </c>
      <c r="I20" s="114">
        <v>31752</v>
      </c>
      <c r="J20" s="140">
        <v>31217</v>
      </c>
      <c r="K20" s="114">
        <v>1697</v>
      </c>
      <c r="L20" s="116">
        <v>5.4361405644360445</v>
      </c>
    </row>
    <row r="21" spans="1:12" s="110" customFormat="1" ht="15" customHeight="1" x14ac:dyDescent="0.2">
      <c r="A21" s="120"/>
      <c r="B21" s="119"/>
      <c r="C21" s="258" t="s">
        <v>106</v>
      </c>
      <c r="E21" s="113">
        <v>58.233578416479311</v>
      </c>
      <c r="F21" s="115">
        <v>19167</v>
      </c>
      <c r="G21" s="114">
        <v>18865</v>
      </c>
      <c r="H21" s="114">
        <v>18835</v>
      </c>
      <c r="I21" s="114">
        <v>18504</v>
      </c>
      <c r="J21" s="140">
        <v>18130</v>
      </c>
      <c r="K21" s="114">
        <v>1037</v>
      </c>
      <c r="L21" s="116">
        <v>5.7198014340871488</v>
      </c>
    </row>
    <row r="22" spans="1:12" s="110" customFormat="1" ht="15" customHeight="1" x14ac:dyDescent="0.2">
      <c r="A22" s="120"/>
      <c r="B22" s="119"/>
      <c r="C22" s="258" t="s">
        <v>107</v>
      </c>
      <c r="E22" s="113">
        <v>41.766421583520689</v>
      </c>
      <c r="F22" s="115">
        <v>13747</v>
      </c>
      <c r="G22" s="114">
        <v>13597</v>
      </c>
      <c r="H22" s="114">
        <v>13469</v>
      </c>
      <c r="I22" s="114">
        <v>13248</v>
      </c>
      <c r="J22" s="140">
        <v>13087</v>
      </c>
      <c r="K22" s="114">
        <v>660</v>
      </c>
      <c r="L22" s="116">
        <v>5.0431726140444715</v>
      </c>
    </row>
    <row r="23" spans="1:12" s="110" customFormat="1" ht="15" customHeight="1" x14ac:dyDescent="0.2">
      <c r="A23" s="120"/>
      <c r="B23" s="121" t="s">
        <v>111</v>
      </c>
      <c r="C23" s="258"/>
      <c r="E23" s="113">
        <v>1.2686532502604322</v>
      </c>
      <c r="F23" s="115">
        <v>1912</v>
      </c>
      <c r="G23" s="114">
        <v>1913</v>
      </c>
      <c r="H23" s="114">
        <v>1827</v>
      </c>
      <c r="I23" s="114">
        <v>1744</v>
      </c>
      <c r="J23" s="140">
        <v>1708</v>
      </c>
      <c r="K23" s="114">
        <v>204</v>
      </c>
      <c r="L23" s="116">
        <v>11.943793911007026</v>
      </c>
    </row>
    <row r="24" spans="1:12" s="110" customFormat="1" ht="15" customHeight="1" x14ac:dyDescent="0.2">
      <c r="A24" s="120"/>
      <c r="B24" s="119"/>
      <c r="C24" s="258" t="s">
        <v>106</v>
      </c>
      <c r="E24" s="113">
        <v>60.0418410041841</v>
      </c>
      <c r="F24" s="115">
        <v>1148</v>
      </c>
      <c r="G24" s="114">
        <v>1166</v>
      </c>
      <c r="H24" s="114">
        <v>1127</v>
      </c>
      <c r="I24" s="114">
        <v>1063</v>
      </c>
      <c r="J24" s="140">
        <v>1043</v>
      </c>
      <c r="K24" s="114">
        <v>105</v>
      </c>
      <c r="L24" s="116">
        <v>10.067114093959731</v>
      </c>
    </row>
    <row r="25" spans="1:12" s="110" customFormat="1" ht="15" customHeight="1" x14ac:dyDescent="0.2">
      <c r="A25" s="120"/>
      <c r="B25" s="119"/>
      <c r="C25" s="258" t="s">
        <v>107</v>
      </c>
      <c r="E25" s="113">
        <v>39.9581589958159</v>
      </c>
      <c r="F25" s="115">
        <v>764</v>
      </c>
      <c r="G25" s="114">
        <v>747</v>
      </c>
      <c r="H25" s="114">
        <v>700</v>
      </c>
      <c r="I25" s="114">
        <v>681</v>
      </c>
      <c r="J25" s="140">
        <v>665</v>
      </c>
      <c r="K25" s="114">
        <v>99</v>
      </c>
      <c r="L25" s="116">
        <v>14.887218045112782</v>
      </c>
    </row>
    <row r="26" spans="1:12" s="110" customFormat="1" ht="15" customHeight="1" x14ac:dyDescent="0.2">
      <c r="A26" s="120"/>
      <c r="C26" s="121" t="s">
        <v>187</v>
      </c>
      <c r="D26" s="110" t="s">
        <v>188</v>
      </c>
      <c r="E26" s="113">
        <v>0.38285194843110326</v>
      </c>
      <c r="F26" s="115">
        <v>577</v>
      </c>
      <c r="G26" s="114">
        <v>555</v>
      </c>
      <c r="H26" s="114">
        <v>525</v>
      </c>
      <c r="I26" s="114">
        <v>445</v>
      </c>
      <c r="J26" s="140">
        <v>434</v>
      </c>
      <c r="K26" s="114">
        <v>143</v>
      </c>
      <c r="L26" s="116">
        <v>32.94930875576037</v>
      </c>
    </row>
    <row r="27" spans="1:12" s="110" customFormat="1" ht="15" customHeight="1" x14ac:dyDescent="0.2">
      <c r="A27" s="120"/>
      <c r="B27" s="119"/>
      <c r="D27" s="259" t="s">
        <v>106</v>
      </c>
      <c r="E27" s="113">
        <v>57.538994800693239</v>
      </c>
      <c r="F27" s="115">
        <v>332</v>
      </c>
      <c r="G27" s="114">
        <v>322</v>
      </c>
      <c r="H27" s="114">
        <v>314</v>
      </c>
      <c r="I27" s="114">
        <v>248</v>
      </c>
      <c r="J27" s="140">
        <v>242</v>
      </c>
      <c r="K27" s="114">
        <v>90</v>
      </c>
      <c r="L27" s="116">
        <v>37.190082644628099</v>
      </c>
    </row>
    <row r="28" spans="1:12" s="110" customFormat="1" ht="15" customHeight="1" x14ac:dyDescent="0.2">
      <c r="A28" s="120"/>
      <c r="B28" s="119"/>
      <c r="D28" s="259" t="s">
        <v>107</v>
      </c>
      <c r="E28" s="113">
        <v>42.461005199306761</v>
      </c>
      <c r="F28" s="115">
        <v>245</v>
      </c>
      <c r="G28" s="114">
        <v>233</v>
      </c>
      <c r="H28" s="114">
        <v>211</v>
      </c>
      <c r="I28" s="114">
        <v>197</v>
      </c>
      <c r="J28" s="140">
        <v>192</v>
      </c>
      <c r="K28" s="114">
        <v>53</v>
      </c>
      <c r="L28" s="116">
        <v>27.604166666666668</v>
      </c>
    </row>
    <row r="29" spans="1:12" s="110" customFormat="1" ht="24.95" customHeight="1" x14ac:dyDescent="0.2">
      <c r="A29" s="604" t="s">
        <v>189</v>
      </c>
      <c r="B29" s="605"/>
      <c r="C29" s="605"/>
      <c r="D29" s="606"/>
      <c r="E29" s="113">
        <v>85.937323752081795</v>
      </c>
      <c r="F29" s="115">
        <v>129517</v>
      </c>
      <c r="G29" s="114">
        <v>130232</v>
      </c>
      <c r="H29" s="114">
        <v>131320</v>
      </c>
      <c r="I29" s="114">
        <v>129531</v>
      </c>
      <c r="J29" s="140">
        <v>129712</v>
      </c>
      <c r="K29" s="114">
        <v>-195</v>
      </c>
      <c r="L29" s="116">
        <v>-0.15033304551622054</v>
      </c>
    </row>
    <row r="30" spans="1:12" s="110" customFormat="1" ht="15" customHeight="1" x14ac:dyDescent="0.2">
      <c r="A30" s="120"/>
      <c r="B30" s="119"/>
      <c r="C30" s="258" t="s">
        <v>106</v>
      </c>
      <c r="E30" s="113">
        <v>55.874518402989565</v>
      </c>
      <c r="F30" s="115">
        <v>72367</v>
      </c>
      <c r="G30" s="114">
        <v>72746</v>
      </c>
      <c r="H30" s="114">
        <v>73618</v>
      </c>
      <c r="I30" s="114">
        <v>72579</v>
      </c>
      <c r="J30" s="140">
        <v>72713</v>
      </c>
      <c r="K30" s="114">
        <v>-346</v>
      </c>
      <c r="L30" s="116">
        <v>-0.47584338426416184</v>
      </c>
    </row>
    <row r="31" spans="1:12" s="110" customFormat="1" ht="15" customHeight="1" x14ac:dyDescent="0.2">
      <c r="A31" s="120"/>
      <c r="B31" s="119"/>
      <c r="C31" s="258" t="s">
        <v>107</v>
      </c>
      <c r="E31" s="113">
        <v>44.125481597010435</v>
      </c>
      <c r="F31" s="115">
        <v>57150</v>
      </c>
      <c r="G31" s="114">
        <v>57486</v>
      </c>
      <c r="H31" s="114">
        <v>57702</v>
      </c>
      <c r="I31" s="114">
        <v>56952</v>
      </c>
      <c r="J31" s="140">
        <v>56999</v>
      </c>
      <c r="K31" s="114">
        <v>151</v>
      </c>
      <c r="L31" s="116">
        <v>0.26491692836716435</v>
      </c>
    </row>
    <row r="32" spans="1:12" s="110" customFormat="1" ht="15" customHeight="1" x14ac:dyDescent="0.2">
      <c r="A32" s="120"/>
      <c r="B32" s="119" t="s">
        <v>117</v>
      </c>
      <c r="C32" s="258"/>
      <c r="E32" s="113">
        <v>13.974427878522469</v>
      </c>
      <c r="F32" s="115">
        <v>21061</v>
      </c>
      <c r="G32" s="114">
        <v>20769</v>
      </c>
      <c r="H32" s="114">
        <v>21204</v>
      </c>
      <c r="I32" s="114">
        <v>20495</v>
      </c>
      <c r="J32" s="140">
        <v>19893</v>
      </c>
      <c r="K32" s="114">
        <v>1168</v>
      </c>
      <c r="L32" s="116">
        <v>5.8714120544915298</v>
      </c>
    </row>
    <row r="33" spans="1:12" s="110" customFormat="1" ht="15" customHeight="1" x14ac:dyDescent="0.2">
      <c r="A33" s="120"/>
      <c r="B33" s="119"/>
      <c r="C33" s="258" t="s">
        <v>106</v>
      </c>
      <c r="E33" s="113">
        <v>65.438488200940128</v>
      </c>
      <c r="F33" s="115">
        <v>13782</v>
      </c>
      <c r="G33" s="114">
        <v>13621</v>
      </c>
      <c r="H33" s="114">
        <v>13964</v>
      </c>
      <c r="I33" s="114">
        <v>13467</v>
      </c>
      <c r="J33" s="140">
        <v>13029</v>
      </c>
      <c r="K33" s="114">
        <v>753</v>
      </c>
      <c r="L33" s="116">
        <v>5.7794151508174076</v>
      </c>
    </row>
    <row r="34" spans="1:12" s="110" customFormat="1" ht="15" customHeight="1" x14ac:dyDescent="0.2">
      <c r="A34" s="120"/>
      <c r="B34" s="119"/>
      <c r="C34" s="258" t="s">
        <v>107</v>
      </c>
      <c r="E34" s="113">
        <v>34.561511799059872</v>
      </c>
      <c r="F34" s="115">
        <v>7279</v>
      </c>
      <c r="G34" s="114">
        <v>7148</v>
      </c>
      <c r="H34" s="114">
        <v>7240</v>
      </c>
      <c r="I34" s="114">
        <v>7028</v>
      </c>
      <c r="J34" s="140">
        <v>6864</v>
      </c>
      <c r="K34" s="114">
        <v>415</v>
      </c>
      <c r="L34" s="116">
        <v>6.0460372960372961</v>
      </c>
    </row>
    <row r="35" spans="1:12" s="110" customFormat="1" ht="24.95" customHeight="1" x14ac:dyDescent="0.2">
      <c r="A35" s="604" t="s">
        <v>190</v>
      </c>
      <c r="B35" s="605"/>
      <c r="C35" s="605"/>
      <c r="D35" s="606"/>
      <c r="E35" s="113">
        <v>73.838007842825007</v>
      </c>
      <c r="F35" s="115">
        <v>111282</v>
      </c>
      <c r="G35" s="114">
        <v>111873</v>
      </c>
      <c r="H35" s="114">
        <v>113581</v>
      </c>
      <c r="I35" s="114">
        <v>111547</v>
      </c>
      <c r="J35" s="140">
        <v>111529</v>
      </c>
      <c r="K35" s="114">
        <v>-247</v>
      </c>
      <c r="L35" s="116">
        <v>-0.22146706237839486</v>
      </c>
    </row>
    <row r="36" spans="1:12" s="110" customFormat="1" ht="15" customHeight="1" x14ac:dyDescent="0.2">
      <c r="A36" s="120"/>
      <c r="B36" s="119"/>
      <c r="C36" s="258" t="s">
        <v>106</v>
      </c>
      <c r="E36" s="113">
        <v>69.35443288222713</v>
      </c>
      <c r="F36" s="115">
        <v>77179</v>
      </c>
      <c r="G36" s="114">
        <v>77423</v>
      </c>
      <c r="H36" s="114">
        <v>78609</v>
      </c>
      <c r="I36" s="114">
        <v>77190</v>
      </c>
      <c r="J36" s="140">
        <v>77064</v>
      </c>
      <c r="K36" s="114">
        <v>115</v>
      </c>
      <c r="L36" s="116">
        <v>0.14922661683795288</v>
      </c>
    </row>
    <row r="37" spans="1:12" s="110" customFormat="1" ht="15" customHeight="1" x14ac:dyDescent="0.2">
      <c r="A37" s="120"/>
      <c r="B37" s="119"/>
      <c r="C37" s="258" t="s">
        <v>107</v>
      </c>
      <c r="E37" s="113">
        <v>30.645567117772867</v>
      </c>
      <c r="F37" s="115">
        <v>34103</v>
      </c>
      <c r="G37" s="114">
        <v>34450</v>
      </c>
      <c r="H37" s="114">
        <v>34972</v>
      </c>
      <c r="I37" s="114">
        <v>34357</v>
      </c>
      <c r="J37" s="140">
        <v>34465</v>
      </c>
      <c r="K37" s="114">
        <v>-362</v>
      </c>
      <c r="L37" s="116">
        <v>-1.050340925576672</v>
      </c>
    </row>
    <row r="38" spans="1:12" s="110" customFormat="1" ht="15" customHeight="1" x14ac:dyDescent="0.2">
      <c r="A38" s="120"/>
      <c r="B38" s="119" t="s">
        <v>182</v>
      </c>
      <c r="C38" s="258"/>
      <c r="E38" s="113">
        <v>26.161992157174989</v>
      </c>
      <c r="F38" s="115">
        <v>39429</v>
      </c>
      <c r="G38" s="114">
        <v>39261</v>
      </c>
      <c r="H38" s="114">
        <v>39079</v>
      </c>
      <c r="I38" s="114">
        <v>38612</v>
      </c>
      <c r="J38" s="140">
        <v>38201</v>
      </c>
      <c r="K38" s="114">
        <v>1228</v>
      </c>
      <c r="L38" s="116">
        <v>3.2145755346718672</v>
      </c>
    </row>
    <row r="39" spans="1:12" s="110" customFormat="1" ht="15" customHeight="1" x14ac:dyDescent="0.2">
      <c r="A39" s="120"/>
      <c r="B39" s="119"/>
      <c r="C39" s="258" t="s">
        <v>106</v>
      </c>
      <c r="E39" s="113">
        <v>22.950112861092091</v>
      </c>
      <c r="F39" s="115">
        <v>9049</v>
      </c>
      <c r="G39" s="114">
        <v>9027</v>
      </c>
      <c r="H39" s="114">
        <v>9057</v>
      </c>
      <c r="I39" s="114">
        <v>8938</v>
      </c>
      <c r="J39" s="140">
        <v>8756</v>
      </c>
      <c r="K39" s="114">
        <v>293</v>
      </c>
      <c r="L39" s="116">
        <v>3.3462768387391502</v>
      </c>
    </row>
    <row r="40" spans="1:12" s="110" customFormat="1" ht="15" customHeight="1" x14ac:dyDescent="0.2">
      <c r="A40" s="120"/>
      <c r="B40" s="119"/>
      <c r="C40" s="258" t="s">
        <v>107</v>
      </c>
      <c r="E40" s="113">
        <v>77.049887138907906</v>
      </c>
      <c r="F40" s="115">
        <v>30380</v>
      </c>
      <c r="G40" s="114">
        <v>30234</v>
      </c>
      <c r="H40" s="114">
        <v>30022</v>
      </c>
      <c r="I40" s="114">
        <v>29674</v>
      </c>
      <c r="J40" s="140">
        <v>29445</v>
      </c>
      <c r="K40" s="114">
        <v>935</v>
      </c>
      <c r="L40" s="116">
        <v>3.1754117846833076</v>
      </c>
    </row>
    <row r="41" spans="1:12" s="110" customFormat="1" ht="24.75" customHeight="1" x14ac:dyDescent="0.2">
      <c r="A41" s="604" t="s">
        <v>517</v>
      </c>
      <c r="B41" s="605"/>
      <c r="C41" s="605"/>
      <c r="D41" s="606"/>
      <c r="E41" s="113">
        <v>4.5073020549263161</v>
      </c>
      <c r="F41" s="115">
        <v>6793</v>
      </c>
      <c r="G41" s="114">
        <v>7509</v>
      </c>
      <c r="H41" s="114">
        <v>7634</v>
      </c>
      <c r="I41" s="114">
        <v>6114</v>
      </c>
      <c r="J41" s="140">
        <v>6711</v>
      </c>
      <c r="K41" s="114">
        <v>82</v>
      </c>
      <c r="L41" s="116">
        <v>1.2218745343465951</v>
      </c>
    </row>
    <row r="42" spans="1:12" s="110" customFormat="1" ht="15" customHeight="1" x14ac:dyDescent="0.2">
      <c r="A42" s="120"/>
      <c r="B42" s="119"/>
      <c r="C42" s="258" t="s">
        <v>106</v>
      </c>
      <c r="E42" s="113">
        <v>59.826291770940671</v>
      </c>
      <c r="F42" s="115">
        <v>4064</v>
      </c>
      <c r="G42" s="114">
        <v>4543</v>
      </c>
      <c r="H42" s="114">
        <v>4658</v>
      </c>
      <c r="I42" s="114">
        <v>3619</v>
      </c>
      <c r="J42" s="140">
        <v>3970</v>
      </c>
      <c r="K42" s="114">
        <v>94</v>
      </c>
      <c r="L42" s="116">
        <v>2.3677581863979849</v>
      </c>
    </row>
    <row r="43" spans="1:12" s="110" customFormat="1" ht="15" customHeight="1" x14ac:dyDescent="0.2">
      <c r="A43" s="123"/>
      <c r="B43" s="124"/>
      <c r="C43" s="260" t="s">
        <v>107</v>
      </c>
      <c r="D43" s="261"/>
      <c r="E43" s="125">
        <v>40.173708229059329</v>
      </c>
      <c r="F43" s="143">
        <v>2729</v>
      </c>
      <c r="G43" s="144">
        <v>2966</v>
      </c>
      <c r="H43" s="144">
        <v>2976</v>
      </c>
      <c r="I43" s="144">
        <v>2495</v>
      </c>
      <c r="J43" s="145">
        <v>2741</v>
      </c>
      <c r="K43" s="144">
        <v>-12</v>
      </c>
      <c r="L43" s="146">
        <v>-0.43779642466253194</v>
      </c>
    </row>
    <row r="44" spans="1:12" s="110" customFormat="1" ht="45.75" customHeight="1" x14ac:dyDescent="0.2">
      <c r="A44" s="604" t="s">
        <v>191</v>
      </c>
      <c r="B44" s="605"/>
      <c r="C44" s="605"/>
      <c r="D44" s="606"/>
      <c r="E44" s="113">
        <v>1.1326313275076139</v>
      </c>
      <c r="F44" s="115">
        <v>1707</v>
      </c>
      <c r="G44" s="114">
        <v>1711</v>
      </c>
      <c r="H44" s="114">
        <v>1720</v>
      </c>
      <c r="I44" s="114">
        <v>1670</v>
      </c>
      <c r="J44" s="140">
        <v>1704</v>
      </c>
      <c r="K44" s="114">
        <v>3</v>
      </c>
      <c r="L44" s="116">
        <v>0.176056338028169</v>
      </c>
    </row>
    <row r="45" spans="1:12" s="110" customFormat="1" ht="15" customHeight="1" x14ac:dyDescent="0.2">
      <c r="A45" s="120"/>
      <c r="B45" s="119"/>
      <c r="C45" s="258" t="s">
        <v>106</v>
      </c>
      <c r="E45" s="113">
        <v>60.925600468658466</v>
      </c>
      <c r="F45" s="115">
        <v>1040</v>
      </c>
      <c r="G45" s="114">
        <v>1037</v>
      </c>
      <c r="H45" s="114">
        <v>1043</v>
      </c>
      <c r="I45" s="114">
        <v>1012</v>
      </c>
      <c r="J45" s="140">
        <v>1030</v>
      </c>
      <c r="K45" s="114">
        <v>10</v>
      </c>
      <c r="L45" s="116">
        <v>0.970873786407767</v>
      </c>
    </row>
    <row r="46" spans="1:12" s="110" customFormat="1" ht="15" customHeight="1" x14ac:dyDescent="0.2">
      <c r="A46" s="123"/>
      <c r="B46" s="124"/>
      <c r="C46" s="260" t="s">
        <v>107</v>
      </c>
      <c r="D46" s="261"/>
      <c r="E46" s="125">
        <v>39.074399531341534</v>
      </c>
      <c r="F46" s="143">
        <v>667</v>
      </c>
      <c r="G46" s="144">
        <v>674</v>
      </c>
      <c r="H46" s="144">
        <v>677</v>
      </c>
      <c r="I46" s="144">
        <v>658</v>
      </c>
      <c r="J46" s="145">
        <v>674</v>
      </c>
      <c r="K46" s="144">
        <v>-7</v>
      </c>
      <c r="L46" s="146">
        <v>-1.0385756676557865</v>
      </c>
    </row>
    <row r="47" spans="1:12" s="110" customFormat="1" ht="39" customHeight="1" x14ac:dyDescent="0.2">
      <c r="A47" s="604" t="s">
        <v>518</v>
      </c>
      <c r="B47" s="607"/>
      <c r="C47" s="607"/>
      <c r="D47" s="608"/>
      <c r="E47" s="113">
        <v>0.20303760176762148</v>
      </c>
      <c r="F47" s="115">
        <v>306</v>
      </c>
      <c r="G47" s="114">
        <v>308</v>
      </c>
      <c r="H47" s="114">
        <v>272</v>
      </c>
      <c r="I47" s="114">
        <v>290</v>
      </c>
      <c r="J47" s="140">
        <v>311</v>
      </c>
      <c r="K47" s="114">
        <v>-5</v>
      </c>
      <c r="L47" s="116">
        <v>-1.607717041800643</v>
      </c>
    </row>
    <row r="48" spans="1:12" s="110" customFormat="1" ht="15" customHeight="1" x14ac:dyDescent="0.2">
      <c r="A48" s="120"/>
      <c r="B48" s="119"/>
      <c r="C48" s="258" t="s">
        <v>106</v>
      </c>
      <c r="E48" s="113">
        <v>38.235294117647058</v>
      </c>
      <c r="F48" s="115">
        <v>117</v>
      </c>
      <c r="G48" s="114">
        <v>119</v>
      </c>
      <c r="H48" s="114">
        <v>105</v>
      </c>
      <c r="I48" s="114">
        <v>120</v>
      </c>
      <c r="J48" s="140">
        <v>125</v>
      </c>
      <c r="K48" s="114">
        <v>-8</v>
      </c>
      <c r="L48" s="116">
        <v>-6.4</v>
      </c>
    </row>
    <row r="49" spans="1:12" s="110" customFormat="1" ht="15" customHeight="1" x14ac:dyDescent="0.2">
      <c r="A49" s="123"/>
      <c r="B49" s="124"/>
      <c r="C49" s="260" t="s">
        <v>107</v>
      </c>
      <c r="D49" s="261"/>
      <c r="E49" s="125">
        <v>61.764705882352942</v>
      </c>
      <c r="F49" s="143">
        <v>189</v>
      </c>
      <c r="G49" s="144">
        <v>189</v>
      </c>
      <c r="H49" s="144">
        <v>167</v>
      </c>
      <c r="I49" s="144">
        <v>170</v>
      </c>
      <c r="J49" s="145">
        <v>186</v>
      </c>
      <c r="K49" s="144">
        <v>3</v>
      </c>
      <c r="L49" s="146">
        <v>1.6129032258064515</v>
      </c>
    </row>
    <row r="50" spans="1:12" s="110" customFormat="1" ht="24.95" customHeight="1" x14ac:dyDescent="0.2">
      <c r="A50" s="609" t="s">
        <v>192</v>
      </c>
      <c r="B50" s="610"/>
      <c r="C50" s="610"/>
      <c r="D50" s="611"/>
      <c r="E50" s="262">
        <v>14.046751730132506</v>
      </c>
      <c r="F50" s="263">
        <v>21170</v>
      </c>
      <c r="G50" s="264">
        <v>21879</v>
      </c>
      <c r="H50" s="264">
        <v>22378</v>
      </c>
      <c r="I50" s="264">
        <v>21060</v>
      </c>
      <c r="J50" s="265">
        <v>21055</v>
      </c>
      <c r="K50" s="263">
        <v>115</v>
      </c>
      <c r="L50" s="266">
        <v>0.54618855378769893</v>
      </c>
    </row>
    <row r="51" spans="1:12" s="110" customFormat="1" ht="15" customHeight="1" x14ac:dyDescent="0.2">
      <c r="A51" s="120"/>
      <c r="B51" s="119"/>
      <c r="C51" s="258" t="s">
        <v>106</v>
      </c>
      <c r="E51" s="113">
        <v>62.224846480869154</v>
      </c>
      <c r="F51" s="115">
        <v>13173</v>
      </c>
      <c r="G51" s="114">
        <v>13572</v>
      </c>
      <c r="H51" s="114">
        <v>13960</v>
      </c>
      <c r="I51" s="114">
        <v>13123</v>
      </c>
      <c r="J51" s="140">
        <v>13097</v>
      </c>
      <c r="K51" s="114">
        <v>76</v>
      </c>
      <c r="L51" s="116">
        <v>0.58028556157898759</v>
      </c>
    </row>
    <row r="52" spans="1:12" s="110" customFormat="1" ht="15" customHeight="1" x14ac:dyDescent="0.2">
      <c r="A52" s="120"/>
      <c r="B52" s="119"/>
      <c r="C52" s="258" t="s">
        <v>107</v>
      </c>
      <c r="E52" s="113">
        <v>37.775153519130846</v>
      </c>
      <c r="F52" s="115">
        <v>7997</v>
      </c>
      <c r="G52" s="114">
        <v>8307</v>
      </c>
      <c r="H52" s="114">
        <v>8418</v>
      </c>
      <c r="I52" s="114">
        <v>7937</v>
      </c>
      <c r="J52" s="140">
        <v>7958</v>
      </c>
      <c r="K52" s="114">
        <v>39</v>
      </c>
      <c r="L52" s="116">
        <v>0.49007288263382759</v>
      </c>
    </row>
    <row r="53" spans="1:12" s="110" customFormat="1" ht="15" customHeight="1" x14ac:dyDescent="0.2">
      <c r="A53" s="120"/>
      <c r="B53" s="119"/>
      <c r="C53" s="258" t="s">
        <v>187</v>
      </c>
      <c r="D53" s="110" t="s">
        <v>193</v>
      </c>
      <c r="E53" s="113">
        <v>22.626358053849788</v>
      </c>
      <c r="F53" s="115">
        <v>4790</v>
      </c>
      <c r="G53" s="114">
        <v>5554</v>
      </c>
      <c r="H53" s="114">
        <v>5705</v>
      </c>
      <c r="I53" s="114">
        <v>4340</v>
      </c>
      <c r="J53" s="140">
        <v>4643</v>
      </c>
      <c r="K53" s="114">
        <v>147</v>
      </c>
      <c r="L53" s="116">
        <v>3.1660564290329529</v>
      </c>
    </row>
    <row r="54" spans="1:12" s="110" customFormat="1" ht="15" customHeight="1" x14ac:dyDescent="0.2">
      <c r="A54" s="120"/>
      <c r="B54" s="119"/>
      <c r="D54" s="267" t="s">
        <v>194</v>
      </c>
      <c r="E54" s="113">
        <v>61.837160751565762</v>
      </c>
      <c r="F54" s="115">
        <v>2962</v>
      </c>
      <c r="G54" s="114">
        <v>3406</v>
      </c>
      <c r="H54" s="114">
        <v>3539</v>
      </c>
      <c r="I54" s="114">
        <v>2685</v>
      </c>
      <c r="J54" s="140">
        <v>2855</v>
      </c>
      <c r="K54" s="114">
        <v>107</v>
      </c>
      <c r="L54" s="116">
        <v>3.7478108581436076</v>
      </c>
    </row>
    <row r="55" spans="1:12" s="110" customFormat="1" ht="15" customHeight="1" x14ac:dyDescent="0.2">
      <c r="A55" s="120"/>
      <c r="B55" s="119"/>
      <c r="D55" s="267" t="s">
        <v>195</v>
      </c>
      <c r="E55" s="113">
        <v>38.162839248434238</v>
      </c>
      <c r="F55" s="115">
        <v>1828</v>
      </c>
      <c r="G55" s="114">
        <v>2148</v>
      </c>
      <c r="H55" s="114">
        <v>2166</v>
      </c>
      <c r="I55" s="114">
        <v>1655</v>
      </c>
      <c r="J55" s="140">
        <v>1788</v>
      </c>
      <c r="K55" s="114">
        <v>40</v>
      </c>
      <c r="L55" s="116">
        <v>2.2371364653243848</v>
      </c>
    </row>
    <row r="56" spans="1:12" s="110" customFormat="1" ht="15" customHeight="1" x14ac:dyDescent="0.2">
      <c r="A56" s="120"/>
      <c r="B56" s="119" t="s">
        <v>196</v>
      </c>
      <c r="C56" s="258"/>
      <c r="E56" s="113">
        <v>58.965171752559534</v>
      </c>
      <c r="F56" s="115">
        <v>88867</v>
      </c>
      <c r="G56" s="114">
        <v>88693</v>
      </c>
      <c r="H56" s="114">
        <v>89345</v>
      </c>
      <c r="I56" s="114">
        <v>88713</v>
      </c>
      <c r="J56" s="140">
        <v>88645</v>
      </c>
      <c r="K56" s="114">
        <v>222</v>
      </c>
      <c r="L56" s="116">
        <v>0.25043713689435387</v>
      </c>
    </row>
    <row r="57" spans="1:12" s="110" customFormat="1" ht="15" customHeight="1" x14ac:dyDescent="0.2">
      <c r="A57" s="120"/>
      <c r="B57" s="119"/>
      <c r="C57" s="258" t="s">
        <v>106</v>
      </c>
      <c r="E57" s="113">
        <v>55.830623290985407</v>
      </c>
      <c r="F57" s="115">
        <v>49615</v>
      </c>
      <c r="G57" s="114">
        <v>49526</v>
      </c>
      <c r="H57" s="114">
        <v>50000</v>
      </c>
      <c r="I57" s="114">
        <v>49636</v>
      </c>
      <c r="J57" s="140">
        <v>49632</v>
      </c>
      <c r="K57" s="114">
        <v>-17</v>
      </c>
      <c r="L57" s="116">
        <v>-3.4252095422308192E-2</v>
      </c>
    </row>
    <row r="58" spans="1:12" s="110" customFormat="1" ht="15" customHeight="1" x14ac:dyDescent="0.2">
      <c r="A58" s="120"/>
      <c r="B58" s="119"/>
      <c r="C58" s="258" t="s">
        <v>107</v>
      </c>
      <c r="E58" s="113">
        <v>44.169376709014593</v>
      </c>
      <c r="F58" s="115">
        <v>39252</v>
      </c>
      <c r="G58" s="114">
        <v>39167</v>
      </c>
      <c r="H58" s="114">
        <v>39345</v>
      </c>
      <c r="I58" s="114">
        <v>39077</v>
      </c>
      <c r="J58" s="140">
        <v>39013</v>
      </c>
      <c r="K58" s="114">
        <v>239</v>
      </c>
      <c r="L58" s="116">
        <v>0.61261630738471795</v>
      </c>
    </row>
    <row r="59" spans="1:12" s="110" customFormat="1" ht="15" customHeight="1" x14ac:dyDescent="0.2">
      <c r="A59" s="120"/>
      <c r="B59" s="119"/>
      <c r="C59" s="258" t="s">
        <v>105</v>
      </c>
      <c r="D59" s="110" t="s">
        <v>197</v>
      </c>
      <c r="E59" s="113">
        <v>92.601303070881201</v>
      </c>
      <c r="F59" s="115">
        <v>82292</v>
      </c>
      <c r="G59" s="114">
        <v>82103</v>
      </c>
      <c r="H59" s="114">
        <v>82786</v>
      </c>
      <c r="I59" s="114">
        <v>82194</v>
      </c>
      <c r="J59" s="140">
        <v>82131</v>
      </c>
      <c r="K59" s="114">
        <v>161</v>
      </c>
      <c r="L59" s="116">
        <v>0.19602829625841645</v>
      </c>
    </row>
    <row r="60" spans="1:12" s="110" customFormat="1" ht="15" customHeight="1" x14ac:dyDescent="0.2">
      <c r="A60" s="120"/>
      <c r="B60" s="119"/>
      <c r="C60" s="258"/>
      <c r="D60" s="267" t="s">
        <v>198</v>
      </c>
      <c r="E60" s="113">
        <v>54.002819229086668</v>
      </c>
      <c r="F60" s="115">
        <v>44440</v>
      </c>
      <c r="G60" s="114">
        <v>44345</v>
      </c>
      <c r="H60" s="114">
        <v>44836</v>
      </c>
      <c r="I60" s="114">
        <v>44496</v>
      </c>
      <c r="J60" s="140">
        <v>44497</v>
      </c>
      <c r="K60" s="114">
        <v>-57</v>
      </c>
      <c r="L60" s="116">
        <v>-0.12809852349596601</v>
      </c>
    </row>
    <row r="61" spans="1:12" s="110" customFormat="1" ht="15" customHeight="1" x14ac:dyDescent="0.2">
      <c r="A61" s="120"/>
      <c r="B61" s="119"/>
      <c r="C61" s="258"/>
      <c r="D61" s="267" t="s">
        <v>199</v>
      </c>
      <c r="E61" s="113">
        <v>45.997180770913332</v>
      </c>
      <c r="F61" s="115">
        <v>37852</v>
      </c>
      <c r="G61" s="114">
        <v>37758</v>
      </c>
      <c r="H61" s="114">
        <v>37950</v>
      </c>
      <c r="I61" s="114">
        <v>37698</v>
      </c>
      <c r="J61" s="140">
        <v>37634</v>
      </c>
      <c r="K61" s="114">
        <v>218</v>
      </c>
      <c r="L61" s="116">
        <v>0.57926343200297603</v>
      </c>
    </row>
    <row r="62" spans="1:12" s="110" customFormat="1" ht="15" customHeight="1" x14ac:dyDescent="0.2">
      <c r="A62" s="120"/>
      <c r="B62" s="119"/>
      <c r="C62" s="258"/>
      <c r="D62" s="258" t="s">
        <v>200</v>
      </c>
      <c r="E62" s="113">
        <v>7.3986969291187954</v>
      </c>
      <c r="F62" s="115">
        <v>6575</v>
      </c>
      <c r="G62" s="114">
        <v>6590</v>
      </c>
      <c r="H62" s="114">
        <v>6559</v>
      </c>
      <c r="I62" s="114">
        <v>6519</v>
      </c>
      <c r="J62" s="140">
        <v>6514</v>
      </c>
      <c r="K62" s="114">
        <v>61</v>
      </c>
      <c r="L62" s="116">
        <v>0.93644458090267113</v>
      </c>
    </row>
    <row r="63" spans="1:12" s="110" customFormat="1" ht="15" customHeight="1" x14ac:dyDescent="0.2">
      <c r="A63" s="120"/>
      <c r="B63" s="119"/>
      <c r="C63" s="258"/>
      <c r="D63" s="267" t="s">
        <v>198</v>
      </c>
      <c r="E63" s="113">
        <v>78.707224334600767</v>
      </c>
      <c r="F63" s="115">
        <v>5175</v>
      </c>
      <c r="G63" s="114">
        <v>5181</v>
      </c>
      <c r="H63" s="114">
        <v>5164</v>
      </c>
      <c r="I63" s="114">
        <v>5140</v>
      </c>
      <c r="J63" s="140">
        <v>5135</v>
      </c>
      <c r="K63" s="114">
        <v>40</v>
      </c>
      <c r="L63" s="116">
        <v>0.77896786757546255</v>
      </c>
    </row>
    <row r="64" spans="1:12" s="110" customFormat="1" ht="15" customHeight="1" x14ac:dyDescent="0.2">
      <c r="A64" s="120"/>
      <c r="B64" s="119"/>
      <c r="C64" s="258"/>
      <c r="D64" s="267" t="s">
        <v>199</v>
      </c>
      <c r="E64" s="113">
        <v>21.29277566539924</v>
      </c>
      <c r="F64" s="115">
        <v>1400</v>
      </c>
      <c r="G64" s="114">
        <v>1409</v>
      </c>
      <c r="H64" s="114">
        <v>1395</v>
      </c>
      <c r="I64" s="114">
        <v>1379</v>
      </c>
      <c r="J64" s="140">
        <v>1379</v>
      </c>
      <c r="K64" s="114">
        <v>21</v>
      </c>
      <c r="L64" s="116">
        <v>1.5228426395939085</v>
      </c>
    </row>
    <row r="65" spans="1:12" s="110" customFormat="1" ht="15" customHeight="1" x14ac:dyDescent="0.2">
      <c r="A65" s="120"/>
      <c r="B65" s="119" t="s">
        <v>201</v>
      </c>
      <c r="C65" s="258"/>
      <c r="E65" s="113">
        <v>14.476713710346292</v>
      </c>
      <c r="F65" s="115">
        <v>21818</v>
      </c>
      <c r="G65" s="114">
        <v>21561</v>
      </c>
      <c r="H65" s="114">
        <v>21415</v>
      </c>
      <c r="I65" s="114">
        <v>21087</v>
      </c>
      <c r="J65" s="140">
        <v>20795</v>
      </c>
      <c r="K65" s="114">
        <v>1023</v>
      </c>
      <c r="L65" s="116">
        <v>4.9194517912959848</v>
      </c>
    </row>
    <row r="66" spans="1:12" s="110" customFormat="1" ht="15" customHeight="1" x14ac:dyDescent="0.2">
      <c r="A66" s="120"/>
      <c r="B66" s="119"/>
      <c r="C66" s="258" t="s">
        <v>106</v>
      </c>
      <c r="E66" s="113">
        <v>54.780456503804196</v>
      </c>
      <c r="F66" s="115">
        <v>11952</v>
      </c>
      <c r="G66" s="114">
        <v>11824</v>
      </c>
      <c r="H66" s="114">
        <v>11827</v>
      </c>
      <c r="I66" s="114">
        <v>11619</v>
      </c>
      <c r="J66" s="140">
        <v>11480</v>
      </c>
      <c r="K66" s="114">
        <v>472</v>
      </c>
      <c r="L66" s="116">
        <v>4.1114982578397212</v>
      </c>
    </row>
    <row r="67" spans="1:12" s="110" customFormat="1" ht="15" customHeight="1" x14ac:dyDescent="0.2">
      <c r="A67" s="120"/>
      <c r="B67" s="119"/>
      <c r="C67" s="258" t="s">
        <v>107</v>
      </c>
      <c r="E67" s="113">
        <v>45.219543496195804</v>
      </c>
      <c r="F67" s="115">
        <v>9866</v>
      </c>
      <c r="G67" s="114">
        <v>9737</v>
      </c>
      <c r="H67" s="114">
        <v>9588</v>
      </c>
      <c r="I67" s="114">
        <v>9468</v>
      </c>
      <c r="J67" s="140">
        <v>9315</v>
      </c>
      <c r="K67" s="114">
        <v>551</v>
      </c>
      <c r="L67" s="116">
        <v>5.9151905528717119</v>
      </c>
    </row>
    <row r="68" spans="1:12" s="110" customFormat="1" ht="15" customHeight="1" x14ac:dyDescent="0.2">
      <c r="A68" s="120"/>
      <c r="B68" s="119"/>
      <c r="C68" s="258" t="s">
        <v>105</v>
      </c>
      <c r="D68" s="110" t="s">
        <v>202</v>
      </c>
      <c r="E68" s="113">
        <v>18.525987716564305</v>
      </c>
      <c r="F68" s="115">
        <v>4042</v>
      </c>
      <c r="G68" s="114">
        <v>3911</v>
      </c>
      <c r="H68" s="114">
        <v>3812</v>
      </c>
      <c r="I68" s="114">
        <v>3667</v>
      </c>
      <c r="J68" s="140">
        <v>3512</v>
      </c>
      <c r="K68" s="114">
        <v>530</v>
      </c>
      <c r="L68" s="116">
        <v>15.09111617312073</v>
      </c>
    </row>
    <row r="69" spans="1:12" s="110" customFormat="1" ht="15" customHeight="1" x14ac:dyDescent="0.2">
      <c r="A69" s="120"/>
      <c r="B69" s="119"/>
      <c r="C69" s="258"/>
      <c r="D69" s="267" t="s">
        <v>198</v>
      </c>
      <c r="E69" s="113">
        <v>48.738248391885207</v>
      </c>
      <c r="F69" s="115">
        <v>1970</v>
      </c>
      <c r="G69" s="114">
        <v>1895</v>
      </c>
      <c r="H69" s="114">
        <v>1872</v>
      </c>
      <c r="I69" s="114">
        <v>1779</v>
      </c>
      <c r="J69" s="140">
        <v>1718</v>
      </c>
      <c r="K69" s="114">
        <v>252</v>
      </c>
      <c r="L69" s="116">
        <v>14.668218859138532</v>
      </c>
    </row>
    <row r="70" spans="1:12" s="110" customFormat="1" ht="15" customHeight="1" x14ac:dyDescent="0.2">
      <c r="A70" s="120"/>
      <c r="B70" s="119"/>
      <c r="C70" s="258"/>
      <c r="D70" s="267" t="s">
        <v>199</v>
      </c>
      <c r="E70" s="113">
        <v>51.261751608114793</v>
      </c>
      <c r="F70" s="115">
        <v>2072</v>
      </c>
      <c r="G70" s="114">
        <v>2016</v>
      </c>
      <c r="H70" s="114">
        <v>1940</v>
      </c>
      <c r="I70" s="114">
        <v>1888</v>
      </c>
      <c r="J70" s="140">
        <v>1794</v>
      </c>
      <c r="K70" s="114">
        <v>278</v>
      </c>
      <c r="L70" s="116">
        <v>15.496098104793758</v>
      </c>
    </row>
    <row r="71" spans="1:12" s="110" customFormat="1" ht="15" customHeight="1" x14ac:dyDescent="0.2">
      <c r="A71" s="120"/>
      <c r="B71" s="119"/>
      <c r="C71" s="258"/>
      <c r="D71" s="110" t="s">
        <v>203</v>
      </c>
      <c r="E71" s="113">
        <v>73.746447887065727</v>
      </c>
      <c r="F71" s="115">
        <v>16090</v>
      </c>
      <c r="G71" s="114">
        <v>15981</v>
      </c>
      <c r="H71" s="114">
        <v>15934</v>
      </c>
      <c r="I71" s="114">
        <v>15805</v>
      </c>
      <c r="J71" s="140">
        <v>15675</v>
      </c>
      <c r="K71" s="114">
        <v>415</v>
      </c>
      <c r="L71" s="116">
        <v>2.6475279106858056</v>
      </c>
    </row>
    <row r="72" spans="1:12" s="110" customFormat="1" ht="15" customHeight="1" x14ac:dyDescent="0.2">
      <c r="A72" s="120"/>
      <c r="B72" s="119"/>
      <c r="C72" s="258"/>
      <c r="D72" s="267" t="s">
        <v>198</v>
      </c>
      <c r="E72" s="113">
        <v>55.848353014294595</v>
      </c>
      <c r="F72" s="115">
        <v>8986</v>
      </c>
      <c r="G72" s="114">
        <v>8942</v>
      </c>
      <c r="H72" s="114">
        <v>8956</v>
      </c>
      <c r="I72" s="114">
        <v>8874</v>
      </c>
      <c r="J72" s="140">
        <v>8799</v>
      </c>
      <c r="K72" s="114">
        <v>187</v>
      </c>
      <c r="L72" s="116">
        <v>2.125241504716445</v>
      </c>
    </row>
    <row r="73" spans="1:12" s="110" customFormat="1" ht="15" customHeight="1" x14ac:dyDescent="0.2">
      <c r="A73" s="120"/>
      <c r="B73" s="119"/>
      <c r="C73" s="258"/>
      <c r="D73" s="267" t="s">
        <v>199</v>
      </c>
      <c r="E73" s="113">
        <v>44.151646985705405</v>
      </c>
      <c r="F73" s="115">
        <v>7104</v>
      </c>
      <c r="G73" s="114">
        <v>7039</v>
      </c>
      <c r="H73" s="114">
        <v>6978</v>
      </c>
      <c r="I73" s="114">
        <v>6931</v>
      </c>
      <c r="J73" s="140">
        <v>6876</v>
      </c>
      <c r="K73" s="114">
        <v>228</v>
      </c>
      <c r="L73" s="116">
        <v>3.3158813263525304</v>
      </c>
    </row>
    <row r="74" spans="1:12" s="110" customFormat="1" ht="15" customHeight="1" x14ac:dyDescent="0.2">
      <c r="A74" s="120"/>
      <c r="B74" s="119"/>
      <c r="C74" s="258"/>
      <c r="D74" s="110" t="s">
        <v>204</v>
      </c>
      <c r="E74" s="113">
        <v>7.7275643963699698</v>
      </c>
      <c r="F74" s="115">
        <v>1686</v>
      </c>
      <c r="G74" s="114">
        <v>1669</v>
      </c>
      <c r="H74" s="114">
        <v>1669</v>
      </c>
      <c r="I74" s="114">
        <v>1615</v>
      </c>
      <c r="J74" s="140">
        <v>1608</v>
      </c>
      <c r="K74" s="114">
        <v>78</v>
      </c>
      <c r="L74" s="116">
        <v>4.8507462686567164</v>
      </c>
    </row>
    <row r="75" spans="1:12" s="110" customFormat="1" ht="15" customHeight="1" x14ac:dyDescent="0.2">
      <c r="A75" s="120"/>
      <c r="B75" s="119"/>
      <c r="C75" s="258"/>
      <c r="D75" s="267" t="s">
        <v>198</v>
      </c>
      <c r="E75" s="113">
        <v>59.07473309608541</v>
      </c>
      <c r="F75" s="115">
        <v>996</v>
      </c>
      <c r="G75" s="114">
        <v>987</v>
      </c>
      <c r="H75" s="114">
        <v>999</v>
      </c>
      <c r="I75" s="114">
        <v>966</v>
      </c>
      <c r="J75" s="140">
        <v>963</v>
      </c>
      <c r="K75" s="114">
        <v>33</v>
      </c>
      <c r="L75" s="116">
        <v>3.4267912772585669</v>
      </c>
    </row>
    <row r="76" spans="1:12" s="110" customFormat="1" ht="15" customHeight="1" x14ac:dyDescent="0.2">
      <c r="A76" s="120"/>
      <c r="B76" s="119"/>
      <c r="C76" s="258"/>
      <c r="D76" s="267" t="s">
        <v>199</v>
      </c>
      <c r="E76" s="113">
        <v>40.92526690391459</v>
      </c>
      <c r="F76" s="115">
        <v>690</v>
      </c>
      <c r="G76" s="114">
        <v>682</v>
      </c>
      <c r="H76" s="114">
        <v>670</v>
      </c>
      <c r="I76" s="114">
        <v>649</v>
      </c>
      <c r="J76" s="140">
        <v>645</v>
      </c>
      <c r="K76" s="114">
        <v>45</v>
      </c>
      <c r="L76" s="116">
        <v>6.9767441860465116</v>
      </c>
    </row>
    <row r="77" spans="1:12" s="110" customFormat="1" ht="15" customHeight="1" x14ac:dyDescent="0.2">
      <c r="A77" s="534"/>
      <c r="B77" s="119" t="s">
        <v>205</v>
      </c>
      <c r="C77" s="268"/>
      <c r="D77" s="182"/>
      <c r="E77" s="113">
        <v>12.511362806961669</v>
      </c>
      <c r="F77" s="115">
        <v>18856</v>
      </c>
      <c r="G77" s="114">
        <v>19001</v>
      </c>
      <c r="H77" s="114">
        <v>19522</v>
      </c>
      <c r="I77" s="114">
        <v>19299</v>
      </c>
      <c r="J77" s="140">
        <v>19235</v>
      </c>
      <c r="K77" s="114">
        <v>-379</v>
      </c>
      <c r="L77" s="116">
        <v>-1.9703665193657396</v>
      </c>
    </row>
    <row r="78" spans="1:12" s="110" customFormat="1" ht="15" customHeight="1" x14ac:dyDescent="0.2">
      <c r="A78" s="120"/>
      <c r="B78" s="119"/>
      <c r="C78" s="268" t="s">
        <v>106</v>
      </c>
      <c r="D78" s="182"/>
      <c r="E78" s="113">
        <v>60.924904539669072</v>
      </c>
      <c r="F78" s="115">
        <v>11488</v>
      </c>
      <c r="G78" s="114">
        <v>11528</v>
      </c>
      <c r="H78" s="114">
        <v>11879</v>
      </c>
      <c r="I78" s="114">
        <v>11750</v>
      </c>
      <c r="J78" s="140">
        <v>11611</v>
      </c>
      <c r="K78" s="114">
        <v>-123</v>
      </c>
      <c r="L78" s="116">
        <v>-1.0593402807682371</v>
      </c>
    </row>
    <row r="79" spans="1:12" s="110" customFormat="1" ht="15" customHeight="1" x14ac:dyDescent="0.2">
      <c r="A79" s="123"/>
      <c r="B79" s="124"/>
      <c r="C79" s="260" t="s">
        <v>107</v>
      </c>
      <c r="D79" s="261"/>
      <c r="E79" s="125">
        <v>39.075095460330928</v>
      </c>
      <c r="F79" s="143">
        <v>7368</v>
      </c>
      <c r="G79" s="144">
        <v>7473</v>
      </c>
      <c r="H79" s="144">
        <v>7643</v>
      </c>
      <c r="I79" s="144">
        <v>7549</v>
      </c>
      <c r="J79" s="145">
        <v>7624</v>
      </c>
      <c r="K79" s="144">
        <v>-256</v>
      </c>
      <c r="L79" s="146">
        <v>-3.3578174186778593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150711</v>
      </c>
      <c r="E11" s="114">
        <v>151134</v>
      </c>
      <c r="F11" s="114">
        <v>152660</v>
      </c>
      <c r="G11" s="114">
        <v>150159</v>
      </c>
      <c r="H11" s="140">
        <v>149730</v>
      </c>
      <c r="I11" s="115">
        <v>981</v>
      </c>
      <c r="J11" s="116">
        <v>0.65517932278100577</v>
      </c>
    </row>
    <row r="12" spans="1:15" s="110" customFormat="1" ht="24.95" customHeight="1" x14ac:dyDescent="0.2">
      <c r="A12" s="193" t="s">
        <v>132</v>
      </c>
      <c r="B12" s="194" t="s">
        <v>133</v>
      </c>
      <c r="C12" s="113">
        <v>0.72987373184439097</v>
      </c>
      <c r="D12" s="115">
        <v>1100</v>
      </c>
      <c r="E12" s="114">
        <v>917</v>
      </c>
      <c r="F12" s="114">
        <v>1189</v>
      </c>
      <c r="G12" s="114">
        <v>1263</v>
      </c>
      <c r="H12" s="140">
        <v>1034</v>
      </c>
      <c r="I12" s="115">
        <v>66</v>
      </c>
      <c r="J12" s="116">
        <v>6.3829787234042552</v>
      </c>
    </row>
    <row r="13" spans="1:15" s="110" customFormat="1" ht="24.95" customHeight="1" x14ac:dyDescent="0.2">
      <c r="A13" s="193" t="s">
        <v>134</v>
      </c>
      <c r="B13" s="199" t="s">
        <v>214</v>
      </c>
      <c r="C13" s="113">
        <v>4.3201889709443906</v>
      </c>
      <c r="D13" s="115">
        <v>6511</v>
      </c>
      <c r="E13" s="114">
        <v>6600</v>
      </c>
      <c r="F13" s="114">
        <v>6602</v>
      </c>
      <c r="G13" s="114">
        <v>6515</v>
      </c>
      <c r="H13" s="140">
        <v>6563</v>
      </c>
      <c r="I13" s="115">
        <v>-52</v>
      </c>
      <c r="J13" s="116">
        <v>-0.79232058509827819</v>
      </c>
    </row>
    <row r="14" spans="1:15" s="287" customFormat="1" ht="24" customHeight="1" x14ac:dyDescent="0.2">
      <c r="A14" s="193" t="s">
        <v>215</v>
      </c>
      <c r="B14" s="199" t="s">
        <v>137</v>
      </c>
      <c r="C14" s="113">
        <v>18.698037966704486</v>
      </c>
      <c r="D14" s="115">
        <v>28180</v>
      </c>
      <c r="E14" s="114">
        <v>28330</v>
      </c>
      <c r="F14" s="114">
        <v>28513</v>
      </c>
      <c r="G14" s="114">
        <v>28220</v>
      </c>
      <c r="H14" s="140">
        <v>28199</v>
      </c>
      <c r="I14" s="115">
        <v>-19</v>
      </c>
      <c r="J14" s="116">
        <v>-6.7378275825383874E-2</v>
      </c>
      <c r="K14" s="110"/>
      <c r="L14" s="110"/>
      <c r="M14" s="110"/>
      <c r="N14" s="110"/>
      <c r="O14" s="110"/>
    </row>
    <row r="15" spans="1:15" s="110" customFormat="1" ht="24.75" customHeight="1" x14ac:dyDescent="0.2">
      <c r="A15" s="193" t="s">
        <v>216</v>
      </c>
      <c r="B15" s="199" t="s">
        <v>217</v>
      </c>
      <c r="C15" s="113">
        <v>2.739680580714082</v>
      </c>
      <c r="D15" s="115">
        <v>4129</v>
      </c>
      <c r="E15" s="114">
        <v>4143</v>
      </c>
      <c r="F15" s="114">
        <v>4209</v>
      </c>
      <c r="G15" s="114">
        <v>4145</v>
      </c>
      <c r="H15" s="140">
        <v>4126</v>
      </c>
      <c r="I15" s="115">
        <v>3</v>
      </c>
      <c r="J15" s="116">
        <v>7.2709646146388751E-2</v>
      </c>
    </row>
    <row r="16" spans="1:15" s="287" customFormat="1" ht="24.95" customHeight="1" x14ac:dyDescent="0.2">
      <c r="A16" s="193" t="s">
        <v>218</v>
      </c>
      <c r="B16" s="199" t="s">
        <v>141</v>
      </c>
      <c r="C16" s="113">
        <v>9.3058900810159848</v>
      </c>
      <c r="D16" s="115">
        <v>14025</v>
      </c>
      <c r="E16" s="114">
        <v>14088</v>
      </c>
      <c r="F16" s="114">
        <v>14214</v>
      </c>
      <c r="G16" s="114">
        <v>14225</v>
      </c>
      <c r="H16" s="140">
        <v>14253</v>
      </c>
      <c r="I16" s="115">
        <v>-228</v>
      </c>
      <c r="J16" s="116">
        <v>-1.5996632287939381</v>
      </c>
      <c r="K16" s="110"/>
      <c r="L16" s="110"/>
      <c r="M16" s="110"/>
      <c r="N16" s="110"/>
      <c r="O16" s="110"/>
    </row>
    <row r="17" spans="1:15" s="110" customFormat="1" ht="24.95" customHeight="1" x14ac:dyDescent="0.2">
      <c r="A17" s="193" t="s">
        <v>219</v>
      </c>
      <c r="B17" s="199" t="s">
        <v>220</v>
      </c>
      <c r="C17" s="113">
        <v>6.6524673049744214</v>
      </c>
      <c r="D17" s="115">
        <v>10026</v>
      </c>
      <c r="E17" s="114">
        <v>10099</v>
      </c>
      <c r="F17" s="114">
        <v>10090</v>
      </c>
      <c r="G17" s="114">
        <v>9850</v>
      </c>
      <c r="H17" s="140">
        <v>9820</v>
      </c>
      <c r="I17" s="115">
        <v>206</v>
      </c>
      <c r="J17" s="116">
        <v>2.0977596741344198</v>
      </c>
    </row>
    <row r="18" spans="1:15" s="287" customFormat="1" ht="24.95" customHeight="1" x14ac:dyDescent="0.2">
      <c r="A18" s="201" t="s">
        <v>144</v>
      </c>
      <c r="B18" s="202" t="s">
        <v>145</v>
      </c>
      <c r="C18" s="113">
        <v>4.7521415158813891</v>
      </c>
      <c r="D18" s="115">
        <v>7162</v>
      </c>
      <c r="E18" s="114">
        <v>7057</v>
      </c>
      <c r="F18" s="114">
        <v>7091</v>
      </c>
      <c r="G18" s="114">
        <v>6798</v>
      </c>
      <c r="H18" s="140">
        <v>6787</v>
      </c>
      <c r="I18" s="115">
        <v>375</v>
      </c>
      <c r="J18" s="116">
        <v>5.5252688964196262</v>
      </c>
      <c r="K18" s="110"/>
      <c r="L18" s="110"/>
      <c r="M18" s="110"/>
      <c r="N18" s="110"/>
      <c r="O18" s="110"/>
    </row>
    <row r="19" spans="1:15" s="110" customFormat="1" ht="24.95" customHeight="1" x14ac:dyDescent="0.2">
      <c r="A19" s="193" t="s">
        <v>146</v>
      </c>
      <c r="B19" s="199" t="s">
        <v>147</v>
      </c>
      <c r="C19" s="113">
        <v>20.045650284318995</v>
      </c>
      <c r="D19" s="115">
        <v>30211</v>
      </c>
      <c r="E19" s="114">
        <v>30628</v>
      </c>
      <c r="F19" s="114">
        <v>30912</v>
      </c>
      <c r="G19" s="114">
        <v>30379</v>
      </c>
      <c r="H19" s="140">
        <v>30427</v>
      </c>
      <c r="I19" s="115">
        <v>-216</v>
      </c>
      <c r="J19" s="116">
        <v>-0.70989581621586095</v>
      </c>
    </row>
    <row r="20" spans="1:15" s="287" customFormat="1" ht="24.95" customHeight="1" x14ac:dyDescent="0.2">
      <c r="A20" s="193" t="s">
        <v>148</v>
      </c>
      <c r="B20" s="199" t="s">
        <v>149</v>
      </c>
      <c r="C20" s="113">
        <v>7.5110642222531867</v>
      </c>
      <c r="D20" s="115">
        <v>11320</v>
      </c>
      <c r="E20" s="114">
        <v>11330</v>
      </c>
      <c r="F20" s="114">
        <v>11995</v>
      </c>
      <c r="G20" s="114">
        <v>11957</v>
      </c>
      <c r="H20" s="140">
        <v>11934</v>
      </c>
      <c r="I20" s="115">
        <v>-614</v>
      </c>
      <c r="J20" s="116">
        <v>-5.1449639684933803</v>
      </c>
      <c r="K20" s="110"/>
      <c r="L20" s="110"/>
      <c r="M20" s="110"/>
      <c r="N20" s="110"/>
      <c r="O20" s="110"/>
    </row>
    <row r="21" spans="1:15" s="110" customFormat="1" ht="24.95" customHeight="1" x14ac:dyDescent="0.2">
      <c r="A21" s="201" t="s">
        <v>150</v>
      </c>
      <c r="B21" s="202" t="s">
        <v>151</v>
      </c>
      <c r="C21" s="113">
        <v>2.5943693559196079</v>
      </c>
      <c r="D21" s="115">
        <v>3910</v>
      </c>
      <c r="E21" s="114">
        <v>3922</v>
      </c>
      <c r="F21" s="114">
        <v>3945</v>
      </c>
      <c r="G21" s="114">
        <v>3855</v>
      </c>
      <c r="H21" s="140">
        <v>3825</v>
      </c>
      <c r="I21" s="115">
        <v>85</v>
      </c>
      <c r="J21" s="116">
        <v>2.2222222222222223</v>
      </c>
    </row>
    <row r="22" spans="1:15" s="110" customFormat="1" ht="24.95" customHeight="1" x14ac:dyDescent="0.2">
      <c r="A22" s="201" t="s">
        <v>152</v>
      </c>
      <c r="B22" s="199" t="s">
        <v>153</v>
      </c>
      <c r="C22" s="113">
        <v>1.856533365182369</v>
      </c>
      <c r="D22" s="115">
        <v>2798</v>
      </c>
      <c r="E22" s="114">
        <v>2809</v>
      </c>
      <c r="F22" s="114">
        <v>2857</v>
      </c>
      <c r="G22" s="114">
        <v>2790</v>
      </c>
      <c r="H22" s="140">
        <v>2769</v>
      </c>
      <c r="I22" s="115">
        <v>29</v>
      </c>
      <c r="J22" s="116">
        <v>1.0473094980137234</v>
      </c>
    </row>
    <row r="23" spans="1:15" s="110" customFormat="1" ht="24.95" customHeight="1" x14ac:dyDescent="0.2">
      <c r="A23" s="193" t="s">
        <v>154</v>
      </c>
      <c r="B23" s="199" t="s">
        <v>155</v>
      </c>
      <c r="C23" s="113">
        <v>2.9732401749042872</v>
      </c>
      <c r="D23" s="115">
        <v>4481</v>
      </c>
      <c r="E23" s="114">
        <v>4509</v>
      </c>
      <c r="F23" s="114">
        <v>4464</v>
      </c>
      <c r="G23" s="114">
        <v>4341</v>
      </c>
      <c r="H23" s="140">
        <v>4305</v>
      </c>
      <c r="I23" s="115">
        <v>176</v>
      </c>
      <c r="J23" s="116">
        <v>4.0882694541231128</v>
      </c>
    </row>
    <row r="24" spans="1:15" s="110" customFormat="1" ht="24.95" customHeight="1" x14ac:dyDescent="0.2">
      <c r="A24" s="193" t="s">
        <v>156</v>
      </c>
      <c r="B24" s="199" t="s">
        <v>221</v>
      </c>
      <c r="C24" s="113">
        <v>5.7135842771927727</v>
      </c>
      <c r="D24" s="115">
        <v>8611</v>
      </c>
      <c r="E24" s="114">
        <v>8608</v>
      </c>
      <c r="F24" s="114">
        <v>8581</v>
      </c>
      <c r="G24" s="114">
        <v>8370</v>
      </c>
      <c r="H24" s="140">
        <v>8414</v>
      </c>
      <c r="I24" s="115">
        <v>197</v>
      </c>
      <c r="J24" s="116">
        <v>2.3413358687901118</v>
      </c>
    </row>
    <row r="25" spans="1:15" s="110" customFormat="1" ht="24.95" customHeight="1" x14ac:dyDescent="0.2">
      <c r="A25" s="193" t="s">
        <v>222</v>
      </c>
      <c r="B25" s="204" t="s">
        <v>159</v>
      </c>
      <c r="C25" s="113">
        <v>4.8788741365925512</v>
      </c>
      <c r="D25" s="115">
        <v>7353</v>
      </c>
      <c r="E25" s="114">
        <v>7269</v>
      </c>
      <c r="F25" s="114">
        <v>7402</v>
      </c>
      <c r="G25" s="114">
        <v>7165</v>
      </c>
      <c r="H25" s="140">
        <v>7073</v>
      </c>
      <c r="I25" s="115">
        <v>280</v>
      </c>
      <c r="J25" s="116">
        <v>3.9587162448748763</v>
      </c>
    </row>
    <row r="26" spans="1:15" s="110" customFormat="1" ht="24.95" customHeight="1" x14ac:dyDescent="0.2">
      <c r="A26" s="201">
        <v>782.78300000000002</v>
      </c>
      <c r="B26" s="203" t="s">
        <v>160</v>
      </c>
      <c r="C26" s="113">
        <v>1.3429676665936794</v>
      </c>
      <c r="D26" s="115">
        <v>2024</v>
      </c>
      <c r="E26" s="114">
        <v>2226</v>
      </c>
      <c r="F26" s="114">
        <v>2424</v>
      </c>
      <c r="G26" s="114">
        <v>2485</v>
      </c>
      <c r="H26" s="140">
        <v>2473</v>
      </c>
      <c r="I26" s="115">
        <v>-449</v>
      </c>
      <c r="J26" s="116">
        <v>-18.156085725839063</v>
      </c>
    </row>
    <row r="27" spans="1:15" s="110" customFormat="1" ht="24.95" customHeight="1" x14ac:dyDescent="0.2">
      <c r="A27" s="193" t="s">
        <v>161</v>
      </c>
      <c r="B27" s="199" t="s">
        <v>223</v>
      </c>
      <c r="C27" s="113">
        <v>3.6865258673885783</v>
      </c>
      <c r="D27" s="115">
        <v>5556</v>
      </c>
      <c r="E27" s="114">
        <v>5520</v>
      </c>
      <c r="F27" s="114">
        <v>5494</v>
      </c>
      <c r="G27" s="114">
        <v>5357</v>
      </c>
      <c r="H27" s="140">
        <v>5312</v>
      </c>
      <c r="I27" s="115">
        <v>244</v>
      </c>
      <c r="J27" s="116">
        <v>4.5933734939759034</v>
      </c>
    </row>
    <row r="28" spans="1:15" s="110" customFormat="1" ht="24.95" customHeight="1" x14ac:dyDescent="0.2">
      <c r="A28" s="193" t="s">
        <v>163</v>
      </c>
      <c r="B28" s="199" t="s">
        <v>164</v>
      </c>
      <c r="C28" s="113">
        <v>2.6275454346398073</v>
      </c>
      <c r="D28" s="115">
        <v>3960</v>
      </c>
      <c r="E28" s="114">
        <v>3981</v>
      </c>
      <c r="F28" s="114">
        <v>3947</v>
      </c>
      <c r="G28" s="114">
        <v>3846</v>
      </c>
      <c r="H28" s="140">
        <v>3861</v>
      </c>
      <c r="I28" s="115">
        <v>99</v>
      </c>
      <c r="J28" s="116">
        <v>2.5641025641025643</v>
      </c>
    </row>
    <row r="29" spans="1:15" s="110" customFormat="1" ht="24.95" customHeight="1" x14ac:dyDescent="0.2">
      <c r="A29" s="193">
        <v>86</v>
      </c>
      <c r="B29" s="199" t="s">
        <v>165</v>
      </c>
      <c r="C29" s="113">
        <v>7.0645142026793</v>
      </c>
      <c r="D29" s="115">
        <v>10647</v>
      </c>
      <c r="E29" s="114">
        <v>10653</v>
      </c>
      <c r="F29" s="114">
        <v>10610</v>
      </c>
      <c r="G29" s="114">
        <v>10453</v>
      </c>
      <c r="H29" s="140">
        <v>10427</v>
      </c>
      <c r="I29" s="115">
        <v>220</v>
      </c>
      <c r="J29" s="116">
        <v>2.1099069722834947</v>
      </c>
    </row>
    <row r="30" spans="1:15" s="110" customFormat="1" ht="24.95" customHeight="1" x14ac:dyDescent="0.2">
      <c r="A30" s="193">
        <v>87.88</v>
      </c>
      <c r="B30" s="204" t="s">
        <v>166</v>
      </c>
      <c r="C30" s="113">
        <v>7.3763693426491761</v>
      </c>
      <c r="D30" s="115">
        <v>11117</v>
      </c>
      <c r="E30" s="114">
        <v>11098</v>
      </c>
      <c r="F30" s="114">
        <v>10963</v>
      </c>
      <c r="G30" s="114">
        <v>10834</v>
      </c>
      <c r="H30" s="140">
        <v>10815</v>
      </c>
      <c r="I30" s="115">
        <v>302</v>
      </c>
      <c r="J30" s="116">
        <v>2.792417938049006</v>
      </c>
    </row>
    <row r="31" spans="1:15" s="110" customFormat="1" ht="24.95" customHeight="1" x14ac:dyDescent="0.2">
      <c r="A31" s="193" t="s">
        <v>167</v>
      </c>
      <c r="B31" s="199" t="s">
        <v>168</v>
      </c>
      <c r="C31" s="113">
        <v>3.8285194843110322</v>
      </c>
      <c r="D31" s="115">
        <v>5770</v>
      </c>
      <c r="E31" s="114">
        <v>5677</v>
      </c>
      <c r="F31" s="114">
        <v>5671</v>
      </c>
      <c r="G31" s="114">
        <v>5531</v>
      </c>
      <c r="H31" s="140">
        <v>5511</v>
      </c>
      <c r="I31" s="115">
        <v>259</v>
      </c>
      <c r="J31" s="116">
        <v>4.6996915260388317</v>
      </c>
    </row>
    <row r="32" spans="1:15" s="110" customFormat="1" ht="24.95" customHeight="1" x14ac:dyDescent="0.2">
      <c r="A32" s="193"/>
      <c r="B32" s="288" t="s">
        <v>224</v>
      </c>
      <c r="C32" s="113">
        <v>0</v>
      </c>
      <c r="D32" s="115">
        <v>0</v>
      </c>
      <c r="E32" s="114">
        <v>0</v>
      </c>
      <c r="F32" s="114">
        <v>0</v>
      </c>
      <c r="G32" s="114">
        <v>0</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0.72987373184439097</v>
      </c>
      <c r="D34" s="115">
        <v>1100</v>
      </c>
      <c r="E34" s="114">
        <v>917</v>
      </c>
      <c r="F34" s="114">
        <v>1189</v>
      </c>
      <c r="G34" s="114">
        <v>1263</v>
      </c>
      <c r="H34" s="140">
        <v>1034</v>
      </c>
      <c r="I34" s="115">
        <v>66</v>
      </c>
      <c r="J34" s="116">
        <v>6.3829787234042552</v>
      </c>
    </row>
    <row r="35" spans="1:10" s="110" customFormat="1" ht="24.95" customHeight="1" x14ac:dyDescent="0.2">
      <c r="A35" s="292" t="s">
        <v>171</v>
      </c>
      <c r="B35" s="293" t="s">
        <v>172</v>
      </c>
      <c r="C35" s="113">
        <v>27.770368453530267</v>
      </c>
      <c r="D35" s="115">
        <v>41853</v>
      </c>
      <c r="E35" s="114">
        <v>41987</v>
      </c>
      <c r="F35" s="114">
        <v>42206</v>
      </c>
      <c r="G35" s="114">
        <v>41533</v>
      </c>
      <c r="H35" s="140">
        <v>41549</v>
      </c>
      <c r="I35" s="115">
        <v>304</v>
      </c>
      <c r="J35" s="116">
        <v>0.73166622542058779</v>
      </c>
    </row>
    <row r="36" spans="1:10" s="110" customFormat="1" ht="24.95" customHeight="1" x14ac:dyDescent="0.2">
      <c r="A36" s="294" t="s">
        <v>173</v>
      </c>
      <c r="B36" s="295" t="s">
        <v>174</v>
      </c>
      <c r="C36" s="125">
        <v>71.49975781462534</v>
      </c>
      <c r="D36" s="143">
        <v>107758</v>
      </c>
      <c r="E36" s="144">
        <v>108230</v>
      </c>
      <c r="F36" s="144">
        <v>109265</v>
      </c>
      <c r="G36" s="144">
        <v>107363</v>
      </c>
      <c r="H36" s="145">
        <v>107146</v>
      </c>
      <c r="I36" s="143">
        <v>612</v>
      </c>
      <c r="J36" s="146">
        <v>0.57118324529147146</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2020-09-25T07:48:21Z</dcterms:created>
  <dcterms:modified xsi:type="dcterms:W3CDTF">2020-09-28T08:07:24Z</dcterms:modified>
</cp:coreProperties>
</file>