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L43" i="24"/>
  <c r="I43" i="24"/>
  <c r="H43" i="24"/>
  <c r="G43" i="24"/>
  <c r="F43" i="24"/>
  <c r="E43" i="24"/>
  <c r="D43" i="24"/>
  <c r="C43" i="24"/>
  <c r="B43" i="24"/>
  <c r="K43" i="24" s="1"/>
  <c r="L42" i="24"/>
  <c r="K42" i="24"/>
  <c r="I42" i="24"/>
  <c r="D42" i="24"/>
  <c r="C42" i="24"/>
  <c r="M42" i="24" s="1"/>
  <c r="B42" i="24"/>
  <c r="J42" i="24" s="1"/>
  <c r="M41" i="24"/>
  <c r="L41" i="24"/>
  <c r="I41" i="24"/>
  <c r="H41" i="24"/>
  <c r="G41" i="24"/>
  <c r="F41" i="24"/>
  <c r="E41" i="24"/>
  <c r="D41" i="24"/>
  <c r="C41" i="24"/>
  <c r="B41" i="24"/>
  <c r="K41" i="24" s="1"/>
  <c r="L40" i="24"/>
  <c r="K40" i="24"/>
  <c r="I40" i="24"/>
  <c r="H40" i="24"/>
  <c r="D40" i="24"/>
  <c r="C40" i="24"/>
  <c r="M40" i="24" s="1"/>
  <c r="B40" i="24"/>
  <c r="J40" i="24" s="1"/>
  <c r="M36" i="24"/>
  <c r="L36" i="24"/>
  <c r="K36" i="24"/>
  <c r="J36" i="24"/>
  <c r="I36" i="24"/>
  <c r="H36" i="24"/>
  <c r="G36" i="24"/>
  <c r="F36" i="24"/>
  <c r="E36" i="24"/>
  <c r="D36" i="24"/>
  <c r="K57" i="15"/>
  <c r="L57" i="15" s="1"/>
  <c r="C38" i="24"/>
  <c r="C37" i="24"/>
  <c r="E37" i="24" s="1"/>
  <c r="C35" i="24"/>
  <c r="C34" i="24"/>
  <c r="C33" i="24"/>
  <c r="C32" i="24"/>
  <c r="C31" i="24"/>
  <c r="C30" i="24"/>
  <c r="C29" i="24"/>
  <c r="C28" i="24"/>
  <c r="G28" i="24" s="1"/>
  <c r="C27" i="24"/>
  <c r="C26" i="24"/>
  <c r="C25" i="24"/>
  <c r="C24" i="24"/>
  <c r="G24" i="24" s="1"/>
  <c r="C23" i="24"/>
  <c r="C22" i="24"/>
  <c r="C21" i="24"/>
  <c r="C20" i="24"/>
  <c r="G20" i="24" s="1"/>
  <c r="C19" i="24"/>
  <c r="C18" i="24"/>
  <c r="C17" i="24"/>
  <c r="C16" i="24"/>
  <c r="G16" i="24" s="1"/>
  <c r="C15" i="24"/>
  <c r="C9" i="24"/>
  <c r="C8" i="24"/>
  <c r="C7" i="24"/>
  <c r="B38" i="24"/>
  <c r="B37" i="24"/>
  <c r="B35" i="24"/>
  <c r="B34" i="24"/>
  <c r="B33" i="24"/>
  <c r="B32" i="24"/>
  <c r="B31" i="24"/>
  <c r="B30" i="24"/>
  <c r="B29" i="24"/>
  <c r="K29" i="24" s="1"/>
  <c r="B28" i="24"/>
  <c r="B27" i="24"/>
  <c r="B26" i="24"/>
  <c r="B25" i="24"/>
  <c r="B24" i="24"/>
  <c r="J24" i="24" s="1"/>
  <c r="B23" i="24"/>
  <c r="B22" i="24"/>
  <c r="B21" i="24"/>
  <c r="K21" i="24" s="1"/>
  <c r="B20" i="24"/>
  <c r="B19" i="24"/>
  <c r="B18" i="24"/>
  <c r="B17" i="24"/>
  <c r="B16" i="24"/>
  <c r="B15" i="24"/>
  <c r="B6" i="24"/>
  <c r="B9" i="24"/>
  <c r="B8" i="24"/>
  <c r="B7" i="24"/>
  <c r="F7" i="24" s="1"/>
  <c r="K8" i="24" l="1"/>
  <c r="H8" i="24"/>
  <c r="F8" i="24"/>
  <c r="D8" i="24"/>
  <c r="J8" i="24"/>
  <c r="K30" i="24"/>
  <c r="H30" i="24"/>
  <c r="F30" i="24"/>
  <c r="D30" i="24"/>
  <c r="J30" i="24"/>
  <c r="K22" i="24"/>
  <c r="H22" i="24"/>
  <c r="F22" i="24"/>
  <c r="D22" i="24"/>
  <c r="J22" i="24"/>
  <c r="D15" i="24"/>
  <c r="J15" i="24"/>
  <c r="H15" i="24"/>
  <c r="K15" i="24"/>
  <c r="F15" i="24"/>
  <c r="K28" i="24"/>
  <c r="H28" i="24"/>
  <c r="F28" i="24"/>
  <c r="D28" i="24"/>
  <c r="J28" i="24"/>
  <c r="F31" i="24"/>
  <c r="D31" i="24"/>
  <c r="J31" i="24"/>
  <c r="H31" i="24"/>
  <c r="K31" i="24"/>
  <c r="G15" i="24"/>
  <c r="M15" i="24"/>
  <c r="E15" i="24"/>
  <c r="L15" i="24"/>
  <c r="I15" i="24"/>
  <c r="G21" i="24"/>
  <c r="M21" i="24"/>
  <c r="E21" i="24"/>
  <c r="L21" i="24"/>
  <c r="I21" i="24"/>
  <c r="G31" i="24"/>
  <c r="M31" i="24"/>
  <c r="E31" i="24"/>
  <c r="L31" i="24"/>
  <c r="I31" i="24"/>
  <c r="M38" i="24"/>
  <c r="E38" i="24"/>
  <c r="L38" i="24"/>
  <c r="G38" i="24"/>
  <c r="I38" i="24"/>
  <c r="I34" i="24"/>
  <c r="M34" i="24"/>
  <c r="E34" i="24"/>
  <c r="L34" i="24"/>
  <c r="G34" i="24"/>
  <c r="B45" i="24"/>
  <c r="B39" i="24"/>
  <c r="I22" i="24"/>
  <c r="M22" i="24"/>
  <c r="E22" i="24"/>
  <c r="L22" i="24"/>
  <c r="G22" i="24"/>
  <c r="G25" i="24"/>
  <c r="M25" i="24"/>
  <c r="E25" i="24"/>
  <c r="L25" i="24"/>
  <c r="I25" i="24"/>
  <c r="C45" i="24"/>
  <c r="C39" i="24"/>
  <c r="B14" i="24"/>
  <c r="F35" i="24"/>
  <c r="D35" i="24"/>
  <c r="J35" i="24"/>
  <c r="H35" i="24"/>
  <c r="K35" i="24"/>
  <c r="K16" i="24"/>
  <c r="H16" i="24"/>
  <c r="F16" i="24"/>
  <c r="D16" i="24"/>
  <c r="K26" i="24"/>
  <c r="H26" i="24"/>
  <c r="F26" i="24"/>
  <c r="D26" i="24"/>
  <c r="J26" i="24"/>
  <c r="K32" i="24"/>
  <c r="J32" i="24"/>
  <c r="H32" i="24"/>
  <c r="F32" i="24"/>
  <c r="D32" i="24"/>
  <c r="G19" i="24"/>
  <c r="M19" i="24"/>
  <c r="E19" i="24"/>
  <c r="L19" i="24"/>
  <c r="I19" i="24"/>
  <c r="G35" i="24"/>
  <c r="M35" i="24"/>
  <c r="E35" i="24"/>
  <c r="L35" i="24"/>
  <c r="I35" i="24"/>
  <c r="J16" i="24"/>
  <c r="D7" i="24"/>
  <c r="J7" i="24"/>
  <c r="H7" i="24"/>
  <c r="K7" i="24"/>
  <c r="D19" i="24"/>
  <c r="J19" i="24"/>
  <c r="H19" i="24"/>
  <c r="K19" i="24"/>
  <c r="K20" i="24"/>
  <c r="H20" i="24"/>
  <c r="F20" i="24"/>
  <c r="D20" i="24"/>
  <c r="J20" i="24"/>
  <c r="D23" i="24"/>
  <c r="J23" i="24"/>
  <c r="H23" i="24"/>
  <c r="K23" i="24"/>
  <c r="F23" i="24"/>
  <c r="G7" i="24"/>
  <c r="M7" i="24"/>
  <c r="E7" i="24"/>
  <c r="L7" i="24"/>
  <c r="I7" i="24"/>
  <c r="G23" i="24"/>
  <c r="M23" i="24"/>
  <c r="E23" i="24"/>
  <c r="L23" i="24"/>
  <c r="I23" i="24"/>
  <c r="G29" i="24"/>
  <c r="M29" i="24"/>
  <c r="E29" i="24"/>
  <c r="L29" i="24"/>
  <c r="I29" i="24"/>
  <c r="F19" i="24"/>
  <c r="D25" i="24"/>
  <c r="J25" i="24"/>
  <c r="H25" i="24"/>
  <c r="K25" i="24"/>
  <c r="F25" i="24"/>
  <c r="D17" i="24"/>
  <c r="J17" i="24"/>
  <c r="H17" i="24"/>
  <c r="K17" i="24"/>
  <c r="F17" i="24"/>
  <c r="D27" i="24"/>
  <c r="J27" i="24"/>
  <c r="H27" i="24"/>
  <c r="K27" i="24"/>
  <c r="F33" i="24"/>
  <c r="D33" i="24"/>
  <c r="J33" i="24"/>
  <c r="H33" i="24"/>
  <c r="K33" i="24"/>
  <c r="I8" i="24"/>
  <c r="M8" i="24"/>
  <c r="E8" i="24"/>
  <c r="L8" i="24"/>
  <c r="G8" i="24"/>
  <c r="G9" i="24"/>
  <c r="M9" i="24"/>
  <c r="E9" i="24"/>
  <c r="L9" i="24"/>
  <c r="I9" i="24"/>
  <c r="I26" i="24"/>
  <c r="M26" i="24"/>
  <c r="E26" i="24"/>
  <c r="L26" i="24"/>
  <c r="G26" i="24"/>
  <c r="K6" i="24"/>
  <c r="H6" i="24"/>
  <c r="F6" i="24"/>
  <c r="D6" i="24"/>
  <c r="J6" i="24"/>
  <c r="C14" i="24"/>
  <c r="C6" i="24"/>
  <c r="G17" i="24"/>
  <c r="M17" i="24"/>
  <c r="E17" i="24"/>
  <c r="L17" i="24"/>
  <c r="I17" i="24"/>
  <c r="I30" i="24"/>
  <c r="M30" i="24"/>
  <c r="E30" i="24"/>
  <c r="L30" i="24"/>
  <c r="G30" i="24"/>
  <c r="G33" i="24"/>
  <c r="M33" i="24"/>
  <c r="E33" i="24"/>
  <c r="L33" i="24"/>
  <c r="I33" i="24"/>
  <c r="D9" i="24"/>
  <c r="J9" i="24"/>
  <c r="H9" i="24"/>
  <c r="F9" i="24"/>
  <c r="K9" i="24"/>
  <c r="I18" i="24"/>
  <c r="M18" i="24"/>
  <c r="E18" i="24"/>
  <c r="L18" i="24"/>
  <c r="G18" i="24"/>
  <c r="K18" i="24"/>
  <c r="H18" i="24"/>
  <c r="F18" i="24"/>
  <c r="D18" i="24"/>
  <c r="J18" i="24"/>
  <c r="K24" i="24"/>
  <c r="H24" i="24"/>
  <c r="F24" i="24"/>
  <c r="D24" i="24"/>
  <c r="K34" i="24"/>
  <c r="J34" i="24"/>
  <c r="H34" i="24"/>
  <c r="F34" i="24"/>
  <c r="D34" i="24"/>
  <c r="G27" i="24"/>
  <c r="M27" i="24"/>
  <c r="E27" i="24"/>
  <c r="L27" i="24"/>
  <c r="I27" i="24"/>
  <c r="F27" i="24"/>
  <c r="H37" i="24"/>
  <c r="F37" i="24"/>
  <c r="D37" i="24"/>
  <c r="K37" i="24"/>
  <c r="J37" i="24"/>
  <c r="I16" i="24"/>
  <c r="M16" i="24"/>
  <c r="E16" i="24"/>
  <c r="L16" i="24"/>
  <c r="I24" i="24"/>
  <c r="M24" i="24"/>
  <c r="E24" i="24"/>
  <c r="L24" i="24"/>
  <c r="I32" i="24"/>
  <c r="M32" i="24"/>
  <c r="E32" i="24"/>
  <c r="L3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D21" i="24"/>
  <c r="J21" i="24"/>
  <c r="H21" i="24"/>
  <c r="D29" i="24"/>
  <c r="J29" i="24"/>
  <c r="H29" i="24"/>
  <c r="D38" i="24"/>
  <c r="K38" i="24"/>
  <c r="J38" i="24"/>
  <c r="H38" i="24"/>
  <c r="F38" i="24"/>
  <c r="G32" i="24"/>
  <c r="I20" i="24"/>
  <c r="M20" i="24"/>
  <c r="E20" i="24"/>
  <c r="L20" i="24"/>
  <c r="I28" i="24"/>
  <c r="M28" i="24"/>
  <c r="E28" i="24"/>
  <c r="L28" i="24"/>
  <c r="I37" i="24"/>
  <c r="G37" i="24"/>
  <c r="L37" i="24"/>
  <c r="F21" i="24"/>
  <c r="F29" i="24"/>
  <c r="M3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I77" i="24" s="1"/>
  <c r="F40" i="24"/>
  <c r="J41" i="24"/>
  <c r="F42" i="24"/>
  <c r="J43" i="24"/>
  <c r="F44" i="24"/>
  <c r="G40" i="24"/>
  <c r="G42" i="24"/>
  <c r="G44" i="24"/>
  <c r="H42" i="24"/>
  <c r="H44" i="24"/>
  <c r="E40" i="24"/>
  <c r="E42" i="24"/>
  <c r="E44" i="24"/>
  <c r="K79" i="24" l="1"/>
  <c r="H45" i="24"/>
  <c r="F45" i="24"/>
  <c r="D45" i="24"/>
  <c r="K45" i="24"/>
  <c r="J45" i="24"/>
  <c r="I6" i="24"/>
  <c r="M6" i="24"/>
  <c r="E6" i="24"/>
  <c r="L6" i="24"/>
  <c r="G6" i="24"/>
  <c r="I14" i="24"/>
  <c r="M14" i="24"/>
  <c r="E14" i="24"/>
  <c r="L14" i="24"/>
  <c r="G14" i="24"/>
  <c r="K14" i="24"/>
  <c r="H14" i="24"/>
  <c r="F14" i="24"/>
  <c r="D14" i="24"/>
  <c r="J14" i="24"/>
  <c r="I79" i="24"/>
  <c r="I39" i="24"/>
  <c r="G39" i="24"/>
  <c r="L39" i="24"/>
  <c r="M39" i="24"/>
  <c r="E39" i="24"/>
  <c r="I45" i="24"/>
  <c r="G45" i="24"/>
  <c r="L45" i="24"/>
  <c r="M45" i="24"/>
  <c r="E45" i="24"/>
  <c r="J77" i="24"/>
  <c r="I78" i="24" s="1"/>
  <c r="H39" i="24"/>
  <c r="F39" i="24"/>
  <c r="D39" i="24"/>
  <c r="K39" i="24"/>
  <c r="J39" i="24"/>
  <c r="I82" i="24" l="1"/>
  <c r="K78" i="24"/>
  <c r="J79" i="24"/>
  <c r="J78" i="24"/>
  <c r="I83" i="24" s="1"/>
  <c r="I81" i="24" l="1"/>
</calcChain>
</file>

<file path=xl/sharedStrings.xml><?xml version="1.0" encoding="utf-8"?>
<sst xmlns="http://schemas.openxmlformats.org/spreadsheetml/2006/main" count="1676" uniqueCount="521">
  <si>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</si>
  <si>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</si>
  <si>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</si>
  <si>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</si>
  <si>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</si>
  <si>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</si>
  <si>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</si>
  <si>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</si>
  <si>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</si>
  <si>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</si>
  <si>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</si>
  <si>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</si>
  <si>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</si>
  <si>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Viersen (05166)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</si>
  <si>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</si>
  <si>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</si>
  <si>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</si>
  <si>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</si>
  <si>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</si>
  <si>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</si>
  <si>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</si>
  <si>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</si>
  <si>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</si>
  <si>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</si>
  <si>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</si>
  <si>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</si>
  <si>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</si>
  <si>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</si>
  <si>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</si>
  <si>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</si>
  <si>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</si>
  <si>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</si>
  <si>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</si>
  <si>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</si>
  <si>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</si>
  <si>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</si>
  <si>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</si>
  <si>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</si>
  <si>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</si>
  <si>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</si>
  <si>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</si>
  <si>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</si>
  <si>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</si>
  <si>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</si>
  <si>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</si>
  <si>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</si>
  <si>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</si>
  <si>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</si>
  <si>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</si>
  <si>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</si>
  <si>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</si>
  <si>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</si>
  <si>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</si>
  <si>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</si>
  <si>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</si>
  <si>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</si>
  <si>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</si>
  <si>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</si>
  <si>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</si>
  <si>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</si>
  <si>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</si>
  <si>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</si>
  <si>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</si>
  <si>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</si>
  <si>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</si>
  <si>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</si>
  <si>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</si>
  <si>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</si>
  <si>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</si>
  <si>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</si>
  <si>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</si>
  <si>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</si>
  <si>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</si>
  <si>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</si>
  <si>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</si>
  <si>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</si>
  <si>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</si>
  <si>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</si>
  <si>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</si>
  <si>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</si>
  <si>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</si>
  <si>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</si>
  <si>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</si>
  <si>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</si>
  <si>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</si>
  <si>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</si>
  <si>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</si>
  <si>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</si>
  <si>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</si>
  <si>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</si>
  <si>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</si>
  <si>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</si>
  <si>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Viersen (05166);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</si>
  <si>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</si>
  <si>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</si>
  <si>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</si>
  <si>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</si>
  <si>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</si>
  <si>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</si>
  <si>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</si>
  <si>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</si>
  <si>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</si>
  <si>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</si>
  <si>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</si>
  <si>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</si>
  <si>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</si>
  <si>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</si>
  <si>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</si>
  <si>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</si>
  <si>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</si>
  <si>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</si>
  <si>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</si>
  <si>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</si>
  <si>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</si>
  <si>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</si>
  <si>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</si>
  <si>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</si>
  <si>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</si>
  <si>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</si>
  <si>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</si>
  <si>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</si>
  <si>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</si>
  <si>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</si>
  <si>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</si>
  <si>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</si>
  <si>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</si>
  <si>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</si>
  <si>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</si>
  <si>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</si>
  <si>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</si>
  <si>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</si>
  <si>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</si>
  <si>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</si>
  <si>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</si>
  <si>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</si>
  <si>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</si>
  <si>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</si>
  <si>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</si>
  <si>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</si>
  <si>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</si>
  <si>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</si>
  <si>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</si>
  <si>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</si>
  <si>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</si>
  <si>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</si>
  <si>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</si>
  <si>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</si>
  <si>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</si>
  <si>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</si>
  <si>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</si>
  <si>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</si>
  <si>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</si>
  <si>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</si>
  <si>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</si>
  <si>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</si>
  <si>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</si>
  <si>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</si>
  <si>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</si>
  <si>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</si>
  <si>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</si>
  <si>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</si>
  <si>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</si>
  <si>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</si>
  <si>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</si>
  <si>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</si>
  <si>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</si>
  <si>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</si>
  <si>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</si>
  <si>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</si>
  <si>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</si>
  <si>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</si>
  <si>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</si>
  <si>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</si>
  <si>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</si>
  <si>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</si>
  <si>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</si>
  <si>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</si>
  <si>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</si>
  <si>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</si>
  <si>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</si>
  <si>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</si>
  <si>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</si>
  <si>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</si>
  <si>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Viersen (05166)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</si>
  <si>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</si>
  <si>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</si>
  <si>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</si>
  <si>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</si>
  <si>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</si>
  <si>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</si>
  <si>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</si>
  <si>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</si>
  <si>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</si>
  <si>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</si>
  <si>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</si>
  <si>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</si>
  <si>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</si>
  <si>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</si>
  <si>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</si>
  <si>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</si>
  <si>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</si>
  <si>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</si>
  <si>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</si>
  <si>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</si>
  <si>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</si>
  <si>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</si>
  <si>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</si>
  <si>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</si>
  <si>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</si>
  <si>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</si>
  <si>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</si>
  <si>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</si>
  <si>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</si>
  <si>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</si>
  <si>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</si>
  <si>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</si>
  <si>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</si>
  <si>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</si>
  <si>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</si>
  <si>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</si>
  <si>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</si>
  <si>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</si>
  <si>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</si>
  <si>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</si>
  <si>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</si>
  <si>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</si>
  <si>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</si>
  <si>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</si>
  <si>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</si>
  <si>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</si>
  <si>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</si>
  <si>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</si>
  <si>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</si>
  <si>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</si>
  <si>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</si>
  <si>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</si>
  <si>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</si>
  <si>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</si>
  <si>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</si>
  <si>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</si>
  <si>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</si>
  <si>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</si>
  <si>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</si>
  <si>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</si>
  <si>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</si>
  <si>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</si>
  <si>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</si>
  <si>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</si>
  <si>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</si>
  <si>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</si>
  <si>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</si>
  <si>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</si>
  <si>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</si>
  <si>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</si>
  <si>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</si>
  <si>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</si>
  <si>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</si>
  <si>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</si>
  <si>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</si>
  <si>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</si>
  <si>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</si>
  <si>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</si>
  <si>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</si>
  <si>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</si>
  <si>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</si>
  <si>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</si>
  <si>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</si>
  <si>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</si>
  <si>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</si>
  <si>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</si>
  <si>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</si>
  <si>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</si>
  <si>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</si>
  <si>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</si>
  <si>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</si>
  <si>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</si>
  <si>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</si>
  <si>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</si>
  <si>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</si>
  <si>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</si>
  <si>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</si>
  <si>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</si>
  <si>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</si>
  <si>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</si>
  <si>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</si>
  <si>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</si>
  <si>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</si>
  <si>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</si>
  <si>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</si>
  <si>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</si>
  <si>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</si>
  <si>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</si>
  <si>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</si>
  <si>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</si>
  <si>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</si>
  <si>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</si>
  <si>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</si>
  <si>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</si>
  <si>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</si>
  <si>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</si>
  <si>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</si>
  <si>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</si>
  <si>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</si>
  <si>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</si>
  <si>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</si>
  <si>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</si>
  <si>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</si>
  <si>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</si>
  <si>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</si>
  <si>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</si>
  <si>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</si>
  <si>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</si>
  <si>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</si>
  <si>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</si>
  <si>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</si>
  <si>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</si>
  <si>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</si>
  <si>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</si>
  <si>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</si>
  <si>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</si>
  <si>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</si>
  <si>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</si>
  <si>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</si>
  <si>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</si>
  <si>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</si>
  <si>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</si>
  <si>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</si>
  <si>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</si>
  <si>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</si>
  <si>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</si>
  <si>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</si>
  <si>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</si>
  <si>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</si>
  <si>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</si>
  <si>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</si>
  <si>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</si>
  <si>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</si>
  <si>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</si>
  <si>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</si>
  <si>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</si>
  <si>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</si>
  <si>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</si>
  <si>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</si>
  <si>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</si>
  <si>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</si>
  <si>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</si>
  <si>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</si>
  <si>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</si>
  <si>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</si>
  <si>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</si>
  <si>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</si>
  <si>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</si>
  <si>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</si>
  <si>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</si>
  <si>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</si>
  <si>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</si>
  <si>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</si>
  <si>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</si>
  <si>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</si>
  <si>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</si>
  <si>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</si>
  <si>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</si>
  <si>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</si>
  <si>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</si>
  <si>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</si>
  <si>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</si>
  <si>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</si>
  <si>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</si>
  <si>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</si>
  <si>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</si>
  <si>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</si>
  <si>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</si>
  <si>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</si>
  <si>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Viersen (05166);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</si>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</sst>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{AAFE8A84-2F61-4426-A496-7133735873E3}</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68A3-4F2A-AD92-0E82C28E4D78}"/>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{CC5069B0-346A-4800-877D-A3A83F72188E}</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68A3-4F2A-AD92-0E82C28E4D7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{327A5012-F1FE-4FC8-A379-E8EF58F300E8}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8A3-4F2A-AD92-0E82C28E4D7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{ABD4C1AF-CFEB-471F-AAFB-B23BEB7A8B15}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8A3-4F2A-AD92-0E82C28E4D7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1.4446587047079253</c:v>
                </c:pt>
                <c:pt idx="1">
                  <c:v>1.3225681822425275</c:v>
                </c:pt>
                <c:pt idx="2">
                  <c:v>1.1186464311118853</c:v>
                </c:pt>
                <c:pt idx="3">
                  <c:v>1.0875687030768</c:v>
                </c:pt>
              </c:numCache>
            </c:numRef>
          </c:val>
          <c:extLst>
            <c:ext xmlns:c16="http://schemas.microsoft.com/office/drawing/2014/chart" uri="{C3380CC4-5D6E-409C-BE32-E72D297353CC}">
              <c16:uniqueId val="{00000004-68A3-4F2A-AD92-0E82C28E4D7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{014260D5-FC4F-4CED-A84C-AB4B3CB3DE55}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8A3-4F2A-AD92-0E82C28E4D7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{37A59374-C108-44B5-BB38-0AC1D76C1F6E}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8A3-4F2A-AD92-0E82C28E4D7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{46CB1CED-9B6A-416B-8755-D5AAC17F43E6}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8A3-4F2A-AD92-0E82C28E4D7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{D78F214F-7B00-4C5E-A2F6-B45AAFC66513}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8A3-4F2A-AD92-0E82C28E4D7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8A3-4F2A-AD92-0E82C28E4D7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8A3-4F2A-AD92-0E82C28E4D7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{5932DF4B-0710-4847-BEE6-A9F8331CE24B}</c15:txfldGUID>
                      <c15:f>Daten_Diagramme!$E$6</c15:f>
                      <c15:dlblFieldTableCache>
                        <c:ptCount val="1"/>
                        <c:pt idx="0">
                          <c:v>-4.3</c:v>
                        </c:pt>
                      </c15:dlblFieldTableCache>
                    </c15:dlblFTEntry>
                  </c15:dlblFieldTable>
                  <c15:showDataLabelsRange val="0"/>
                </c:ext>
                <c:ext xmlns:c16="http://schemas.microsoft.com/office/drawing/2014/chart" uri="{C3380CC4-5D6E-409C-BE32-E72D297353CC}">
                  <c16:uniqueId val="{00000000-4486-4A75-B37A-30B5A4455332}"/>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{BE6E7D98-3D39-4EA7-AD7E-218203069CBD}</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4486-4A75-B37A-30B5A445533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{4602FAA7-EF16-4118-8CBE-F46EF472F0D7}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4486-4A75-B37A-30B5A445533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{DE7FE114-FF46-47C6-95BA-C00BBA77134B}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486-4A75-B37A-30B5A445533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-4.311991154889939</c:v>
                </c:pt>
                <c:pt idx="1">
                  <c:v>-3.156552267354261</c:v>
                </c:pt>
                <c:pt idx="2">
                  <c:v>-2.7637010795899166</c:v>
                </c:pt>
                <c:pt idx="3">
                  <c:v>-2.8655893304673015</c:v>
                </c:pt>
              </c:numCache>
            </c:numRef>
          </c:val>
          <c:extLst>
            <c:ext xmlns:c16="http://schemas.microsoft.com/office/drawing/2014/chart" uri="{C3380CC4-5D6E-409C-BE32-E72D297353CC}">
              <c16:uniqueId val="{00000004-4486-4A75-B37A-30B5A445533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{CB9763C0-13A1-47EE-B15E-C3A910872A13}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486-4A75-B37A-30B5A445533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{68889FC7-859E-42D5-BFEE-CC31AF0C6E3B}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486-4A75-B37A-30B5A445533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{835F88C6-9BAC-4BEB-9E3D-FF2DC5637E20}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486-4A75-B37A-30B5A445533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{8D096336-03D6-4C0E-8E74-893E465EAD60}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486-4A75-B37A-30B5A445533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486-4A75-B37A-30B5A445533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486-4A75-B37A-30B5A445533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{0833A71F-A4FA-4109-907A-BD6DC6D14020}</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C130-4F1B-BBE5-E4FEAFE32869}"/>
                </c:ext>
              </c:extLst>
            </c:dLbl>
            <c:dLbl>
              <c:idx val="1"/>
              <c:tx>
                <c:strRef>
                  <c:f>Daten_Diagramme!$D$15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{E6764B99-B5CC-4416-A7BF-1B03FFB28BE5}</c15:txfldGUID>
                      <c15:f>Daten_Diagramme!$D$15</c15:f>
                      <c15:dlblFieldTableCache>
                        <c:ptCount val="1"/>
                        <c:pt idx="0">
                          <c:v>0.6</c:v>
                        </c:pt>
                      </c15:dlblFieldTableCache>
                    </c15:dlblFTEntry>
                  </c15:dlblFieldTable>
                  <c15:showDataLabelsRange val="0"/>
                </c:ext>
                <c:ext xmlns:c16="http://schemas.microsoft.com/office/drawing/2014/chart" uri="{C3380CC4-5D6E-409C-BE32-E72D297353CC}">
                  <c16:uniqueId val="{00000001-C130-4F1B-BBE5-E4FEAFE32869}"/>
                </c:ext>
              </c:extLst>
            </c:dLbl>
            <c:dLbl>
              <c:idx val="2"/>
              <c:tx>
                <c:strRef>
                  <c:f>Daten_Diagramme!$D$16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{42452E43-E5C1-4412-AF5E-429578067CEA}</c15:txfldGUID>
                      <c15:f>Daten_Diagramme!$D$16</c15:f>
                      <c15:dlblFieldTableCache>
                        <c:ptCount val="1"/>
                        <c:pt idx="0">
                          <c:v>2.6</c:v>
                        </c:pt>
                      </c15:dlblFieldTableCache>
                    </c15:dlblFTEntry>
                  </c15:dlblFieldTable>
                  <c15:showDataLabelsRange val="0"/>
                </c:ext>
                <c:ext xmlns:c16="http://schemas.microsoft.com/office/drawing/2014/chart" uri="{C3380CC4-5D6E-409C-BE32-E72D297353CC}">
                  <c16:uniqueId val="{00000002-C130-4F1B-BBE5-E4FEAFE32869}"/>
                </c:ext>
              </c:extLst>
            </c:dLbl>
            <c:dLbl>
              <c:idx val="3"/>
              <c:tx>
                <c:strRef>
                  <c:f>Daten_Diagramme!$D$17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{70D28FC4-FD68-4239-AFA4-B77D10FFC353}</c15:txfldGUID>
                      <c15:f>Daten_Diagramme!$D$17</c15:f>
                      <c15:dlblFieldTableCache>
                        <c:ptCount val="1"/>
                        <c:pt idx="0">
                          <c:v>-0.7</c:v>
                        </c:pt>
                      </c15:dlblFieldTableCache>
                    </c15:dlblFTEntry>
                  </c15:dlblFieldTable>
                  <c15:showDataLabelsRange val="0"/>
                </c:ext>
                <c:ext xmlns:c16="http://schemas.microsoft.com/office/drawing/2014/chart" uri="{C3380CC4-5D6E-409C-BE32-E72D297353CC}">
                  <c16:uniqueId val="{00000003-C130-4F1B-BBE5-E4FEAFE32869}"/>
                </c:ext>
              </c:extLst>
            </c:dLbl>
            <c:dLbl>
              <c:idx val="4"/>
              <c:tx>
                <c:strRef>
                  <c:f>Daten_Diagramme!$D$18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{C71106A0-270D-414A-9B8A-7CBA305E93AF}</c15:txfldGUID>
                      <c15:f>Daten_Diagramme!$D$18</c15:f>
                      <c15:dlblFieldTableCache>
                        <c:ptCount val="1"/>
                        <c:pt idx="0">
                          <c:v>-0.9</c:v>
                        </c:pt>
                      </c15:dlblFieldTableCache>
                    </c15:dlblFTEntry>
                  </c15:dlblFieldTable>
                  <c15:showDataLabelsRange val="0"/>
                </c:ext>
                <c:ext xmlns:c16="http://schemas.microsoft.com/office/drawing/2014/chart" uri="{C3380CC4-5D6E-409C-BE32-E72D297353CC}">
                  <c16:uniqueId val="{00000004-C130-4F1B-BBE5-E4FEAFE32869}"/>
                </c:ext>
              </c:extLst>
            </c:dLbl>
            <c:dLbl>
              <c:idx val="5"/>
              <c:tx>
                <c:strRef>
                  <c:f>Daten_Diagramme!$D$19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{6EA27312-2327-4B18-9B9D-6B28DB5B44EB}</c15:txfldGUID>
                      <c15:f>Daten_Diagramme!$D$19</c15:f>
                      <c15:dlblFieldTableCache>
                        <c:ptCount val="1"/>
                        <c:pt idx="0">
                          <c:v>-1.2</c:v>
                        </c:pt>
                      </c15:dlblFieldTableCache>
                    </c15:dlblFTEntry>
                  </c15:dlblFieldTable>
                  <c15:showDataLabelsRange val="0"/>
                </c:ext>
                <c:ext xmlns:c16="http://schemas.microsoft.com/office/drawing/2014/chart" uri="{C3380CC4-5D6E-409C-BE32-E72D297353CC}">
                  <c16:uniqueId val="{00000005-C130-4F1B-BBE5-E4FEAFE32869}"/>
                </c:ext>
              </c:extLst>
            </c:dLbl>
            <c:dLbl>
              <c:idx val="6"/>
              <c:tx>
                <c:strRef>
                  <c:f>Daten_Diagramme!$D$20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{D0223F7B-E50A-4E8D-B460-59DDA47A76EE}</c15:txfldGUID>
                      <c15:f>Daten_Diagramme!$D$20</c15:f>
                      <c15:dlblFieldTableCache>
                        <c:ptCount val="1"/>
                        <c:pt idx="0">
                          <c:v>1.0</c:v>
                        </c:pt>
                      </c15:dlblFieldTableCache>
                    </c15:dlblFTEntry>
                  </c15:dlblFieldTable>
                  <c15:showDataLabelsRange val="0"/>
                </c:ext>
                <c:ext xmlns:c16="http://schemas.microsoft.com/office/drawing/2014/chart" uri="{C3380CC4-5D6E-409C-BE32-E72D297353CC}">
                  <c16:uniqueId val="{00000006-C130-4F1B-BBE5-E4FEAFE32869}"/>
                </c:ext>
              </c:extLst>
            </c:dLbl>
            <c:dLbl>
              <c:idx val="7"/>
              <c:tx>
                <c:strRef>
                  <c:f>Daten_Diagramme!$D$21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{36B25174-0DDB-471E-B6A8-0D578958D643}</c15:txfldGUID>
                      <c15:f>Daten_Diagramme!$D$21</c15:f>
                      <c15:dlblFieldTableCache>
                        <c:ptCount val="1"/>
                        <c:pt idx="0">
                          <c:v>2.7</c:v>
                        </c:pt>
                      </c15:dlblFieldTableCache>
                    </c15:dlblFTEntry>
                  </c15:dlblFieldTable>
                  <c15:showDataLabelsRange val="0"/>
                </c:ext>
                <c:ext xmlns:c16="http://schemas.microsoft.com/office/drawing/2014/chart" uri="{C3380CC4-5D6E-409C-BE32-E72D297353CC}">
                  <c16:uniqueId val="{00000007-C130-4F1B-BBE5-E4FEAFE32869}"/>
                </c:ext>
              </c:extLst>
            </c:dLbl>
            <c:dLbl>
              <c:idx val="8"/>
              <c:tx>
                <c:strRef>
                  <c:f>Daten_Diagramme!$D$22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{ABADCDCD-4A5B-497F-881B-8DEEA36817E5}</c15:txfldGUID>
                      <c15:f>Daten_Diagramme!$D$22</c15:f>
                      <c15:dlblFieldTableCache>
                        <c:ptCount val="1"/>
                        <c:pt idx="0">
                          <c:v>2.0</c:v>
                        </c:pt>
                      </c15:dlblFieldTableCache>
                    </c15:dlblFTEntry>
                  </c15:dlblFieldTable>
                  <c15:showDataLabelsRange val="0"/>
                </c:ext>
                <c:ext xmlns:c16="http://schemas.microsoft.com/office/drawing/2014/chart" uri="{C3380CC4-5D6E-409C-BE32-E72D297353CC}">
                  <c16:uniqueId val="{00000008-C130-4F1B-BBE5-E4FEAFE32869}"/>
                </c:ext>
              </c:extLst>
            </c:dLbl>
            <c:dLbl>
              <c:idx val="9"/>
              <c:tx>
                <c:strRef>
                  <c:f>Daten_Diagramme!$D$23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{4F283731-FD0B-4143-B4C7-D47ED8E4A398}</c15:txfldGUID>
                      <c15:f>Daten_Diagramme!$D$23</c15:f>
                      <c15:dlblFieldTableCache>
                        <c:ptCount val="1"/>
                        <c:pt idx="0">
                          <c:v>1.2</c:v>
                        </c:pt>
                      </c15:dlblFieldTableCache>
                    </c15:dlblFTEntry>
                  </c15:dlblFieldTable>
                  <c15:showDataLabelsRange val="0"/>
                </c:ext>
                <c:ext xmlns:c16="http://schemas.microsoft.com/office/drawing/2014/chart" uri="{C3380CC4-5D6E-409C-BE32-E72D297353CC}">
                  <c16:uniqueId val="{00000009-C130-4F1B-BBE5-E4FEAFE32869}"/>
                </c:ext>
              </c:extLst>
            </c:dLbl>
            <c:dLbl>
              <c:idx val="10"/>
              <c:tx>
                <c:strRef>
                  <c:f>Daten_Diagramme!$D$24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{98CB23E5-EA92-4F97-8C1D-A2D5885C4FD8}</c15:txfldGUID>
                      <c15:f>Daten_Diagramme!$D$24</c15:f>
                      <c15:dlblFieldTableCache>
                        <c:ptCount val="1"/>
                        <c:pt idx="0">
                          <c:v>-4.1</c:v>
                        </c:pt>
                      </c15:dlblFieldTableCache>
                    </c15:dlblFTEntry>
                  </c15:dlblFieldTable>
                  <c15:showDataLabelsRange val="0"/>
                </c:ext>
                <c:ext xmlns:c16="http://schemas.microsoft.com/office/drawing/2014/chart" uri="{C3380CC4-5D6E-409C-BE32-E72D297353CC}">
                  <c16:uniqueId val="{0000000A-C130-4F1B-BBE5-E4FEAFE32869}"/>
                </c:ext>
              </c:extLst>
            </c:dLbl>
            <c:dLbl>
              <c:idx val="11"/>
              <c:tx>
                <c:strRef>
                  <c:f>Daten_Diagramme!$D$25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{A4D309DA-FA44-4FFC-82F4-6E818D96B562}</c15:txfldGUID>
                      <c15:f>Daten_Diagramme!$D$25</c15:f>
                      <c15:dlblFieldTableCache>
                        <c:ptCount val="1"/>
                        <c:pt idx="0">
                          <c:v>4.6</c:v>
                        </c:pt>
                      </c15:dlblFieldTableCache>
                    </c15:dlblFTEntry>
                  </c15:dlblFieldTable>
                  <c15:showDataLabelsRange val="0"/>
                </c:ext>
                <c:ext xmlns:c16="http://schemas.microsoft.com/office/drawing/2014/chart" uri="{C3380CC4-5D6E-409C-BE32-E72D297353CC}">
                  <c16:uniqueId val="{0000000B-C130-4F1B-BBE5-E4FEAFE32869}"/>
                </c:ext>
              </c:extLst>
            </c:dLbl>
            <c:dLbl>
              <c:idx val="12"/>
              <c:tx>
                <c:strRef>
                  <c:f>Daten_Diagramme!$D$26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{1E613142-FF75-4EF0-AF98-D2D24E674310}</c15:txfldGUID>
                      <c15:f>Daten_Diagramme!$D$26</c15:f>
                      <c15:dlblFieldTableCache>
                        <c:ptCount val="1"/>
                        <c:pt idx="0">
                          <c:v>-1.2</c:v>
                        </c:pt>
                      </c15:dlblFieldTableCache>
                    </c15:dlblFTEntry>
                  </c15:dlblFieldTable>
                  <c15:showDataLabelsRange val="0"/>
                </c:ext>
                <c:ext xmlns:c16="http://schemas.microsoft.com/office/drawing/2014/chart" uri="{C3380CC4-5D6E-409C-BE32-E72D297353CC}">
                  <c16:uniqueId val="{0000000C-C130-4F1B-BBE5-E4FEAFE32869}"/>
                </c:ext>
              </c:extLst>
            </c:dLbl>
            <c:dLbl>
              <c:idx val="13"/>
              <c:tx>
                <c:strRef>
                  <c:f>Daten_Diagramme!$D$27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{0A0FF9B9-8550-4B91-BC1D-905FA27A52C1}</c15:txfldGUID>
                      <c15:f>Daten_Diagramme!$D$27</c15:f>
                      <c15:dlblFieldTableCache>
                        <c:ptCount val="1"/>
                        <c:pt idx="0">
                          <c:v>3.0</c:v>
                        </c:pt>
                      </c15:dlblFieldTableCache>
                    </c15:dlblFTEntry>
                  </c15:dlblFieldTable>
                  <c15:showDataLabelsRange val="0"/>
                </c:ext>
                <c:ext xmlns:c16="http://schemas.microsoft.com/office/drawing/2014/chart" uri="{C3380CC4-5D6E-409C-BE32-E72D297353CC}">
                  <c16:uniqueId val="{0000000D-C130-4F1B-BBE5-E4FEAFE32869}"/>
                </c:ext>
              </c:extLst>
            </c:dLbl>
            <c:dLbl>
              <c:idx val="14"/>
              <c:tx>
                <c:strRef>
                  <c:f>Daten_Diagramme!$D$28</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{AA80DD21-3C83-45EB-B43D-146869F17E3E}</c15:txfldGUID>
                      <c15:f>Daten_Diagramme!$D$28</c15:f>
                      <c15:dlblFieldTableCache>
                        <c:ptCount val="1"/>
                        <c:pt idx="0">
                          <c:v>6.5</c:v>
                        </c:pt>
                      </c15:dlblFieldTableCache>
                    </c15:dlblFTEntry>
                  </c15:dlblFieldTable>
                  <c15:showDataLabelsRange val="0"/>
                </c:ext>
                <c:ext xmlns:c16="http://schemas.microsoft.com/office/drawing/2014/chart" uri="{C3380CC4-5D6E-409C-BE32-E72D297353CC}">
                  <c16:uniqueId val="{0000000E-C130-4F1B-BBE5-E4FEAFE32869}"/>
                </c:ext>
              </c:extLst>
            </c:dLbl>
            <c:dLbl>
              <c:idx val="15"/>
              <c:tx>
                <c:strRef>
                  <c:f>Daten_Diagramme!$D$29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{DB213FCD-6B56-49CA-8B45-116A5F0AE4A6}</c15:txfldGUID>
                      <c15:f>Daten_Diagramme!$D$29</c15:f>
                      <c15:dlblFieldTableCache>
                        <c:ptCount val="1"/>
                        <c:pt idx="0">
                          <c:v>1.1</c:v>
                        </c:pt>
                      </c15:dlblFieldTableCache>
                    </c15:dlblFTEntry>
                  </c15:dlblFieldTable>
                  <c15:showDataLabelsRange val="0"/>
                </c:ext>
                <c:ext xmlns:c16="http://schemas.microsoft.com/office/drawing/2014/chart" uri="{C3380CC4-5D6E-409C-BE32-E72D297353CC}">
                  <c16:uniqueId val="{0000000F-C130-4F1B-BBE5-E4FEAFE32869}"/>
                </c:ext>
              </c:extLst>
            </c:dLbl>
            <c:dLbl>
              <c:idx val="16"/>
              <c:tx>
                <c:strRef>
                  <c:f>Daten_Diagramme!$D$30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{E779E602-8B6E-4791-9B77-4166FC024698}</c15:txfldGUID>
                      <c15:f>Daten_Diagramme!$D$30</c15:f>
                      <c15:dlblFieldTableCache>
                        <c:ptCount val="1"/>
                        <c:pt idx="0">
                          <c:v>1.5</c:v>
                        </c:pt>
                      </c15:dlblFieldTableCache>
                    </c15:dlblFTEntry>
                  </c15:dlblFieldTable>
                  <c15:showDataLabelsRange val="0"/>
                </c:ext>
                <c:ext xmlns:c16="http://schemas.microsoft.com/office/drawing/2014/chart" uri="{C3380CC4-5D6E-409C-BE32-E72D297353CC}">
                  <c16:uniqueId val="{00000010-C130-4F1B-BBE5-E4FEAFE32869}"/>
                </c:ext>
              </c:extLst>
            </c:dLbl>
            <c:dLbl>
              <c:idx val="17"/>
              <c:tx>
                <c:strRef>
                  <c:f>Daten_Diagramme!$D$31</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{EA4309C2-CA6E-4FA9-B433-78ABACB4F223}</c15:txfldGUID>
                      <c15:f>Daten_Diagramme!$D$31</c15:f>
                      <c15:dlblFieldTableCache>
                        <c:ptCount val="1"/>
                        <c:pt idx="0">
                          <c:v>8.2</c:v>
                        </c:pt>
                      </c15:dlblFieldTableCache>
                    </c15:dlblFTEntry>
                  </c15:dlblFieldTable>
                  <c15:showDataLabelsRange val="0"/>
                </c:ext>
                <c:ext xmlns:c16="http://schemas.microsoft.com/office/drawing/2014/chart" uri="{C3380CC4-5D6E-409C-BE32-E72D297353CC}">
                  <c16:uniqueId val="{00000011-C130-4F1B-BBE5-E4FEAFE32869}"/>
                </c:ext>
              </c:extLst>
            </c:dLbl>
            <c:dLbl>
              <c:idx val="18"/>
              <c:tx>
                <c:strRef>
                  <c:f>Daten_Diagramme!$D$32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{0D2EC123-AA0D-4424-B13B-0B5491808CFC}</c15:txfldGUID>
                      <c15:f>Daten_Diagramme!$D$32</c15:f>
                      <c15:dlblFieldTableCache>
                        <c:ptCount val="1"/>
                        <c:pt idx="0">
                          <c:v>2.2</c:v>
                        </c:pt>
                      </c15:dlblFieldTableCache>
                    </c15:dlblFTEntry>
                  </c15:dlblFieldTable>
                  <c15:showDataLabelsRange val="0"/>
                </c:ext>
                <c:ext xmlns:c16="http://schemas.microsoft.com/office/drawing/2014/chart" uri="{C3380CC4-5D6E-409C-BE32-E72D297353CC}">
                  <c16:uniqueId val="{00000012-C130-4F1B-BBE5-E4FEAFE32869}"/>
                </c:ext>
              </c:extLst>
            </c:dLbl>
            <c:dLbl>
              <c:idx val="19"/>
              <c:tx>
                <c:strRef>
                  <c:f>Daten_Diagramme!$D$33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{385102F0-2740-4654-BA08-32B10E17E00A}</c15:txfldGUID>
                      <c15:f>Daten_Diagramme!$D$33</c15:f>
                      <c15:dlblFieldTableCache>
                        <c:ptCount val="1"/>
                        <c:pt idx="0">
                          <c:v>0.4</c:v>
                        </c:pt>
                      </c15:dlblFieldTableCache>
                    </c15:dlblFTEntry>
                  </c15:dlblFieldTable>
                  <c15:showDataLabelsRange val="0"/>
                </c:ext>
                <c:ext xmlns:c16="http://schemas.microsoft.com/office/drawing/2014/chart" uri="{C3380CC4-5D6E-409C-BE32-E72D297353CC}">
                  <c16:uniqueId val="{00000013-C130-4F1B-BBE5-E4FEAFE32869}"/>
                </c:ext>
              </c:extLst>
            </c:dLbl>
            <c:dLbl>
              <c:idx val="20"/>
              <c:tx>
                <c:strRef>
                  <c:f>Daten_Diagramme!$D$34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{DEECC225-D91A-4770-A62C-224F749EF6B6}</c15:txfldGUID>
                      <c15:f>Daten_Diagramme!$D$34</c15:f>
                      <c15:dlblFieldTableCache>
                        <c:ptCount val="1"/>
                        <c:pt idx="0">
                          <c:v>1.2</c:v>
                        </c:pt>
                      </c15:dlblFieldTableCache>
                    </c15:dlblFTEntry>
                  </c15:dlblFieldTable>
                  <c15:showDataLabelsRange val="0"/>
                </c:ext>
                <c:ext xmlns:c16="http://schemas.microsoft.com/office/drawing/2014/chart" uri="{C3380CC4-5D6E-409C-BE32-E72D297353CC}">
                  <c16:uniqueId val="{00000014-C130-4F1B-BBE5-E4FEAFE3286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{892C09BE-1E7E-4194-AA9C-A6385C9C60CB}</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C130-4F1B-BBE5-E4FEAFE3286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{8E81E420-5AD8-4D4B-892E-2B4043214C1E}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130-4F1B-BBE5-E4FEAFE32869}"/>
                </c:ext>
              </c:extLst>
            </c:dLbl>
            <c:dLbl>
              <c:idx val="23"/>
              <c:tx>
                <c:strRef>
                  <c:f>Daten_Diagramme!$D$37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{FF2A9DD6-2B90-4749-A34F-D0E450FC5973}</c15:txfldGUID>
                      <c15:f>Daten_Diagramme!$D$37</c15:f>
                      <c15:dlblFieldTableCache>
                        <c:ptCount val="1"/>
                        <c:pt idx="0">
                          <c:v>0.6</c:v>
                        </c:pt>
                      </c15:dlblFieldTableCache>
                    </c15:dlblFTEntry>
                  </c15:dlblFieldTable>
                  <c15:showDataLabelsRange val="0"/>
                </c:ext>
                <c:ext xmlns:c16="http://schemas.microsoft.com/office/drawing/2014/chart" uri="{C3380CC4-5D6E-409C-BE32-E72D297353CC}">
                  <c16:uniqueId val="{00000017-C130-4F1B-BBE5-E4FEAFE32869}"/>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{B78578D3-0148-4C2A-806C-2BF4281BF632}</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C130-4F1B-BBE5-E4FEAFE32869}"/>
                </c:ext>
              </c:extLst>
            </c:dLbl>
            <c:dLbl>
              <c:idx val="25"/>
              <c:tx>
                <c:strRef>
                  <c:f>Daten_Diagramme!$D$39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{8A853518-3FD7-4DA7-A9C0-D50E1C8B2D60}</c15:txfldGUID>
                      <c15:f>Daten_Diagramme!$D$39</c15:f>
                      <c15:dlblFieldTableCache>
                        <c:ptCount val="1"/>
                        <c:pt idx="0">
                          <c:v>1.9</c:v>
                        </c:pt>
                      </c15:dlblFieldTableCache>
                    </c15:dlblFTEntry>
                  </c15:dlblFieldTable>
                  <c15:showDataLabelsRange val="0"/>
                </c:ext>
                <c:ext xmlns:c16="http://schemas.microsoft.com/office/drawing/2014/chart" uri="{C3380CC4-5D6E-409C-BE32-E72D297353CC}">
                  <c16:uniqueId val="{00000019-C130-4F1B-BBE5-E4FEAFE3286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{9ACF4B17-02B3-43F0-A84F-8DC488D00A56}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130-4F1B-BBE5-E4FEAFE3286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{F91C9FEA-6DE9-4FB2-96AE-0E9D58B93BA2}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130-4F1B-BBE5-E4FEAFE3286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{2FB3BA97-E9EA-4438-BE3B-2A321D21C3DB}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130-4F1B-BBE5-E4FEAFE3286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{1F0B7000-C446-4F2A-8C87-C1F3F8B39C30}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130-4F1B-BBE5-E4FEAFE3286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{FAA321EB-3FE2-4874-A5DE-15D2C7AACD21}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130-4F1B-BBE5-E4FEAFE32869}"/>
                </c:ext>
              </c:extLst>
            </c:dLbl>
            <c:dLbl>
              <c:idx val="31"/>
              <c:tx>
                <c:strRef>
                  <c:f>Daten_Diagramme!$D$45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{D6F188DB-B339-4DD7-B022-64A7CD8A6900}</c15:txfldGUID>
                      <c15:f>Daten_Diagramme!$D$45</c15:f>
                      <c15:dlblFieldTableCache>
                        <c:ptCount val="1"/>
                        <c:pt idx="0">
                          <c:v>1.9</c:v>
                        </c:pt>
                      </c15:dlblFieldTableCache>
                    </c15:dlblFTEntry>
                  </c15:dlblFieldTable>
                  <c15:showDataLabelsRange val="0"/>
                </c:ext>
                <c:ext xmlns:c16="http://schemas.microsoft.com/office/drawing/2014/chart" uri="{C3380CC4-5D6E-409C-BE32-E72D297353CC}">
                  <c16:uniqueId val="{0000001F-C130-4F1B-BBE5-E4FEAFE3286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1.4446587047079253</c:v>
                </c:pt>
                <c:pt idx="1">
                  <c:v>0.58616647127784294</c:v>
                </c:pt>
                <c:pt idx="2">
                  <c:v>2.6227303295225286</c:v>
                </c:pt>
                <c:pt idx="3">
                  <c:v>-0.66798872769022022</c:v>
                </c:pt>
                <c:pt idx="4">
                  <c:v>-0.86206896551724133</c:v>
                </c:pt>
                <c:pt idx="5">
                  <c:v>-1.2395787626151822</c:v>
                </c:pt>
                <c:pt idx="6">
                  <c:v>1.0312004230565839</c:v>
                </c:pt>
                <c:pt idx="7">
                  <c:v>2.680445664459874</c:v>
                </c:pt>
                <c:pt idx="8">
                  <c:v>2.0335751734364242</c:v>
                </c:pt>
                <c:pt idx="9">
                  <c:v>1.1779554059739168</c:v>
                </c:pt>
                <c:pt idx="10">
                  <c:v>-4.1356877323420074</c:v>
                </c:pt>
                <c:pt idx="11">
                  <c:v>4.5540796963946866</c:v>
                </c:pt>
                <c:pt idx="12">
                  <c:v>-1.200960768614892</c:v>
                </c:pt>
                <c:pt idx="13">
                  <c:v>3.0381770937437538</c:v>
                </c:pt>
                <c:pt idx="14">
                  <c:v>6.5381609794217246</c:v>
                </c:pt>
                <c:pt idx="15">
                  <c:v>1.1120263591433279</c:v>
                </c:pt>
                <c:pt idx="16">
                  <c:v>1.5378221113881962</c:v>
                </c:pt>
                <c:pt idx="17">
                  <c:v>8.2113303628262262</c:v>
                </c:pt>
                <c:pt idx="18">
                  <c:v>2.2002506614677619</c:v>
                </c:pt>
                <c:pt idx="19">
                  <c:v>0.3840506043149215</c:v>
                </c:pt>
                <c:pt idx="20">
                  <c:v>1.1964107676969093</c:v>
                </c:pt>
                <c:pt idx="21">
                  <c:v>0</c:v>
                </c:pt>
                <c:pt idx="23">
                  <c:v>0.58616647127784294</c:v>
                </c:pt>
                <c:pt idx="24">
                  <c:v>0.28686387005439234</c:v>
                </c:pt>
                <c:pt idx="25">
                  <c:v>1.9428921380999771</c:v>
                </c:pt>
              </c:numCache>
            </c:numRef>
          </c:val>
          <c:extLst>
            <c:ext xmlns:c16="http://schemas.microsoft.com/office/drawing/2014/chart" uri="{C3380CC4-5D6E-409C-BE32-E72D297353CC}">
              <c16:uniqueId val="{00000020-C130-4F1B-BBE5-E4FEAFE3286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{5F192061-D3CB-4D14-A9A4-51CEB0B15562}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130-4F1B-BBE5-E4FEAFE3286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{D61E04EC-F9FE-4676-92AC-8D40DE0AB1A1}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130-4F1B-BBE5-E4FEAFE3286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{990C918D-26EF-42CE-9292-036F8140C29B}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130-4F1B-BBE5-E4FEAFE3286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{1E075405-37A8-4F8E-A964-EEE7BB67E600}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130-4F1B-BBE5-E4FEAFE3286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{B1C99029-E12E-4248-A874-00CA1CBBC89F}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130-4F1B-BBE5-E4FEAFE3286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{38853F0C-364D-432B-8656-69C51106397C}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130-4F1B-BBE5-E4FEAFE3286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{91A725B4-1319-45F6-81EC-5A3250C1AFAA}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130-4F1B-BBE5-E4FEAFE3286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{30C11961-2BAE-4416-9969-04E0E974D8B6}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130-4F1B-BBE5-E4FEAFE3286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{52E19ABD-9295-4828-9D25-A6F858C18501}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130-4F1B-BBE5-E4FEAFE3286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{73BF4401-7474-43A0-8A10-0C914A65E9A9}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130-4F1B-BBE5-E4FEAFE3286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{B91B4905-2D5A-4612-93EB-ABC6F7391A05}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130-4F1B-BBE5-E4FEAFE3286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{8AC73558-611A-4145-8B91-CAE59BE09AF1}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130-4F1B-BBE5-E4FEAFE3286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{C3CA0AF2-9E18-4F17-8A4E-F3319EDE2B6B}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130-4F1B-BBE5-E4FEAFE3286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{146BF56A-1967-49B6-AE9F-33BB920276EC}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130-4F1B-BBE5-E4FEAFE3286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{2F732BB0-A0D5-4767-AB2E-19586538CBB7}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130-4F1B-BBE5-E4FEAFE3286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{EC6BAB2C-5AD7-4C2D-A5DF-FC6073E39A2A}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130-4F1B-BBE5-E4FEAFE3286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{D3DBC958-31C2-4FD3-9995-EC1AB8E5505A}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130-4F1B-BBE5-E4FEAFE3286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{3FF2DA6D-6F94-4658-BD10-C151B00FA274}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130-4F1B-BBE5-E4FEAFE3286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{EF5D63CE-5920-40B3-AFB9-1E96D450A98B}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130-4F1B-BBE5-E4FEAFE3286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{ECC0742E-DC39-4AB0-A13E-73D4021D65A1}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130-4F1B-BBE5-E4FEAFE3286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{6A393375-42E9-42D2-BA62-95CCE47B53F9}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130-4F1B-BBE5-E4FEAFE3286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{1DE938ED-6B9D-4617-B191-49BC90B1EB5B}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130-4F1B-BBE5-E4FEAFE3286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{4A0E0431-21EF-4719-BCA2-9E8388AB2BF1}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130-4F1B-BBE5-E4FEAFE3286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{750869C7-B395-4A8E-B555-33F853DDB5AB}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130-4F1B-BBE5-E4FEAFE3286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{0CC290CA-1832-4DD6-8C67-7AE03BF1C5E1}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130-4F1B-BBE5-E4FEAFE3286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{7545C9E5-C25F-4149-ACEB-EA26994BA19C}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130-4F1B-BBE5-E4FEAFE3286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{865B4221-175E-430D-BFD3-0FECCBCE735C}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130-4F1B-BBE5-E4FEAFE3286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{368E9E96-9DA8-409E-958F-43A571FB8999}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130-4F1B-BBE5-E4FEAFE3286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{80666299-6808-462C-995B-5EFF8A87C3E0}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130-4F1B-BBE5-E4FEAFE3286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{FA2BF3F3-2A85-457E-B441-113F11BF76B6}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130-4F1B-BBE5-E4FEAFE3286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{35C67637-D53F-4AE1-B6B5-DDE71CEB20D4}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130-4F1B-BBE5-E4FEAFE3286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{F90E0B93-57F5-410A-AAF3-7B1582496562}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130-4F1B-BBE5-E4FEAFE3286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130-4F1B-BBE5-E4FEAFE3286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130-4F1B-BBE5-E4FEAFE3286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{1488928C-4D95-4DC1-AD97-1C9761ABB17C}</c15:txfldGUID>
                      <c15:f>Daten_Diagramme!$E$14</c15:f>
                      <c15:dlblFieldTableCache>
                        <c:ptCount val="1"/>
                        <c:pt idx="0">
                          <c:v>-4.3</c:v>
                        </c:pt>
                      </c15:dlblFieldTableCache>
                    </c15:dlblFTEntry>
                  </c15:dlblFieldTable>
                  <c15:showDataLabelsRange val="0"/>
                </c:ext>
                <c:ext xmlns:c16="http://schemas.microsoft.com/office/drawing/2014/chart" uri="{C3380CC4-5D6E-409C-BE32-E72D297353CC}">
                  <c16:uniqueId val="{00000000-3D18-4272-8780-F6939C6D0D2C}"/>
                </c:ext>
              </c:extLst>
            </c:dLbl>
            <c:dLbl>
              <c:idx val="1"/>
              <c:tx>
                <c:strRef>
                  <c:f>Daten_Diagramme!$E$15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{015055BF-C5B1-4671-BAB7-C587FC5341AD}</c15:txfldGUID>
                      <c15:f>Daten_Diagramme!$E$15</c15:f>
                      <c15:dlblFieldTableCache>
                        <c:ptCount val="1"/>
                        <c:pt idx="0">
                          <c:v>1.3</c:v>
                        </c:pt>
                      </c15:dlblFieldTableCache>
                    </c15:dlblFTEntry>
                  </c15:dlblFieldTable>
                  <c15:showDataLabelsRange val="0"/>
                </c:ext>
                <c:ext xmlns:c16="http://schemas.microsoft.com/office/drawing/2014/chart" uri="{C3380CC4-5D6E-409C-BE32-E72D297353CC}">
                  <c16:uniqueId val="{00000001-3D18-4272-8780-F6939C6D0D2C}"/>
                </c:ext>
              </c:extLst>
            </c:dLbl>
            <c:dLbl>
              <c:idx val="2"/>
              <c:tx>
                <c:strRef>
                  <c:f>Daten_Diagramme!$E$16</c:f>
                  <c:strCache>
                    <c:ptCount val="1"/>
                    <c:pt idx="0">
                      <c:v>-14.9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{2848336E-846C-4CE6-97C8-E3836BA36264}</c15:txfldGUID>
                      <c15:f>Daten_Diagramme!$E$16</c15:f>
                      <c15:dlblFieldTableCache>
                        <c:ptCount val="1"/>
                        <c:pt idx="0">
                          <c:v>-14.9</c:v>
                        </c:pt>
                      </c15:dlblFieldTableCache>
                    </c15:dlblFTEntry>
                  </c15:dlblFieldTable>
                  <c15:showDataLabelsRange val="0"/>
                </c:ext>
                <c:ext xmlns:c16="http://schemas.microsoft.com/office/drawing/2014/chart" uri="{C3380CC4-5D6E-409C-BE32-E72D297353CC}">
                  <c16:uniqueId val="{00000002-3D18-4272-8780-F6939C6D0D2C}"/>
                </c:ext>
              </c:extLst>
            </c:dLbl>
            <c:dLbl>
              <c:idx val="3"/>
              <c:tx>
                <c:strRef>
                  <c:f>Daten_Diagramme!$E$17</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{AF3464AD-B2A7-4857-8A0A-99AAF71B2C04}</c15:txfldGUID>
                      <c15:f>Daten_Diagramme!$E$17</c15:f>
                      <c15:dlblFieldTableCache>
                        <c:ptCount val="1"/>
                        <c:pt idx="0">
                          <c:v>-6.1</c:v>
                        </c:pt>
                      </c15:dlblFieldTableCache>
                    </c15:dlblFTEntry>
                  </c15:dlblFieldTable>
                  <c15:showDataLabelsRange val="0"/>
                </c:ext>
                <c:ext xmlns:c16="http://schemas.microsoft.com/office/drawing/2014/chart" uri="{C3380CC4-5D6E-409C-BE32-E72D297353CC}">
                  <c16:uniqueId val="{00000003-3D18-4272-8780-F6939C6D0D2C}"/>
                </c:ext>
              </c:extLst>
            </c:dLbl>
            <c:dLbl>
              <c:idx val="4"/>
              <c:tx>
                <c:strRef>
                  <c:f>Daten_Diagramme!$E$18</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{4076E82B-1ECE-4D10-90D2-A9ECA9153423}</c15:txfldGUID>
                      <c15:f>Daten_Diagramme!$E$18</c15:f>
                      <c15:dlblFieldTableCache>
                        <c:ptCount val="1"/>
                        <c:pt idx="0">
                          <c:v>-7.6</c:v>
                        </c:pt>
                      </c15:dlblFieldTableCache>
                    </c15:dlblFTEntry>
                  </c15:dlblFieldTable>
                  <c15:showDataLabelsRange val="0"/>
                </c:ext>
                <c:ext xmlns:c16="http://schemas.microsoft.com/office/drawing/2014/chart" uri="{C3380CC4-5D6E-409C-BE32-E72D297353CC}">
                  <c16:uniqueId val="{00000004-3D18-4272-8780-F6939C6D0D2C}"/>
                </c:ext>
              </c:extLst>
            </c:dLbl>
            <c:dLbl>
              <c:idx val="5"/>
              <c:tx>
                <c:strRef>
                  <c:f>Daten_Diagramme!$E$19</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{A88DACA8-A4E8-4DB3-8C53-6EF74F764168}</c15:txfldGUID>
                      <c15:f>Daten_Diagramme!$E$19</c15:f>
                      <c15:dlblFieldTableCache>
                        <c:ptCount val="1"/>
                        <c:pt idx="0">
                          <c:v>-7.5</c:v>
                        </c:pt>
                      </c15:dlblFieldTableCache>
                    </c15:dlblFTEntry>
                  </c15:dlblFieldTable>
                  <c15:showDataLabelsRange val="0"/>
                </c:ext>
                <c:ext xmlns:c16="http://schemas.microsoft.com/office/drawing/2014/chart" uri="{C3380CC4-5D6E-409C-BE32-E72D297353CC}">
                  <c16:uniqueId val="{00000005-3D18-4272-8780-F6939C6D0D2C}"/>
                </c:ext>
              </c:extLst>
            </c:dLbl>
            <c:dLbl>
              <c:idx val="6"/>
              <c:tx>
                <c:strRef>
                  <c:f>Daten_Diagramme!$E$20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{0F0486DC-22E9-4859-A00C-64EA910F1031}</c15:txfldGUID>
                      <c15:f>Daten_Diagramme!$E$20</c15:f>
                      <c15:dlblFieldTableCache>
                        <c:ptCount val="1"/>
                        <c:pt idx="0">
                          <c:v>3.3</c:v>
                        </c:pt>
                      </c15:dlblFieldTableCache>
                    </c15:dlblFTEntry>
                  </c15:dlblFieldTable>
                  <c15:showDataLabelsRange val="0"/>
                </c:ext>
                <c:ext xmlns:c16="http://schemas.microsoft.com/office/drawing/2014/chart" uri="{C3380CC4-5D6E-409C-BE32-E72D297353CC}">
                  <c16:uniqueId val="{00000006-3D18-4272-8780-F6939C6D0D2C}"/>
                </c:ext>
              </c:extLst>
            </c:dLbl>
            <c:dLbl>
              <c:idx val="7"/>
              <c:tx>
                <c:strRef>
                  <c:f>Daten_Diagramme!$E$21</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{2142B7E8-CE22-4BC9-AF13-118B40D3B3B3}</c15:txfldGUID>
                      <c15:f>Daten_Diagramme!$E$21</c15:f>
                      <c15:dlblFieldTableCache>
                        <c:ptCount val="1"/>
                        <c:pt idx="0">
                          <c:v>6.1</c:v>
                        </c:pt>
                      </c15:dlblFieldTableCache>
                    </c15:dlblFTEntry>
                  </c15:dlblFieldTable>
                  <c15:showDataLabelsRange val="0"/>
                </c:ext>
                <c:ext xmlns:c16="http://schemas.microsoft.com/office/drawing/2014/chart" uri="{C3380CC4-5D6E-409C-BE32-E72D297353CC}">
                  <c16:uniqueId val="{00000007-3D18-4272-8780-F6939C6D0D2C}"/>
                </c:ext>
              </c:extLst>
            </c:dLbl>
            <c:dLbl>
              <c:idx val="8"/>
              <c:tx>
                <c:strRef>
                  <c:f>Daten_Diagramme!$E$22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{F6F6D011-CF9E-471F-BE36-B4D9EB645AAF}</c15:txfldGUID>
                      <c15:f>Daten_Diagramme!$E$22</c15:f>
                      <c15:dlblFieldTableCache>
                        <c:ptCount val="1"/>
                        <c:pt idx="0">
                          <c:v>-0.9</c:v>
                        </c:pt>
                      </c15:dlblFieldTableCache>
                    </c15:dlblFTEntry>
                  </c15:dlblFieldTable>
                  <c15:showDataLabelsRange val="0"/>
                </c:ext>
                <c:ext xmlns:c16="http://schemas.microsoft.com/office/drawing/2014/chart" uri="{C3380CC4-5D6E-409C-BE32-E72D297353CC}">
                  <c16:uniqueId val="{00000008-3D18-4272-8780-F6939C6D0D2C}"/>
                </c:ext>
              </c:extLst>
            </c:dLbl>
            <c:dLbl>
              <c:idx val="9"/>
              <c:tx>
                <c:strRef>
                  <c:f>Daten_Diagramme!$E$23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{F04F026C-3612-4336-A6FB-5CF06AF6B475}</c15:txfldGUID>
                      <c15:f>Daten_Diagramme!$E$23</c15:f>
                      <c15:dlblFieldTableCache>
                        <c:ptCount val="1"/>
                        <c:pt idx="0">
                          <c:v>0.3</c:v>
                        </c:pt>
                      </c15:dlblFieldTableCache>
                    </c15:dlblFTEntry>
                  </c15:dlblFieldTable>
                  <c15:showDataLabelsRange val="0"/>
                </c:ext>
                <c:ext xmlns:c16="http://schemas.microsoft.com/office/drawing/2014/chart" uri="{C3380CC4-5D6E-409C-BE32-E72D297353CC}">
                  <c16:uniqueId val="{00000009-3D18-4272-8780-F6939C6D0D2C}"/>
                </c:ext>
              </c:extLst>
            </c:dLbl>
            <c:dLbl>
              <c:idx val="10"/>
              <c:tx>
                <c:strRef>
                  <c:f>Daten_Diagramme!$E$24</c:f>
                  <c:strCache>
                    <c:ptCount val="1"/>
                    <c:pt idx="0">
                      <c:v>-17.1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{A03B8254-3E0E-4E14-9452-BED6B068BDBF}</c15:txfldGUID>
                      <c15:f>Daten_Diagramme!$E$24</c15:f>
                      <c15:dlblFieldTableCache>
                        <c:ptCount val="1"/>
                        <c:pt idx="0">
                          <c:v>-17.1</c:v>
                        </c:pt>
                      </c15:dlblFieldTableCache>
                    </c15:dlblFTEntry>
                  </c15:dlblFieldTable>
                  <c15:showDataLabelsRange val="0"/>
                </c:ext>
                <c:ext xmlns:c16="http://schemas.microsoft.com/office/drawing/2014/chart" uri="{C3380CC4-5D6E-409C-BE32-E72D297353CC}">
                  <c16:uniqueId val="{0000000A-3D18-4272-8780-F6939C6D0D2C}"/>
                </c:ext>
              </c:extLst>
            </c:dLbl>
            <c:dLbl>
              <c:idx val="11"/>
              <c:tx>
                <c:strRef>
                  <c:f>Daten_Diagramme!$E$25</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{DCEA1D5D-F5E9-4EAB-A013-577D8C8562BF}</c15:txfldGUID>
                      <c15:f>Daten_Diagramme!$E$25</c15:f>
                      <c15:dlblFieldTableCache>
                        <c:ptCount val="1"/>
                        <c:pt idx="0">
                          <c:v>-8.8</c:v>
                        </c:pt>
                      </c15:dlblFieldTableCache>
                    </c15:dlblFTEntry>
                  </c15:dlblFieldTable>
                  <c15:showDataLabelsRange val="0"/>
                </c:ext>
                <c:ext xmlns:c16="http://schemas.microsoft.com/office/drawing/2014/chart" uri="{C3380CC4-5D6E-409C-BE32-E72D297353CC}">
                  <c16:uniqueId val="{0000000B-3D18-4272-8780-F6939C6D0D2C}"/>
                </c:ext>
              </c:extLst>
            </c:dLbl>
            <c:dLbl>
              <c:idx val="12"/>
              <c:tx>
                <c:strRef>
                  <c:f>Daten_Diagramme!$E$26</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{42E67988-0C2E-4171-8D35-1B8E2FE0F7EF}</c15:txfldGUID>
                      <c15:f>Daten_Diagramme!$E$26</c15:f>
                      <c15:dlblFieldTableCache>
                        <c:ptCount val="1"/>
                        <c:pt idx="0">
                          <c:v>8.8</c:v>
                        </c:pt>
                      </c15:dlblFieldTableCache>
                    </c15:dlblFTEntry>
                  </c15:dlblFieldTable>
                  <c15:showDataLabelsRange val="0"/>
                </c:ext>
                <c:ext xmlns:c16="http://schemas.microsoft.com/office/drawing/2014/chart" uri="{C3380CC4-5D6E-409C-BE32-E72D297353CC}">
                  <c16:uniqueId val="{0000000C-3D18-4272-8780-F6939C6D0D2C}"/>
                </c:ext>
              </c:extLst>
            </c:dLbl>
            <c:dLbl>
              <c:idx val="13"/>
              <c:tx>
                <c:strRef>
                  <c:f>Daten_Diagramme!$E$27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{2191F706-5AAD-49F3-A681-C3BA506AE831}</c15:txfldGUID>
                      <c15:f>Daten_Diagramme!$E$27</c15:f>
                      <c15:dlblFieldTableCache>
                        <c:ptCount val="1"/>
                        <c:pt idx="0">
                          <c:v>-3.6</c:v>
                        </c:pt>
                      </c15:dlblFieldTableCache>
                    </c15:dlblFTEntry>
                  </c15:dlblFieldTable>
                  <c15:showDataLabelsRange val="0"/>
                </c:ext>
                <c:ext xmlns:c16="http://schemas.microsoft.com/office/drawing/2014/chart" uri="{C3380CC4-5D6E-409C-BE32-E72D297353CC}">
                  <c16:uniqueId val="{0000000D-3D18-4272-8780-F6939C6D0D2C}"/>
                </c:ext>
              </c:extLst>
            </c:dLbl>
            <c:dLbl>
              <c:idx val="14"/>
              <c:tx>
                <c:strRef>
                  <c:f>Daten_Diagramme!$E$28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{9F08EE7B-5688-4853-B32A-E77DDE34C606}</c15:txfldGUID>
                      <c15:f>Daten_Diagramme!$E$28</c15:f>
                      <c15:dlblFieldTableCache>
                        <c:ptCount val="1"/>
                        <c:pt idx="0">
                          <c:v>-1.4</c:v>
                        </c:pt>
                      </c15:dlblFieldTableCache>
                    </c15:dlblFTEntry>
                  </c15:dlblFieldTable>
                  <c15:showDataLabelsRange val="0"/>
                </c:ext>
                <c:ext xmlns:c16="http://schemas.microsoft.com/office/drawing/2014/chart" uri="{C3380CC4-5D6E-409C-BE32-E72D297353CC}">
                  <c16:uniqueId val="{0000000E-3D18-4272-8780-F6939C6D0D2C}"/>
                </c:ext>
              </c:extLst>
            </c:dLbl>
            <c:dLbl>
              <c:idx val="15"/>
              <c:tx>
                <c:strRef>
                  <c:f>Daten_Diagramme!$E$29</c:f>
                  <c:strCache>
                    <c:ptCount val="1"/>
                    <c:pt idx="0">
                      <c:v>-22.7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{2168466C-650E-4AA7-9699-56A692F2CC85}</c15:txfldGUID>
                      <c15:f>Daten_Diagramme!$E$29</c15:f>
                      <c15:dlblFieldTableCache>
                        <c:ptCount val="1"/>
                        <c:pt idx="0">
                          <c:v>-22.7</c:v>
                        </c:pt>
                      </c15:dlblFieldTableCache>
                    </c15:dlblFTEntry>
                  </c15:dlblFieldTable>
                  <c15:showDataLabelsRange val="0"/>
                </c:ext>
                <c:ext xmlns:c16="http://schemas.microsoft.com/office/drawing/2014/chart" uri="{C3380CC4-5D6E-409C-BE32-E72D297353CC}">
                  <c16:uniqueId val="{0000000F-3D18-4272-8780-F6939C6D0D2C}"/>
                </c:ext>
              </c:extLst>
            </c:dLbl>
            <c:dLbl>
              <c:idx val="16"/>
              <c:tx>
                <c:strRef>
                  <c:f>Daten_Diagramme!$E$30</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{F6993529-B78A-4117-9B20-CD58B5418791}</c15:txfldGUID>
                      <c15:f>Daten_Diagramme!$E$30</c15:f>
                      <c15:dlblFieldTableCache>
                        <c:ptCount val="1"/>
                        <c:pt idx="0">
                          <c:v>-8.4</c:v>
                        </c:pt>
                      </c15:dlblFieldTableCache>
                    </c15:dlblFTEntry>
                  </c15:dlblFieldTable>
                  <c15:showDataLabelsRange val="0"/>
                </c:ext>
                <c:ext xmlns:c16="http://schemas.microsoft.com/office/drawing/2014/chart" uri="{C3380CC4-5D6E-409C-BE32-E72D297353CC}">
                  <c16:uniqueId val="{00000010-3D18-4272-8780-F6939C6D0D2C}"/>
                </c:ext>
              </c:extLst>
            </c:dLbl>
            <c:dLbl>
              <c:idx val="17"/>
              <c:tx>
                <c:strRef>
                  <c:f>Daten_Diagramme!$E$31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{3CC60451-E4A8-41A6-B54A-BDA11067CE66}</c15:txfldGUID>
                      <c15:f>Daten_Diagramme!$E$31</c15:f>
                      <c15:dlblFieldTableCache>
                        <c:ptCount val="1"/>
                        <c:pt idx="0">
                          <c:v>-0.5</c:v>
                        </c:pt>
                      </c15:dlblFieldTableCache>
                    </c15:dlblFTEntry>
                  </c15:dlblFieldTable>
                  <c15:showDataLabelsRange val="0"/>
                </c:ext>
                <c:ext xmlns:c16="http://schemas.microsoft.com/office/drawing/2014/chart" uri="{C3380CC4-5D6E-409C-BE32-E72D297353CC}">
                  <c16:uniqueId val="{00000011-3D18-4272-8780-F6939C6D0D2C}"/>
                </c:ext>
              </c:extLst>
            </c:dLbl>
            <c:dLbl>
              <c:idx val="18"/>
              <c:tx>
                <c:strRef>
                  <c:f>Daten_Diagramme!$E$32</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{ED6AD3A9-7453-4233-939B-3D652320E729}</c15:txfldGUID>
                      <c15:f>Daten_Diagramme!$E$32</c15:f>
                      <c15:dlblFieldTableCache>
                        <c:ptCount val="1"/>
                        <c:pt idx="0">
                          <c:v>-5.4</c:v>
                        </c:pt>
                      </c15:dlblFieldTableCache>
                    </c15:dlblFTEntry>
                  </c15:dlblFieldTable>
                  <c15:showDataLabelsRange val="0"/>
                </c:ext>
                <c:ext xmlns:c16="http://schemas.microsoft.com/office/drawing/2014/chart" uri="{C3380CC4-5D6E-409C-BE32-E72D297353CC}">
                  <c16:uniqueId val="{00000012-3D18-4272-8780-F6939C6D0D2C}"/>
                </c:ext>
              </c:extLst>
            </c:dLbl>
            <c:dLbl>
              <c:idx val="19"/>
              <c:tx>
                <c:strRef>
                  <c:f>Daten_Diagramme!$E$33</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{9D3BF390-5C2A-4DED-AB0B-ABB6F3B1755A}</c15:txfldGUID>
                      <c15:f>Daten_Diagramme!$E$33</c15:f>
                      <c15:dlblFieldTableCache>
                        <c:ptCount val="1"/>
                        <c:pt idx="0">
                          <c:v>-6.6</c:v>
                        </c:pt>
                      </c15:dlblFieldTableCache>
                    </c15:dlblFTEntry>
                  </c15:dlblFieldTable>
                  <c15:showDataLabelsRange val="0"/>
                </c:ext>
                <c:ext xmlns:c16="http://schemas.microsoft.com/office/drawing/2014/chart" uri="{C3380CC4-5D6E-409C-BE32-E72D297353CC}">
                  <c16:uniqueId val="{00000013-3D18-4272-8780-F6939C6D0D2C}"/>
                </c:ext>
              </c:extLst>
            </c:dLbl>
            <c:dLbl>
              <c:idx val="20"/>
              <c:tx>
                <c:strRef>
                  <c:f>Daten_Diagramme!$E$34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{20BC8C31-68ED-4254-982B-2FC818B239EB}</c15:txfldGUID>
                      <c15:f>Daten_Diagramme!$E$34</c15:f>
                      <c15:dlblFieldTableCache>
                        <c:ptCount val="1"/>
                        <c:pt idx="0">
                          <c:v>-3.8</c:v>
                        </c:pt>
                      </c15:dlblFieldTableCache>
                    </c15:dlblFTEntry>
                  </c15:dlblFieldTable>
                  <c15:showDataLabelsRange val="0"/>
                </c:ext>
                <c:ext xmlns:c16="http://schemas.microsoft.com/office/drawing/2014/chart" uri="{C3380CC4-5D6E-409C-BE32-E72D297353CC}">
                  <c16:uniqueId val="{00000014-3D18-4272-8780-F6939C6D0D2C}"/>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{934661C8-016F-4E17-B422-36D8D497DA90}</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3D18-4272-8780-F6939C6D0D2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{4C00AF1F-DF69-4B24-BB07-A66286618F67}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D18-4272-8780-F6939C6D0D2C}"/>
                </c:ext>
              </c:extLst>
            </c:dLbl>
            <c:dLbl>
              <c:idx val="23"/>
              <c:tx>
                <c:strRef>
                  <c:f>Daten_Diagramme!$E$37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{3C1639E1-6F19-47DD-BE81-9AD4CCB27175}</c15:txfldGUID>
                      <c15:f>Daten_Diagramme!$E$37</c15:f>
                      <c15:dlblFieldTableCache>
                        <c:ptCount val="1"/>
                        <c:pt idx="0">
                          <c:v>1.3</c:v>
                        </c:pt>
                      </c15:dlblFieldTableCache>
                    </c15:dlblFTEntry>
                  </c15:dlblFieldTable>
                  <c15:showDataLabelsRange val="0"/>
                </c:ext>
                <c:ext xmlns:c16="http://schemas.microsoft.com/office/drawing/2014/chart" uri="{C3380CC4-5D6E-409C-BE32-E72D297353CC}">
                  <c16:uniqueId val="{00000017-3D18-4272-8780-F6939C6D0D2C}"/>
                </c:ext>
              </c:extLst>
            </c:dLbl>
            <c:dLbl>
              <c:idx val="24"/>
              <c:tx>
                <c:strRef>
                  <c:f>Daten_Diagramme!$E$38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{5D4EC1CB-474B-4E62-BE9B-7F6F781240B4}</c15:txfldGUID>
                      <c15:f>Daten_Diagramme!$E$38</c15:f>
                      <c15:dlblFieldTableCache>
                        <c:ptCount val="1"/>
                        <c:pt idx="0">
                          <c:v>-2.4</c:v>
                        </c:pt>
                      </c15:dlblFieldTableCache>
                    </c15:dlblFTEntry>
                  </c15:dlblFieldTable>
                  <c15:showDataLabelsRange val="0"/>
                </c:ext>
                <c:ext xmlns:c16="http://schemas.microsoft.com/office/drawing/2014/chart" uri="{C3380CC4-5D6E-409C-BE32-E72D297353CC}">
                  <c16:uniqueId val="{00000018-3D18-4272-8780-F6939C6D0D2C}"/>
                </c:ext>
              </c:extLst>
            </c:dLbl>
            <c:dLbl>
              <c:idx val="25"/>
              <c:tx>
                <c:strRef>
                  <c:f>Daten_Diagramme!$E$39</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{F535779A-F830-48D1-9580-4D570B0C9A9A}</c15:txfldGUID>
                      <c15:f>Daten_Diagramme!$E$39</c15:f>
                      <c15:dlblFieldTableCache>
                        <c:ptCount val="1"/>
                        <c:pt idx="0">
                          <c:v>-4.8</c:v>
                        </c:pt>
                      </c15:dlblFieldTableCache>
                    </c15:dlblFTEntry>
                  </c15:dlblFieldTable>
                  <c15:showDataLabelsRange val="0"/>
                </c:ext>
                <c:ext xmlns:c16="http://schemas.microsoft.com/office/drawing/2014/chart" uri="{C3380CC4-5D6E-409C-BE32-E72D297353CC}">
                  <c16:uniqueId val="{00000019-3D18-4272-8780-F6939C6D0D2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{1EF76FF7-D283-459B-985F-9B87CACB0F5E}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D18-4272-8780-F6939C6D0D2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{9B4D3E02-FBC8-4A0B-A41D-BD16794E34FF}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D18-4272-8780-F6939C6D0D2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{2E17A2C0-543F-4C11-B17B-666FF71CDD2E}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D18-4272-8780-F6939C6D0D2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{E7AE72A6-8C1C-4FF3-8404-02EDD6723EF5}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D18-4272-8780-F6939C6D0D2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{2D043A6F-CE84-476A-BBCD-3821EE2C52A0}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D18-4272-8780-F6939C6D0D2C}"/>
                </c:ext>
              </c:extLst>
            </c:dLbl>
            <c:dLbl>
              <c:idx val="31"/>
              <c:tx>
                <c:strRef>
                  <c:f>Daten_Diagramme!$E$45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{3768FFA1-E271-472D-A9C1-8DC055BA0199}</c15:txfldGUID>
                      <c15:f>Daten_Diagramme!$E$45</c15:f>
                      <c15:dlblFieldTableCache>
                        <c:ptCount val="1"/>
                        <c:pt idx="0">
                          <c:v>-4.8</c:v>
                        </c:pt>
                      </c15:dlblFieldTableCache>
                    </c15:dlblFTEntry>
                  </c15:dlblFieldTable>
                  <c15:showDataLabelsRange val="0"/>
                </c:ext>
                <c:ext xmlns:c16="http://schemas.microsoft.com/office/drawing/2014/chart" uri="{C3380CC4-5D6E-409C-BE32-E72D297353CC}">
                  <c16:uniqueId val="{0000001F-3D18-4272-8780-F6939C6D0D2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-4.311991154889939</c:v>
                </c:pt>
                <c:pt idx="1">
                  <c:v>1.2693935119887165</c:v>
                </c:pt>
                <c:pt idx="2">
                  <c:v>-14.942528735632184</c:v>
                </c:pt>
                <c:pt idx="3">
                  <c:v>-6.0921843687374748</c:v>
                </c:pt>
                <c:pt idx="4">
                  <c:v>-7.5575027382256295</c:v>
                </c:pt>
                <c:pt idx="5">
                  <c:v>-7.5139888089528375</c:v>
                </c:pt>
                <c:pt idx="6">
                  <c:v>3.3232628398791539</c:v>
                </c:pt>
                <c:pt idx="7">
                  <c:v>6.0719640179910046</c:v>
                </c:pt>
                <c:pt idx="8">
                  <c:v>-0.92112838226827864</c:v>
                </c:pt>
                <c:pt idx="9">
                  <c:v>0.34867503486750351</c:v>
                </c:pt>
                <c:pt idx="10">
                  <c:v>-17.123498614105326</c:v>
                </c:pt>
                <c:pt idx="11">
                  <c:v>-8.8435374149659864</c:v>
                </c:pt>
                <c:pt idx="12">
                  <c:v>8.8135593220338979</c:v>
                </c:pt>
                <c:pt idx="13">
                  <c:v>-3.5616438356164384</c:v>
                </c:pt>
                <c:pt idx="14">
                  <c:v>-1.4492753623188406</c:v>
                </c:pt>
                <c:pt idx="15">
                  <c:v>-22.735346358792185</c:v>
                </c:pt>
                <c:pt idx="16">
                  <c:v>-8.4158415841584162</c:v>
                </c:pt>
                <c:pt idx="17">
                  <c:v>-0.54794520547945202</c:v>
                </c:pt>
                <c:pt idx="18">
                  <c:v>-5.382262996941896</c:v>
                </c:pt>
                <c:pt idx="19">
                  <c:v>-6.5894924309884235</c:v>
                </c:pt>
                <c:pt idx="20">
                  <c:v>-3.8225853516194923</c:v>
                </c:pt>
                <c:pt idx="21">
                  <c:v>0</c:v>
                </c:pt>
                <c:pt idx="23">
                  <c:v>1.2693935119887165</c:v>
                </c:pt>
                <c:pt idx="24">
                  <c:v>-2.4231826130402196</c:v>
                </c:pt>
                <c:pt idx="25">
                  <c:v>-4.7785779652250033</c:v>
                </c:pt>
              </c:numCache>
            </c:numRef>
          </c:val>
          <c:extLst>
            <c:ext xmlns:c16="http://schemas.microsoft.com/office/drawing/2014/chart" uri="{C3380CC4-5D6E-409C-BE32-E72D297353CC}">
              <c16:uniqueId val="{00000020-3D18-4272-8780-F6939C6D0D2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{15D3E7BF-0E92-43C6-A3F3-F4CD4864CB81}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D18-4272-8780-F6939C6D0D2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{C0C36789-201B-4AC9-8B71-1959583C322E}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D18-4272-8780-F6939C6D0D2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{2E9F8EE7-AF6D-4221-A704-8F097B805629}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D18-4272-8780-F6939C6D0D2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{AFA9FD22-97C6-4257-940E-6BFB8B9725CE}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D18-4272-8780-F6939C6D0D2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{7EC3E6CD-20C5-4EE4-8885-F2A9D2FF579A}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D18-4272-8780-F6939C6D0D2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{F1CBAF86-43DB-450D-B253-44BE08D2E1BA}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D18-4272-8780-F6939C6D0D2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{CAFCF667-06CB-4994-A16D-9DDCEBC25CB5}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D18-4272-8780-F6939C6D0D2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{6F50B8D3-A6E4-4810-BD80-6AC2A3A93291}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D18-4272-8780-F6939C6D0D2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{195F6528-2DB2-47B8-8956-B8F04A693C75}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D18-4272-8780-F6939C6D0D2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{B172C4FE-5672-4835-BC71-58CEDDD8591B}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D18-4272-8780-F6939C6D0D2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{63BCE112-A4CE-49F7-9746-1BE6E48F6B2F}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D18-4272-8780-F6939C6D0D2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{5BCD7DFF-1B02-4A11-8045-BB42E54BC414}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D18-4272-8780-F6939C6D0D2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{2C2C2393-2E52-4009-AADC-F4AAFF2730EF}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D18-4272-8780-F6939C6D0D2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{C428DB44-67A0-405B-9434-50D721745D3E}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D18-4272-8780-F6939C6D0D2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{ACF5A685-D930-41E3-A1C5-14FDC20140EB}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D18-4272-8780-F6939C6D0D2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{776BD261-2231-45A6-ABF0-B34B68BA1DB4}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D18-4272-8780-F6939C6D0D2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{605C0604-A029-471F-BCF7-6E865D4E835F}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D18-4272-8780-F6939C6D0D2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{BEBAFA9E-F5D7-4726-AC82-289EAF2A54F5}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D18-4272-8780-F6939C6D0D2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{88FD089D-BC68-4D8C-885D-5CB7A0884C9E}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D18-4272-8780-F6939C6D0D2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{BDC3DF63-174A-462C-933C-A5661722CFEC}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D18-4272-8780-F6939C6D0D2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{01B689E9-8F2D-4974-AA12-8A5CE00DD077}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D18-4272-8780-F6939C6D0D2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{E8D993B1-CCAC-4D06-8749-5220514CF11D}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D18-4272-8780-F6939C6D0D2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{ED96896E-4159-43CF-9B7F-90D142D42483}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D18-4272-8780-F6939C6D0D2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{EE02C1D4-8020-4E11-9FFF-E59F585496AC}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D18-4272-8780-F6939C6D0D2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{4D36F8CB-9A58-4ABF-81E2-BF37FD8E8C73}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D18-4272-8780-F6939C6D0D2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{F2B802E9-46E0-48E1-B951-11EAB3BE730C}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D18-4272-8780-F6939C6D0D2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{D39D57D9-AFED-4BB9-8463-8D20D6AF75B8}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D18-4272-8780-F6939C6D0D2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{A40F5B3D-4C83-48CE-B36C-F77B59484DA8}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D18-4272-8780-F6939C6D0D2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{E5DD34EE-F948-4B8C-AE97-6CB1B396CC98}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D18-4272-8780-F6939C6D0D2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{70D9326F-E77A-4D11-87DC-EC530D48720F}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D18-4272-8780-F6939C6D0D2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{E29E6F89-6CFA-4F42-A4B8-DE61E9ECF617}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D18-4272-8780-F6939C6D0D2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{0413AA15-DC69-494C-BA32-79744827EA09}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D18-4272-8780-F6939C6D0D2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D18-4272-8780-F6939C6D0D2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D18-4272-8780-F6939C6D0D2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{B8F57481-B3C5-4E10-98C3-27CFD537EC92}</c15:txfldGUID>
                      <c15:f>Diagramm!$I$46</c15:f>
                      <c15:dlblFieldTableCache>
                        <c:ptCount val="1"/>
                      </c15:dlblFieldTableCache>
                    </c15:dlblFTEntry>
                  </c15:dlblFieldTable>
                  <c15:showDataLabelsRange val="0"/>
                </c:ext>
                <c:ext xmlns:c16="http://schemas.microsoft.com/office/drawing/2014/chart" uri="{C3380CC4-5D6E-409C-BE32-E72D297353CC}">
                  <c16:uniqueId val="{00000000-4860-4AD2-8875-57CDDEAFA6D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{DE033F6B-9267-4462-A3E6-06AFBC240FC7}</c15:txfldGUID>
                      <c15:f>Diagramm!$I$47</c15:f>
                      <c15:dlblFieldTableCache>
                        <c:ptCount val="1"/>
                      </c15:dlblFieldTableCache>
                    </c15:dlblFTEntry>
                  </c15:dlblFieldTable>
                  <c15:showDataLabelsRange val="0"/>
                </c:ext>
                <c:ext xmlns:c16="http://schemas.microsoft.com/office/drawing/2014/chart" uri="{C3380CC4-5D6E-409C-BE32-E72D297353CC}">
                  <c16:uniqueId val="{00000001-4860-4AD2-8875-57CDDEAFA6D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{F3C01168-BCD4-460C-B713-F8BC0DC5E4A1}</c15:txfldGUID>
                      <c15:f>Diagramm!$I$48</c15:f>
                      <c15:dlblFieldTableCache>
                        <c:ptCount val="1"/>
                      </c15:dlblFieldTableCache>
                    </c15:dlblFTEntry>
                  </c15:dlblFieldTable>
                  <c15:showDataLabelsRange val="0"/>
                </c:ext>
                <c:ext xmlns:c16="http://schemas.microsoft.com/office/drawing/2014/chart" uri="{C3380CC4-5D6E-409C-BE32-E72D297353CC}">
                  <c16:uniqueId val="{00000002-4860-4AD2-8875-57CDDEAFA6D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{D6502CE5-AF54-4591-BB79-29CEE81D464A}</c15:txfldGUID>
                      <c15:f>Diagramm!$I$49</c15:f>
                      <c15:dlblFieldTableCache>
                        <c:ptCount val="1"/>
                      </c15:dlblFieldTableCache>
                    </c15:dlblFTEntry>
                  </c15:dlblFieldTable>
                  <c15:showDataLabelsRange val="0"/>
                </c:ext>
                <c:ext xmlns:c16="http://schemas.microsoft.com/office/drawing/2014/chart" uri="{C3380CC4-5D6E-409C-BE32-E72D297353CC}">
                  <c16:uniqueId val="{00000003-4860-4AD2-8875-57CDDEAFA6D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{9ADDB5B5-6C12-43E8-9146-4FF9BE1A1F38}</c15:txfldGUID>
                      <c15:f>Diagramm!$I$50</c15:f>
                      <c15:dlblFieldTableCache>
                        <c:ptCount val="1"/>
                      </c15:dlblFieldTableCache>
                    </c15:dlblFTEntry>
                  </c15:dlblFieldTable>
                  <c15:showDataLabelsRange val="0"/>
                </c:ext>
                <c:ext xmlns:c16="http://schemas.microsoft.com/office/drawing/2014/chart" uri="{C3380CC4-5D6E-409C-BE32-E72D297353CC}">
                  <c16:uniqueId val="{00000004-4860-4AD2-8875-57CDDEAFA6D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{FBA94343-D830-4756-AEF2-7062109BFF6B}</c15:txfldGUID>
                      <c15:f>Diagramm!$I$51</c15:f>
                      <c15:dlblFieldTableCache>
                        <c:ptCount val="1"/>
                      </c15:dlblFieldTableCache>
                    </c15:dlblFTEntry>
                  </c15:dlblFieldTable>
                  <c15:showDataLabelsRange val="0"/>
                </c:ext>
                <c:ext xmlns:c16="http://schemas.microsoft.com/office/drawing/2014/chart" uri="{C3380CC4-5D6E-409C-BE32-E72D297353CC}">
                  <c16:uniqueId val="{00000005-4860-4AD2-8875-57CDDEAFA6D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{D58C11DB-9391-4D50-8CDA-247C32FF70BF}</c15:txfldGUID>
                      <c15:f>Diagramm!$I$52</c15:f>
                      <c15:dlblFieldTableCache>
                        <c:ptCount val="1"/>
                      </c15:dlblFieldTableCache>
                    </c15:dlblFTEntry>
                  </c15:dlblFieldTable>
                  <c15:showDataLabelsRange val="0"/>
                </c:ext>
                <c:ext xmlns:c16="http://schemas.microsoft.com/office/drawing/2014/chart" uri="{C3380CC4-5D6E-409C-BE32-E72D297353CC}">
                  <c16:uniqueId val="{00000006-4860-4AD2-8875-57CDDEAFA6D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{DCD1ED46-B8F7-4975-A84B-5E6ADBCEA56C}</c15:txfldGUID>
                      <c15:f>Diagramm!$I$53</c15:f>
                      <c15:dlblFieldTableCache>
                        <c:ptCount val="1"/>
                      </c15:dlblFieldTableCache>
                    </c15:dlblFTEntry>
                  </c15:dlblFieldTable>
                  <c15:showDataLabelsRange val="0"/>
                </c:ext>
                <c:ext xmlns:c16="http://schemas.microsoft.com/office/drawing/2014/chart" uri="{C3380CC4-5D6E-409C-BE32-E72D297353CC}">
                  <c16:uniqueId val="{00000007-4860-4AD2-8875-57CDDEAFA6D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{6F4EC768-7024-4504-884C-C4191003D054}</c15:txfldGUID>
                      <c15:f>Diagramm!$I$54</c15:f>
                      <c15:dlblFieldTableCache>
                        <c:ptCount val="1"/>
                      </c15:dlblFieldTableCache>
                    </c15:dlblFTEntry>
                  </c15:dlblFieldTable>
                  <c15:showDataLabelsRange val="0"/>
                </c:ext>
                <c:ext xmlns:c16="http://schemas.microsoft.com/office/drawing/2014/chart" uri="{C3380CC4-5D6E-409C-BE32-E72D297353CC}">
                  <c16:uniqueId val="{00000008-4860-4AD2-8875-57CDDEAFA6D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{42785BA1-1CF2-4F29-807A-472F213339F7}</c15:txfldGUID>
                      <c15:f>Diagramm!$I$55</c15:f>
                      <c15:dlblFieldTableCache>
                        <c:ptCount val="1"/>
                      </c15:dlblFieldTableCache>
                    </c15:dlblFTEntry>
                  </c15:dlblFieldTable>
                  <c15:showDataLabelsRange val="0"/>
                </c:ext>
                <c:ext xmlns:c16="http://schemas.microsoft.com/office/drawing/2014/chart" uri="{C3380CC4-5D6E-409C-BE32-E72D297353CC}">
                  <c16:uniqueId val="{00000009-4860-4AD2-8875-57CDDEAFA6D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{76599000-7B37-446D-AF27-74ACF3944FE0}</c15:txfldGUID>
                      <c15:f>Diagramm!$I$56</c15:f>
                      <c15:dlblFieldTableCache>
                        <c:ptCount val="1"/>
                      </c15:dlblFieldTableCache>
                    </c15:dlblFTEntry>
                  </c15:dlblFieldTable>
                  <c15:showDataLabelsRange val="0"/>
                </c:ext>
                <c:ext xmlns:c16="http://schemas.microsoft.com/office/drawing/2014/chart" uri="{C3380CC4-5D6E-409C-BE32-E72D297353CC}">
                  <c16:uniqueId val="{0000000A-4860-4AD2-8875-57CDDEAFA6D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{533431C4-44C0-4628-8059-508A35CBAADE}</c15:txfldGUID>
                      <c15:f>Diagramm!$I$57</c15:f>
                      <c15:dlblFieldTableCache>
                        <c:ptCount val="1"/>
                      </c15:dlblFieldTableCache>
                    </c15:dlblFTEntry>
                  </c15:dlblFieldTable>
                  <c15:showDataLabelsRange val="0"/>
                </c:ext>
                <c:ext xmlns:c16="http://schemas.microsoft.com/office/drawing/2014/chart" uri="{C3380CC4-5D6E-409C-BE32-E72D297353CC}">
                  <c16:uniqueId val="{0000000B-4860-4AD2-8875-57CDDEAFA6D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{AD9A89DF-6665-4A6F-B85F-6D6E1EF17C73}</c15:txfldGUID>
                      <c15:f>Diagramm!$I$58</c15:f>
                      <c15:dlblFieldTableCache>
                        <c:ptCount val="1"/>
                      </c15:dlblFieldTableCache>
                    </c15:dlblFTEntry>
                  </c15:dlblFieldTable>
                  <c15:showDataLabelsRange val="0"/>
                </c:ext>
                <c:ext xmlns:c16="http://schemas.microsoft.com/office/drawing/2014/chart" uri="{C3380CC4-5D6E-409C-BE32-E72D297353CC}">
                  <c16:uniqueId val="{0000000C-4860-4AD2-8875-57CDDEAFA6D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{FA497848-EFFE-42D6-BC91-A6F6D65638C5}</c15:txfldGUID>
                      <c15:f>Diagramm!$I$59</c15:f>
                      <c15:dlblFieldTableCache>
                        <c:ptCount val="1"/>
                      </c15:dlblFieldTableCache>
                    </c15:dlblFTEntry>
                  </c15:dlblFieldTable>
                  <c15:showDataLabelsRange val="0"/>
                </c:ext>
                <c:ext xmlns:c16="http://schemas.microsoft.com/office/drawing/2014/chart" uri="{C3380CC4-5D6E-409C-BE32-E72D297353CC}">
                  <c16:uniqueId val="{0000000D-4860-4AD2-8875-57CDDEAFA6D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{E639EAF6-A124-488C-AC59-4FE182EE8237}</c15:txfldGUID>
                      <c15:f>Diagramm!$I$60</c15:f>
                      <c15:dlblFieldTableCache>
                        <c:ptCount val="1"/>
                      </c15:dlblFieldTableCache>
                    </c15:dlblFTEntry>
                  </c15:dlblFieldTable>
                  <c15:showDataLabelsRange val="0"/>
                </c:ext>
                <c:ext xmlns:c16="http://schemas.microsoft.com/office/drawing/2014/chart" uri="{C3380CC4-5D6E-409C-BE32-E72D297353CC}">
                  <c16:uniqueId val="{0000000E-4860-4AD2-8875-57CDDEAFA6D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{EDF36176-B82D-4070-A6ED-4D013254A427}</c15:txfldGUID>
                      <c15:f>Diagramm!$I$61</c15:f>
                      <c15:dlblFieldTableCache>
                        <c:ptCount val="1"/>
                      </c15:dlblFieldTableCache>
                    </c15:dlblFTEntry>
                  </c15:dlblFieldTable>
                  <c15:showDataLabelsRange val="0"/>
                </c:ext>
                <c:ext xmlns:c16="http://schemas.microsoft.com/office/drawing/2014/chart" uri="{C3380CC4-5D6E-409C-BE32-E72D297353CC}">
                  <c16:uniqueId val="{0000000F-4860-4AD2-8875-57CDDEAFA6D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{709B2E87-5045-4751-ACF6-4C63873AE65D}</c15:txfldGUID>
                      <c15:f>Diagramm!$I$62</c15:f>
                      <c15:dlblFieldTableCache>
                        <c:ptCount val="1"/>
                      </c15:dlblFieldTableCache>
                    </c15:dlblFTEntry>
                  </c15:dlblFieldTable>
                  <c15:showDataLabelsRange val="0"/>
                </c:ext>
                <c:ext xmlns:c16="http://schemas.microsoft.com/office/drawing/2014/chart" uri="{C3380CC4-5D6E-409C-BE32-E72D297353CC}">
                  <c16:uniqueId val="{00000010-4860-4AD2-8875-57CDDEAFA6D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{674DCCF8-B0F3-41FA-BEB3-A4E3F6E53F9A}</c15:txfldGUID>
                      <c15:f>Diagramm!$I$63</c15:f>
                      <c15:dlblFieldTableCache>
                        <c:ptCount val="1"/>
                      </c15:dlblFieldTableCache>
                    </c15:dlblFTEntry>
                  </c15:dlblFieldTable>
                  <c15:showDataLabelsRange val="0"/>
                </c:ext>
                <c:ext xmlns:c16="http://schemas.microsoft.com/office/drawing/2014/chart" uri="{C3380CC4-5D6E-409C-BE32-E72D297353CC}">
                  <c16:uniqueId val="{00000011-4860-4AD2-8875-57CDDEAFA6D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{44B977B7-4987-44C9-B311-857BDE82A029}</c15:txfldGUID>
                      <c15:f>Diagramm!$I$64</c15:f>
                      <c15:dlblFieldTableCache>
                        <c:ptCount val="1"/>
                      </c15:dlblFieldTableCache>
                    </c15:dlblFTEntry>
                  </c15:dlblFieldTable>
                  <c15:showDataLabelsRange val="0"/>
                </c:ext>
                <c:ext xmlns:c16="http://schemas.microsoft.com/office/drawing/2014/chart" uri="{C3380CC4-5D6E-409C-BE32-E72D297353CC}">
                  <c16:uniqueId val="{00000012-4860-4AD2-8875-57CDDEAFA6D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{93603D4B-0B47-4753-92D3-8827EB479E35}</c15:txfldGUID>
                      <c15:f>Diagramm!$I$65</c15:f>
                      <c15:dlblFieldTableCache>
                        <c:ptCount val="1"/>
                      </c15:dlblFieldTableCache>
                    </c15:dlblFTEntry>
                  </c15:dlblFieldTable>
                  <c15:showDataLabelsRange val="0"/>
                </c:ext>
                <c:ext xmlns:c16="http://schemas.microsoft.com/office/drawing/2014/chart" uri="{C3380CC4-5D6E-409C-BE32-E72D297353CC}">
                  <c16:uniqueId val="{00000013-4860-4AD2-8875-57CDDEAFA6D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{32309FEC-4A31-4980-8C10-107B3604B3CF}</c15:txfldGUID>
                      <c15:f>Diagramm!$I$66</c15:f>
                      <c15:dlblFieldTableCache>
                        <c:ptCount val="1"/>
                      </c15:dlblFieldTableCache>
                    </c15:dlblFTEntry>
                  </c15:dlblFieldTable>
                  <c15:showDataLabelsRange val="0"/>
                </c:ext>
                <c:ext xmlns:c16="http://schemas.microsoft.com/office/drawing/2014/chart" uri="{C3380CC4-5D6E-409C-BE32-E72D297353CC}">
                  <c16:uniqueId val="{00000014-4860-4AD2-8875-57CDDEAFA6D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{F3914261-C32D-4449-B292-35D88B8A9684}</c15:txfldGUID>
                      <c15:f>Diagramm!$I$67</c15:f>
                      <c15:dlblFieldTableCache>
                        <c:ptCount val="1"/>
                      </c15:dlblFieldTableCache>
                    </c15:dlblFTEntry>
                  </c15:dlblFieldTable>
                  <c15:showDataLabelsRange val="0"/>
                </c:ext>
                <c:ext xmlns:c16="http://schemas.microsoft.com/office/drawing/2014/chart" uri="{C3380CC4-5D6E-409C-BE32-E72D297353CC}">
                  <c16:uniqueId val="{00000015-4860-4AD2-8875-57CDDEAFA6D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860-4AD2-8875-57CDDEAFA6D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{22A3BDE5-EB60-46A0-AA0D-E659CCD0823C}</c15:txfldGUID>
                      <c15:f>Diagramm!$K$46</c15:f>
                      <c15:dlblFieldTableCache>
                        <c:ptCount val="1"/>
                      </c15:dlblFieldTableCache>
                    </c15:dlblFTEntry>
                  </c15:dlblFieldTable>
                  <c15:showDataLabelsRange val="0"/>
                </c:ext>
                <c:ext xmlns:c16="http://schemas.microsoft.com/office/drawing/2014/chart" uri="{C3380CC4-5D6E-409C-BE32-E72D297353CC}">
                  <c16:uniqueId val="{00000017-4860-4AD2-8875-57CDDEAFA6D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{05BFD6F4-9A10-4F65-936D-6BD0488C3587}</c15:txfldGUID>
                      <c15:f>Diagramm!$K$47</c15:f>
                      <c15:dlblFieldTableCache>
                        <c:ptCount val="1"/>
                      </c15:dlblFieldTableCache>
                    </c15:dlblFTEntry>
                  </c15:dlblFieldTable>
                  <c15:showDataLabelsRange val="0"/>
                </c:ext>
                <c:ext xmlns:c16="http://schemas.microsoft.com/office/drawing/2014/chart" uri="{C3380CC4-5D6E-409C-BE32-E72D297353CC}">
                  <c16:uniqueId val="{00000018-4860-4AD2-8875-57CDDEAFA6D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{695F5D8A-FB22-4C35-B0FC-1FE9B8720FA3}</c15:txfldGUID>
                      <c15:f>Diagramm!$K$48</c15:f>
                      <c15:dlblFieldTableCache>
                        <c:ptCount val="1"/>
                      </c15:dlblFieldTableCache>
                    </c15:dlblFTEntry>
                  </c15:dlblFieldTable>
                  <c15:showDataLabelsRange val="0"/>
                </c:ext>
                <c:ext xmlns:c16="http://schemas.microsoft.com/office/drawing/2014/chart" uri="{C3380CC4-5D6E-409C-BE32-E72D297353CC}">
                  <c16:uniqueId val="{00000019-4860-4AD2-8875-57CDDEAFA6D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{DB87DBC7-668F-47FF-8ABC-9BC9926B60D0}</c15:txfldGUID>
                      <c15:f>Diagramm!$K$49</c15:f>
                      <c15:dlblFieldTableCache>
                        <c:ptCount val="1"/>
                      </c15:dlblFieldTableCache>
                    </c15:dlblFTEntry>
                  </c15:dlblFieldTable>
                  <c15:showDataLabelsRange val="0"/>
                </c:ext>
                <c:ext xmlns:c16="http://schemas.microsoft.com/office/drawing/2014/chart" uri="{C3380CC4-5D6E-409C-BE32-E72D297353CC}">
                  <c16:uniqueId val="{0000001A-4860-4AD2-8875-57CDDEAFA6D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{0522B4DE-98A7-4406-ADDD-53F2C436FCC1}</c15:txfldGUID>
                      <c15:f>Diagramm!$K$50</c15:f>
                      <c15:dlblFieldTableCache>
                        <c:ptCount val="1"/>
                      </c15:dlblFieldTableCache>
                    </c15:dlblFTEntry>
                  </c15:dlblFieldTable>
                  <c15:showDataLabelsRange val="0"/>
                </c:ext>
                <c:ext xmlns:c16="http://schemas.microsoft.com/office/drawing/2014/chart" uri="{C3380CC4-5D6E-409C-BE32-E72D297353CC}">
                  <c16:uniqueId val="{0000001B-4860-4AD2-8875-57CDDEAFA6D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{AD9BCCD8-7501-41AC-8586-369F4C08204A}</c15:txfldGUID>
                      <c15:f>Diagramm!$K$51</c15:f>
                      <c15:dlblFieldTableCache>
                        <c:ptCount val="1"/>
                      </c15:dlblFieldTableCache>
                    </c15:dlblFTEntry>
                  </c15:dlblFieldTable>
                  <c15:showDataLabelsRange val="0"/>
                </c:ext>
                <c:ext xmlns:c16="http://schemas.microsoft.com/office/drawing/2014/chart" uri="{C3380CC4-5D6E-409C-BE32-E72D297353CC}">
                  <c16:uniqueId val="{0000001C-4860-4AD2-8875-57CDDEAFA6D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{B184F82F-5B88-4D7C-B2CA-2EEC417C3578}</c15:txfldGUID>
                      <c15:f>Diagramm!$K$52</c15:f>
                      <c15:dlblFieldTableCache>
                        <c:ptCount val="1"/>
                      </c15:dlblFieldTableCache>
                    </c15:dlblFTEntry>
                  </c15:dlblFieldTable>
                  <c15:showDataLabelsRange val="0"/>
                </c:ext>
                <c:ext xmlns:c16="http://schemas.microsoft.com/office/drawing/2014/chart" uri="{C3380CC4-5D6E-409C-BE32-E72D297353CC}">
                  <c16:uniqueId val="{0000001D-4860-4AD2-8875-57CDDEAFA6D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{A12AA7AD-297A-40FC-8011-3BF32497C47E}</c15:txfldGUID>
                      <c15:f>Diagramm!$K$53</c15:f>
                      <c15:dlblFieldTableCache>
                        <c:ptCount val="1"/>
                      </c15:dlblFieldTableCache>
                    </c15:dlblFTEntry>
                  </c15:dlblFieldTable>
                  <c15:showDataLabelsRange val="0"/>
                </c:ext>
                <c:ext xmlns:c16="http://schemas.microsoft.com/office/drawing/2014/chart" uri="{C3380CC4-5D6E-409C-BE32-E72D297353CC}">
                  <c16:uniqueId val="{0000001E-4860-4AD2-8875-57CDDEAFA6D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{88E4D709-2402-4F36-8C3A-DE706A83C19D}</c15:txfldGUID>
                      <c15:f>Diagramm!$K$54</c15:f>
                      <c15:dlblFieldTableCache>
                        <c:ptCount val="1"/>
                      </c15:dlblFieldTableCache>
                    </c15:dlblFTEntry>
                  </c15:dlblFieldTable>
                  <c15:showDataLabelsRange val="0"/>
                </c:ext>
                <c:ext xmlns:c16="http://schemas.microsoft.com/office/drawing/2014/chart" uri="{C3380CC4-5D6E-409C-BE32-E72D297353CC}">
                  <c16:uniqueId val="{0000001F-4860-4AD2-8875-57CDDEAFA6D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{05F7205A-0AF8-4D79-A8D3-B8B0FD1DC765}</c15:txfldGUID>
                      <c15:f>Diagramm!$K$55</c15:f>
                      <c15:dlblFieldTableCache>
                        <c:ptCount val="1"/>
                      </c15:dlblFieldTableCache>
                    </c15:dlblFTEntry>
                  </c15:dlblFieldTable>
                  <c15:showDataLabelsRange val="0"/>
                </c:ext>
                <c:ext xmlns:c16="http://schemas.microsoft.com/office/drawing/2014/chart" uri="{C3380CC4-5D6E-409C-BE32-E72D297353CC}">
                  <c16:uniqueId val="{00000020-4860-4AD2-8875-57CDDEAFA6D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{B1B250C6-4325-4A13-96F8-4B50126E4910}</c15:txfldGUID>
                      <c15:f>Diagramm!$K$56</c15:f>
                      <c15:dlblFieldTableCache>
                        <c:ptCount val="1"/>
                      </c15:dlblFieldTableCache>
                    </c15:dlblFTEntry>
                  </c15:dlblFieldTable>
                  <c15:showDataLabelsRange val="0"/>
                </c:ext>
                <c:ext xmlns:c16="http://schemas.microsoft.com/office/drawing/2014/chart" uri="{C3380CC4-5D6E-409C-BE32-E72D297353CC}">
                  <c16:uniqueId val="{00000021-4860-4AD2-8875-57CDDEAFA6D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{24857B73-4F98-45FD-96AB-3337E26BE660}</c15:txfldGUID>
                      <c15:f>Diagramm!$K$57</c15:f>
                      <c15:dlblFieldTableCache>
                        <c:ptCount val="1"/>
                      </c15:dlblFieldTableCache>
                    </c15:dlblFTEntry>
                  </c15:dlblFieldTable>
                  <c15:showDataLabelsRange val="0"/>
                </c:ext>
                <c:ext xmlns:c16="http://schemas.microsoft.com/office/drawing/2014/chart" uri="{C3380CC4-5D6E-409C-BE32-E72D297353CC}">
                  <c16:uniqueId val="{00000022-4860-4AD2-8875-57CDDEAFA6D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{06E34389-630F-41B8-9359-2AC9C4F0C6C5}</c15:txfldGUID>
                      <c15:f>Diagramm!$K$58</c15:f>
                      <c15:dlblFieldTableCache>
                        <c:ptCount val="1"/>
                      </c15:dlblFieldTableCache>
                    </c15:dlblFTEntry>
                  </c15:dlblFieldTable>
                  <c15:showDataLabelsRange val="0"/>
                </c:ext>
                <c:ext xmlns:c16="http://schemas.microsoft.com/office/drawing/2014/chart" uri="{C3380CC4-5D6E-409C-BE32-E72D297353CC}">
                  <c16:uniqueId val="{00000023-4860-4AD2-8875-57CDDEAFA6D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{10B79452-1475-4BFB-8A0D-0E1BB5BDFFA7}</c15:txfldGUID>
                      <c15:f>Diagramm!$K$59</c15:f>
                      <c15:dlblFieldTableCache>
                        <c:ptCount val="1"/>
                      </c15:dlblFieldTableCache>
                    </c15:dlblFTEntry>
                  </c15:dlblFieldTable>
                  <c15:showDataLabelsRange val="0"/>
                </c:ext>
                <c:ext xmlns:c16="http://schemas.microsoft.com/office/drawing/2014/chart" uri="{C3380CC4-5D6E-409C-BE32-E72D297353CC}">
                  <c16:uniqueId val="{00000024-4860-4AD2-8875-57CDDEAFA6D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{C2A0EF14-43E4-4CDA-BAB3-3ACBEE20BF95}</c15:txfldGUID>
                      <c15:f>Diagramm!$K$60</c15:f>
                      <c15:dlblFieldTableCache>
                        <c:ptCount val="1"/>
                      </c15:dlblFieldTableCache>
                    </c15:dlblFTEntry>
                  </c15:dlblFieldTable>
                  <c15:showDataLabelsRange val="0"/>
                </c:ext>
                <c:ext xmlns:c16="http://schemas.microsoft.com/office/drawing/2014/chart" uri="{C3380CC4-5D6E-409C-BE32-E72D297353CC}">
                  <c16:uniqueId val="{00000025-4860-4AD2-8875-57CDDEAFA6D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{E626F915-CFEA-4D58-AD64-036EB4291473}</c15:txfldGUID>
                      <c15:f>Diagramm!$K$61</c15:f>
                      <c15:dlblFieldTableCache>
                        <c:ptCount val="1"/>
                      </c15:dlblFieldTableCache>
                    </c15:dlblFTEntry>
                  </c15:dlblFieldTable>
                  <c15:showDataLabelsRange val="0"/>
                </c:ext>
                <c:ext xmlns:c16="http://schemas.microsoft.com/office/drawing/2014/chart" uri="{C3380CC4-5D6E-409C-BE32-E72D297353CC}">
                  <c16:uniqueId val="{00000026-4860-4AD2-8875-57CDDEAFA6D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{5C374A99-98F2-48BF-AAB1-D3D3B920027F}</c15:txfldGUID>
                      <c15:f>Diagramm!$K$62</c15:f>
                      <c15:dlblFieldTableCache>
                        <c:ptCount val="1"/>
                      </c15:dlblFieldTableCache>
                    </c15:dlblFTEntry>
                  </c15:dlblFieldTable>
                  <c15:showDataLabelsRange val="0"/>
                </c:ext>
                <c:ext xmlns:c16="http://schemas.microsoft.com/office/drawing/2014/chart" uri="{C3380CC4-5D6E-409C-BE32-E72D297353CC}">
                  <c16:uniqueId val="{00000027-4860-4AD2-8875-57CDDEAFA6D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{06244B17-684E-4F94-A78A-63529911716D}</c15:txfldGUID>
                      <c15:f>Diagramm!$K$63</c15:f>
                      <c15:dlblFieldTableCache>
                        <c:ptCount val="1"/>
                      </c15:dlblFieldTableCache>
                    </c15:dlblFTEntry>
                  </c15:dlblFieldTable>
                  <c15:showDataLabelsRange val="0"/>
                </c:ext>
                <c:ext xmlns:c16="http://schemas.microsoft.com/office/drawing/2014/chart" uri="{C3380CC4-5D6E-409C-BE32-E72D297353CC}">
                  <c16:uniqueId val="{00000028-4860-4AD2-8875-57CDDEAFA6D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{D42A9FE7-27F5-4277-9A45-A344762597E3}</c15:txfldGUID>
                      <c15:f>Diagramm!$K$64</c15:f>
                      <c15:dlblFieldTableCache>
                        <c:ptCount val="1"/>
                      </c15:dlblFieldTableCache>
                    </c15:dlblFTEntry>
                  </c15:dlblFieldTable>
                  <c15:showDataLabelsRange val="0"/>
                </c:ext>
                <c:ext xmlns:c16="http://schemas.microsoft.com/office/drawing/2014/chart" uri="{C3380CC4-5D6E-409C-BE32-E72D297353CC}">
                  <c16:uniqueId val="{00000029-4860-4AD2-8875-57CDDEAFA6D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{148A3EBD-B671-4B41-844B-AA380A9511F6}</c15:txfldGUID>
                      <c15:f>Diagramm!$K$65</c15:f>
                      <c15:dlblFieldTableCache>
                        <c:ptCount val="1"/>
                      </c15:dlblFieldTableCache>
                    </c15:dlblFTEntry>
                  </c15:dlblFieldTable>
                  <c15:showDataLabelsRange val="0"/>
                </c:ext>
                <c:ext xmlns:c16="http://schemas.microsoft.com/office/drawing/2014/chart" uri="{C3380CC4-5D6E-409C-BE32-E72D297353CC}">
                  <c16:uniqueId val="{0000002A-4860-4AD2-8875-57CDDEAFA6D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{EECD98ED-DB5C-44D6-8396-359C58FD16CF}</c15:txfldGUID>
                      <c15:f>Diagramm!$K$66</c15:f>
                      <c15:dlblFieldTableCache>
                        <c:ptCount val="1"/>
                      </c15:dlblFieldTableCache>
                    </c15:dlblFTEntry>
                  </c15:dlblFieldTable>
                  <c15:showDataLabelsRange val="0"/>
                </c:ext>
                <c:ext xmlns:c16="http://schemas.microsoft.com/office/drawing/2014/chart" uri="{C3380CC4-5D6E-409C-BE32-E72D297353CC}">
                  <c16:uniqueId val="{0000002B-4860-4AD2-8875-57CDDEAFA6D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{D3CF522A-DD4C-4BBC-9ADD-72450542A8BC}</c15:txfldGUID>
                      <c15:f>Diagramm!$K$67</c15:f>
                      <c15:dlblFieldTableCache>
                        <c:ptCount val="1"/>
                      </c15:dlblFieldTableCache>
                    </c15:dlblFTEntry>
                  </c15:dlblFieldTable>
                  <c15:showDataLabelsRange val="0"/>
                </c:ext>
                <c:ext xmlns:c16="http://schemas.microsoft.com/office/drawing/2014/chart" uri="{C3380CC4-5D6E-409C-BE32-E72D297353CC}">
                  <c16:uniqueId val="{0000002C-4860-4AD2-8875-57CDDEAFA6D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860-4AD2-8875-57CDDEAFA6D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{23093A19-9870-4C1B-A418-49E219D48B91}</c15:txfldGUID>
                      <c15:f>Diagramm!$J$46</c15:f>
                      <c15:dlblFieldTableCache>
                        <c:ptCount val="1"/>
                      </c15:dlblFieldTableCache>
                    </c15:dlblFTEntry>
                  </c15:dlblFieldTable>
                  <c15:showDataLabelsRange val="0"/>
                </c:ext>
                <c:ext xmlns:c16="http://schemas.microsoft.com/office/drawing/2014/chart" uri="{C3380CC4-5D6E-409C-BE32-E72D297353CC}">
                  <c16:uniqueId val="{0000002E-4860-4AD2-8875-57CDDEAFA6D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{369CEA99-C6F6-4234-AA82-F5221FC26EC2}</c15:txfldGUID>
                      <c15:f>Diagramm!$J$47</c15:f>
                      <c15:dlblFieldTableCache>
                        <c:ptCount val="1"/>
                      </c15:dlblFieldTableCache>
                    </c15:dlblFTEntry>
                  </c15:dlblFieldTable>
                  <c15:showDataLabelsRange val="0"/>
                </c:ext>
                <c:ext xmlns:c16="http://schemas.microsoft.com/office/drawing/2014/chart" uri="{C3380CC4-5D6E-409C-BE32-E72D297353CC}">
                  <c16:uniqueId val="{0000002F-4860-4AD2-8875-57CDDEAFA6D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{9CD58E23-847D-40F3-8809-B058121D39E3}</c15:txfldGUID>
                      <c15:f>Diagramm!$J$48</c15:f>
                      <c15:dlblFieldTableCache>
                        <c:ptCount val="1"/>
                      </c15:dlblFieldTableCache>
                    </c15:dlblFTEntry>
                  </c15:dlblFieldTable>
                  <c15:showDataLabelsRange val="0"/>
                </c:ext>
                <c:ext xmlns:c16="http://schemas.microsoft.com/office/drawing/2014/chart" uri="{C3380CC4-5D6E-409C-BE32-E72D297353CC}">
                  <c16:uniqueId val="{00000030-4860-4AD2-8875-57CDDEAFA6D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{E43381DD-E963-413F-A315-CDCC965462FC}</c15:txfldGUID>
                      <c15:f>Diagramm!$J$49</c15:f>
                      <c15:dlblFieldTableCache>
                        <c:ptCount val="1"/>
                      </c15:dlblFieldTableCache>
                    </c15:dlblFTEntry>
                  </c15:dlblFieldTable>
                  <c15:showDataLabelsRange val="0"/>
                </c:ext>
                <c:ext xmlns:c16="http://schemas.microsoft.com/office/drawing/2014/chart" uri="{C3380CC4-5D6E-409C-BE32-E72D297353CC}">
                  <c16:uniqueId val="{00000031-4860-4AD2-8875-57CDDEAFA6D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{88893997-7D80-4A8A-A0B2-3DD6DFD2806F}</c15:txfldGUID>
                      <c15:f>Diagramm!$J$50</c15:f>
                      <c15:dlblFieldTableCache>
                        <c:ptCount val="1"/>
                      </c15:dlblFieldTableCache>
                    </c15:dlblFTEntry>
                  </c15:dlblFieldTable>
                  <c15:showDataLabelsRange val="0"/>
                </c:ext>
                <c:ext xmlns:c16="http://schemas.microsoft.com/office/drawing/2014/chart" uri="{C3380CC4-5D6E-409C-BE32-E72D297353CC}">
                  <c16:uniqueId val="{00000032-4860-4AD2-8875-57CDDEAFA6D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{AF9AC64A-B05D-4E73-BDEC-B170539E6793}</c15:txfldGUID>
                      <c15:f>Diagramm!$J$51</c15:f>
                      <c15:dlblFieldTableCache>
                        <c:ptCount val="1"/>
                      </c15:dlblFieldTableCache>
                    </c15:dlblFTEntry>
                  </c15:dlblFieldTable>
                  <c15:showDataLabelsRange val="0"/>
                </c:ext>
                <c:ext xmlns:c16="http://schemas.microsoft.com/office/drawing/2014/chart" uri="{C3380CC4-5D6E-409C-BE32-E72D297353CC}">
                  <c16:uniqueId val="{00000033-4860-4AD2-8875-57CDDEAFA6D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{567B109E-0A04-42F0-A8AC-4CE515C537C1}</c15:txfldGUID>
                      <c15:f>Diagramm!$J$52</c15:f>
                      <c15:dlblFieldTableCache>
                        <c:ptCount val="1"/>
                      </c15:dlblFieldTableCache>
                    </c15:dlblFTEntry>
                  </c15:dlblFieldTable>
                  <c15:showDataLabelsRange val="0"/>
                </c:ext>
                <c:ext xmlns:c16="http://schemas.microsoft.com/office/drawing/2014/chart" uri="{C3380CC4-5D6E-409C-BE32-E72D297353CC}">
                  <c16:uniqueId val="{00000034-4860-4AD2-8875-57CDDEAFA6D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{EB54247A-842E-45B0-BAE8-164D85FFB763}</c15:txfldGUID>
                      <c15:f>Diagramm!$J$53</c15:f>
                      <c15:dlblFieldTableCache>
                        <c:ptCount val="1"/>
                      </c15:dlblFieldTableCache>
                    </c15:dlblFTEntry>
                  </c15:dlblFieldTable>
                  <c15:showDataLabelsRange val="0"/>
                </c:ext>
                <c:ext xmlns:c16="http://schemas.microsoft.com/office/drawing/2014/chart" uri="{C3380CC4-5D6E-409C-BE32-E72D297353CC}">
                  <c16:uniqueId val="{00000035-4860-4AD2-8875-57CDDEAFA6D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{97298133-3588-4F5C-A544-7DA935B4BC7C}</c15:txfldGUID>
                      <c15:f>Diagramm!$J$54</c15:f>
                      <c15:dlblFieldTableCache>
                        <c:ptCount val="1"/>
                      </c15:dlblFieldTableCache>
                    </c15:dlblFTEntry>
                  </c15:dlblFieldTable>
                  <c15:showDataLabelsRange val="0"/>
                </c:ext>
                <c:ext xmlns:c16="http://schemas.microsoft.com/office/drawing/2014/chart" uri="{C3380CC4-5D6E-409C-BE32-E72D297353CC}">
                  <c16:uniqueId val="{00000036-4860-4AD2-8875-57CDDEAFA6D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{C7FEFED4-A65A-4F2E-888F-B99870B795B8}</c15:txfldGUID>
                      <c15:f>Diagramm!$J$55</c15:f>
                      <c15:dlblFieldTableCache>
                        <c:ptCount val="1"/>
                      </c15:dlblFieldTableCache>
                    </c15:dlblFTEntry>
                  </c15:dlblFieldTable>
                  <c15:showDataLabelsRange val="0"/>
                </c:ext>
                <c:ext xmlns:c16="http://schemas.microsoft.com/office/drawing/2014/chart" uri="{C3380CC4-5D6E-409C-BE32-E72D297353CC}">
                  <c16:uniqueId val="{00000037-4860-4AD2-8875-57CDDEAFA6D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{8C5EC8C1-3542-44E4-9739-53D81E7673C3}</c15:txfldGUID>
                      <c15:f>Diagramm!$J$56</c15:f>
                      <c15:dlblFieldTableCache>
                        <c:ptCount val="1"/>
                      </c15:dlblFieldTableCache>
                    </c15:dlblFTEntry>
                  </c15:dlblFieldTable>
                  <c15:showDataLabelsRange val="0"/>
                </c:ext>
                <c:ext xmlns:c16="http://schemas.microsoft.com/office/drawing/2014/chart" uri="{C3380CC4-5D6E-409C-BE32-E72D297353CC}">
                  <c16:uniqueId val="{00000038-4860-4AD2-8875-57CDDEAFA6D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{64D13719-3080-4F24-B78C-B4C519925E7A}</c15:txfldGUID>
                      <c15:f>Diagramm!$J$57</c15:f>
                      <c15:dlblFieldTableCache>
                        <c:ptCount val="1"/>
                      </c15:dlblFieldTableCache>
                    </c15:dlblFTEntry>
                  </c15:dlblFieldTable>
                  <c15:showDataLabelsRange val="0"/>
                </c:ext>
                <c:ext xmlns:c16="http://schemas.microsoft.com/office/drawing/2014/chart" uri="{C3380CC4-5D6E-409C-BE32-E72D297353CC}">
                  <c16:uniqueId val="{00000039-4860-4AD2-8875-57CDDEAFA6D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{7DDCAE6A-BDBC-4BC1-BEAD-2E938B8B10E8}</c15:txfldGUID>
                      <c15:f>Diagramm!$J$58</c15:f>
                      <c15:dlblFieldTableCache>
                        <c:ptCount val="1"/>
                      </c15:dlblFieldTableCache>
                    </c15:dlblFTEntry>
                  </c15:dlblFieldTable>
                  <c15:showDataLabelsRange val="0"/>
                </c:ext>
                <c:ext xmlns:c16="http://schemas.microsoft.com/office/drawing/2014/chart" uri="{C3380CC4-5D6E-409C-BE32-E72D297353CC}">
                  <c16:uniqueId val="{0000003A-4860-4AD2-8875-57CDDEAFA6D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{0C6110BA-61FF-4E10-BA7E-2896DD341704}</c15:txfldGUID>
                      <c15:f>Diagramm!$J$59</c15:f>
                      <c15:dlblFieldTableCache>
                        <c:ptCount val="1"/>
                      </c15:dlblFieldTableCache>
                    </c15:dlblFTEntry>
                  </c15:dlblFieldTable>
                  <c15:showDataLabelsRange val="0"/>
                </c:ext>
                <c:ext xmlns:c16="http://schemas.microsoft.com/office/drawing/2014/chart" uri="{C3380CC4-5D6E-409C-BE32-E72D297353CC}">
                  <c16:uniqueId val="{0000003B-4860-4AD2-8875-57CDDEAFA6D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{036B1D38-44B8-4ECC-856B-E01FF27D43A6}</c15:txfldGUID>
                      <c15:f>Diagramm!$J$60</c15:f>
                      <c15:dlblFieldTableCache>
                        <c:ptCount val="1"/>
                      </c15:dlblFieldTableCache>
                    </c15:dlblFTEntry>
                  </c15:dlblFieldTable>
                  <c15:showDataLabelsRange val="0"/>
                </c:ext>
                <c:ext xmlns:c16="http://schemas.microsoft.com/office/drawing/2014/chart" uri="{C3380CC4-5D6E-409C-BE32-E72D297353CC}">
                  <c16:uniqueId val="{0000003C-4860-4AD2-8875-57CDDEAFA6D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{303D81B2-580D-434F-99BD-6D6EF24F2AB3}</c15:txfldGUID>
                      <c15:f>Diagramm!$J$61</c15:f>
                      <c15:dlblFieldTableCache>
                        <c:ptCount val="1"/>
                      </c15:dlblFieldTableCache>
                    </c15:dlblFTEntry>
                  </c15:dlblFieldTable>
                  <c15:showDataLabelsRange val="0"/>
                </c:ext>
                <c:ext xmlns:c16="http://schemas.microsoft.com/office/drawing/2014/chart" uri="{C3380CC4-5D6E-409C-BE32-E72D297353CC}">
                  <c16:uniqueId val="{0000003D-4860-4AD2-8875-57CDDEAFA6D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{248B258A-49A2-475D-B9A3-DD9B97AEB9AF}</c15:txfldGUID>
                      <c15:f>Diagramm!$J$62</c15:f>
                      <c15:dlblFieldTableCache>
                        <c:ptCount val="1"/>
                      </c15:dlblFieldTableCache>
                    </c15:dlblFTEntry>
                  </c15:dlblFieldTable>
                  <c15:showDataLabelsRange val="0"/>
                </c:ext>
                <c:ext xmlns:c16="http://schemas.microsoft.com/office/drawing/2014/chart" uri="{C3380CC4-5D6E-409C-BE32-E72D297353CC}">
                  <c16:uniqueId val="{0000003E-4860-4AD2-8875-57CDDEAFA6D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{93B508B2-E384-46EE-983C-E12225A5137C}</c15:txfldGUID>
                      <c15:f>Diagramm!$J$63</c15:f>
                      <c15:dlblFieldTableCache>
                        <c:ptCount val="1"/>
                      </c15:dlblFieldTableCache>
                    </c15:dlblFTEntry>
                  </c15:dlblFieldTable>
                  <c15:showDataLabelsRange val="0"/>
                </c:ext>
                <c:ext xmlns:c16="http://schemas.microsoft.com/office/drawing/2014/chart" uri="{C3380CC4-5D6E-409C-BE32-E72D297353CC}">
                  <c16:uniqueId val="{0000003F-4860-4AD2-8875-57CDDEAFA6D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{7A69F961-C154-4519-B696-6ECBBA398932}</c15:txfldGUID>
                      <c15:f>Diagramm!$J$64</c15:f>
                      <c15:dlblFieldTableCache>
                        <c:ptCount val="1"/>
                      </c15:dlblFieldTableCache>
                    </c15:dlblFTEntry>
                  </c15:dlblFieldTable>
                  <c15:showDataLabelsRange val="0"/>
                </c:ext>
                <c:ext xmlns:c16="http://schemas.microsoft.com/office/drawing/2014/chart" uri="{C3380CC4-5D6E-409C-BE32-E72D297353CC}">
                  <c16:uniqueId val="{00000040-4860-4AD2-8875-57CDDEAFA6D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{DBA5D7BA-9359-46DC-8F81-7B5AB057198B}</c15:txfldGUID>
                      <c15:f>Diagramm!$J$65</c15:f>
                      <c15:dlblFieldTableCache>
                        <c:ptCount val="1"/>
                      </c15:dlblFieldTableCache>
                    </c15:dlblFTEntry>
                  </c15:dlblFieldTable>
                  <c15:showDataLabelsRange val="0"/>
                </c:ext>
                <c:ext xmlns:c16="http://schemas.microsoft.com/office/drawing/2014/chart" uri="{C3380CC4-5D6E-409C-BE32-E72D297353CC}">
                  <c16:uniqueId val="{00000041-4860-4AD2-8875-57CDDEAFA6D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{F3484EDC-D087-4AD4-B2F2-65C9D2FBC446}</c15:txfldGUID>
                      <c15:f>Diagramm!$J$66</c15:f>
                      <c15:dlblFieldTableCache>
                        <c:ptCount val="1"/>
                      </c15:dlblFieldTableCache>
                    </c15:dlblFTEntry>
                  </c15:dlblFieldTable>
                  <c15:showDataLabelsRange val="0"/>
                </c:ext>
                <c:ext xmlns:c16="http://schemas.microsoft.com/office/drawing/2014/chart" uri="{C3380CC4-5D6E-409C-BE32-E72D297353CC}">
                  <c16:uniqueId val="{00000042-4860-4AD2-8875-57CDDEAFA6D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{7D74144E-CCCB-457D-A61C-26F4D8496D3F}</c15:txfldGUID>
                      <c15:f>Diagramm!$J$67</c15:f>
                      <c15:dlblFieldTableCache>
                        <c:ptCount val="1"/>
                      </c15:dlblFieldTableCache>
                    </c15:dlblFTEntry>
                  </c15:dlblFieldTable>
                  <c15:showDataLabelsRange val="0"/>
                </c:ext>
                <c:ext xmlns:c16="http://schemas.microsoft.com/office/drawing/2014/chart" uri="{C3380CC4-5D6E-409C-BE32-E72D297353CC}">
                  <c16:uniqueId val="{00000043-4860-4AD2-8875-57CDDEAFA6D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860-4AD2-8875-57CDDEAFA6D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4B7-445E-8D58-99B2A6AB504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4B7-445E-8D58-99B2A6AB504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4B7-445E-8D58-99B2A6AB504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4B7-445E-8D58-99B2A6AB504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4B7-445E-8D58-99B2A6AB504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4B7-445E-8D58-99B2A6AB504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4B7-445E-8D58-99B2A6AB504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4B7-445E-8D58-99B2A6AB504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4B7-445E-8D58-99B2A6AB504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4B7-445E-8D58-99B2A6AB504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4B7-445E-8D58-99B2A6AB504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4B7-445E-8D58-99B2A6AB504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4B7-445E-8D58-99B2A6AB504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4B7-445E-8D58-99B2A6AB504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4B7-445E-8D58-99B2A6AB504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4B7-445E-8D58-99B2A6AB504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4B7-445E-8D58-99B2A6AB504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4B7-445E-8D58-99B2A6AB504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4B7-445E-8D58-99B2A6AB504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4B7-445E-8D58-99B2A6AB504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4B7-445E-8D58-99B2A6AB504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4B7-445E-8D58-99B2A6AB504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4B7-445E-8D58-99B2A6AB504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4B7-445E-8D58-99B2A6AB504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4B7-445E-8D58-99B2A6AB504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4B7-445E-8D58-99B2A6AB504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4B7-445E-8D58-99B2A6AB504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4B7-445E-8D58-99B2A6AB504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4B7-445E-8D58-99B2A6AB504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4B7-445E-8D58-99B2A6AB504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4B7-445E-8D58-99B2A6AB504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4B7-445E-8D58-99B2A6AB504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4B7-445E-8D58-99B2A6AB504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4B7-445E-8D58-99B2A6AB504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4B7-445E-8D58-99B2A6AB504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4B7-445E-8D58-99B2A6AB504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4B7-445E-8D58-99B2A6AB504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4B7-445E-8D58-99B2A6AB504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4B7-445E-8D58-99B2A6AB504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4B7-445E-8D58-99B2A6AB504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4B7-445E-8D58-99B2A6AB504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4B7-445E-8D58-99B2A6AB504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4B7-445E-8D58-99B2A6AB504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4B7-445E-8D58-99B2A6AB504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4B7-445E-8D58-99B2A6AB504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4B7-445E-8D58-99B2A6AB504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4B7-445E-8D58-99B2A6AB504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4B7-445E-8D58-99B2A6AB504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4B7-445E-8D58-99B2A6AB504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4B7-445E-8D58-99B2A6AB504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4B7-445E-8D58-99B2A6AB504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4B7-445E-8D58-99B2A6AB504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4B7-445E-8D58-99B2A6AB504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4B7-445E-8D58-99B2A6AB504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4B7-445E-8D58-99B2A6AB504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4B7-445E-8D58-99B2A6AB504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4B7-445E-8D58-99B2A6AB504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4B7-445E-8D58-99B2A6AB504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4B7-445E-8D58-99B2A6AB504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4B7-445E-8D58-99B2A6AB504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4B7-445E-8D58-99B2A6AB504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4B7-445E-8D58-99B2A6AB504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4B7-445E-8D58-99B2A6AB504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4B7-445E-8D58-99B2A6AB504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4B7-445E-8D58-99B2A6AB504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4B7-445E-8D58-99B2A6AB504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4B7-445E-8D58-99B2A6AB504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4B7-445E-8D58-99B2A6AB504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4B7-445E-8D58-99B2A6AB504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100.47017443112483</c:v>
                </c:pt>
                <c:pt idx="2">
                  <c:v>102.21089656162515</c:v>
                </c:pt>
                <c:pt idx="3">
                  <c:v>100.90565405689948</c:v>
                </c:pt>
                <c:pt idx="4">
                  <c:v>101.73593664010721</c:v>
                </c:pt>
                <c:pt idx="5">
                  <c:v>102.01708420070345</c:v>
                </c:pt>
                <c:pt idx="6">
                  <c:v>103.71114779987079</c:v>
                </c:pt>
                <c:pt idx="7">
                  <c:v>102.48247314143516</c:v>
                </c:pt>
                <c:pt idx="8">
                  <c:v>103.12492522671262</c:v>
                </c:pt>
                <c:pt idx="9">
                  <c:v>103.82839231450242</c:v>
                </c:pt>
                <c:pt idx="10">
                  <c:v>105.83710190701791</c:v>
                </c:pt>
                <c:pt idx="11">
                  <c:v>104.74601009738474</c:v>
                </c:pt>
                <c:pt idx="12">
                  <c:v>105.48776110831956</c:v>
                </c:pt>
                <c:pt idx="13">
                  <c:v>106.67575909841361</c:v>
                </c:pt>
                <c:pt idx="14">
                  <c:v>108.36742995238437</c:v>
                </c:pt>
                <c:pt idx="15">
                  <c:v>107.09807862560716</c:v>
                </c:pt>
                <c:pt idx="16">
                  <c:v>108.0468020960448</c:v>
                </c:pt>
                <c:pt idx="17">
                  <c:v>108.44997966166584</c:v>
                </c:pt>
                <c:pt idx="18">
                  <c:v>110.41681621324145</c:v>
                </c:pt>
                <c:pt idx="19">
                  <c:v>111.65745459765989</c:v>
                </c:pt>
                <c:pt idx="20">
                  <c:v>112.29512119254422</c:v>
                </c:pt>
                <c:pt idx="21">
                  <c:v>112.51884286842295</c:v>
                </c:pt>
                <c:pt idx="22">
                  <c:v>114.77041609838967</c:v>
                </c:pt>
                <c:pt idx="23">
                  <c:v>113.53815232215921</c:v>
                </c:pt>
                <c:pt idx="24">
                  <c:v>113.91740243581461</c:v>
                </c:pt>
              </c:numCache>
            </c:numRef>
          </c:val>
          <c:smooth val="0"/>
          <c:extLst>
            <c:ext xmlns:c16="http://schemas.microsoft.com/office/drawing/2014/chart" uri="{C3380CC4-5D6E-409C-BE32-E72D297353CC}">
              <c16:uniqueId val="{00000000-EE72-4E63-B33A-7D95632C144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103.19660861594868</c:v>
                </c:pt>
                <c:pt idx="2">
                  <c:v>107.20669110907424</c:v>
                </c:pt>
                <c:pt idx="3">
                  <c:v>105.57974335472045</c:v>
                </c:pt>
                <c:pt idx="4">
                  <c:v>102.44042163153071</c:v>
                </c:pt>
                <c:pt idx="5">
                  <c:v>103.43721356553621</c:v>
                </c:pt>
                <c:pt idx="6">
                  <c:v>106.09532538955087</c:v>
                </c:pt>
                <c:pt idx="7">
                  <c:v>105.25893675527041</c:v>
                </c:pt>
                <c:pt idx="8">
                  <c:v>102.71539871677359</c:v>
                </c:pt>
                <c:pt idx="9">
                  <c:v>105.01833180568285</c:v>
                </c:pt>
                <c:pt idx="10">
                  <c:v>106.90879926672778</c:v>
                </c:pt>
                <c:pt idx="11">
                  <c:v>105.62557286892759</c:v>
                </c:pt>
                <c:pt idx="12">
                  <c:v>104.29651695692026</c:v>
                </c:pt>
                <c:pt idx="13">
                  <c:v>105.96929422548121</c:v>
                </c:pt>
                <c:pt idx="14">
                  <c:v>109.96791934005499</c:v>
                </c:pt>
                <c:pt idx="15">
                  <c:v>110.42621448212648</c:v>
                </c:pt>
                <c:pt idx="16">
                  <c:v>108.70760769935839</c:v>
                </c:pt>
                <c:pt idx="17">
                  <c:v>112.54582951420716</c:v>
                </c:pt>
                <c:pt idx="18">
                  <c:v>117.43813015582035</c:v>
                </c:pt>
                <c:pt idx="19">
                  <c:v>120.40559120073327</c:v>
                </c:pt>
                <c:pt idx="20">
                  <c:v>120.18790100824933</c:v>
                </c:pt>
                <c:pt idx="21">
                  <c:v>121.23052245646196</c:v>
                </c:pt>
                <c:pt idx="22">
                  <c:v>124.54170485792851</c:v>
                </c:pt>
                <c:pt idx="23">
                  <c:v>123.62511457378551</c:v>
                </c:pt>
                <c:pt idx="24">
                  <c:v>117.60999083409716</c:v>
                </c:pt>
              </c:numCache>
            </c:numRef>
          </c:val>
          <c:smooth val="0"/>
          <c:extLst>
            <c:ext xmlns:c16="http://schemas.microsoft.com/office/drawing/2014/chart" uri="{C3380CC4-5D6E-409C-BE32-E72D297353CC}">
              <c16:uniqueId val="{00000001-EE72-4E63-B33A-7D95632C144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103.00142682429679</c:v>
                </c:pt>
                <c:pt idx="2">
                  <c:v>101.34529147982063</c:v>
                </c:pt>
                <c:pt idx="3">
                  <c:v>100.46881369751326</c:v>
                </c:pt>
                <c:pt idx="4">
                  <c:v>96.962902568283738</c:v>
                </c:pt>
                <c:pt idx="5">
                  <c:v>98.746432939258057</c:v>
                </c:pt>
                <c:pt idx="6">
                  <c:v>96.285161027313492</c:v>
                </c:pt>
                <c:pt idx="7">
                  <c:v>95.53607827150428</c:v>
                </c:pt>
                <c:pt idx="8">
                  <c:v>94.623929881777414</c:v>
                </c:pt>
                <c:pt idx="9">
                  <c:v>97.314512841418662</c:v>
                </c:pt>
                <c:pt idx="10">
                  <c:v>94.894007337953525</c:v>
                </c:pt>
                <c:pt idx="11">
                  <c:v>93.757643701589885</c:v>
                </c:pt>
                <c:pt idx="12">
                  <c:v>94.190786791683649</c:v>
                </c:pt>
                <c:pt idx="13">
                  <c:v>96.555238483489603</c:v>
                </c:pt>
                <c:pt idx="14">
                  <c:v>95.271096616388093</c:v>
                </c:pt>
                <c:pt idx="15">
                  <c:v>94.649408887077044</c:v>
                </c:pt>
                <c:pt idx="16">
                  <c:v>94.150020383204236</c:v>
                </c:pt>
                <c:pt idx="17">
                  <c:v>95.643090093762737</c:v>
                </c:pt>
                <c:pt idx="18">
                  <c:v>93.502853648593558</c:v>
                </c:pt>
                <c:pt idx="19">
                  <c:v>99.867509172441899</c:v>
                </c:pt>
                <c:pt idx="20">
                  <c:v>98.639421116999586</c:v>
                </c:pt>
                <c:pt idx="21">
                  <c:v>100.76437015898901</c:v>
                </c:pt>
                <c:pt idx="22">
                  <c:v>98.043212392988181</c:v>
                </c:pt>
                <c:pt idx="23">
                  <c:v>97.447003668976762</c:v>
                </c:pt>
                <c:pt idx="24">
                  <c:v>93.227680391357524</c:v>
                </c:pt>
              </c:numCache>
            </c:numRef>
          </c:val>
          <c:smooth val="0"/>
          <c:extLst>
            <c:ext xmlns:c16="http://schemas.microsoft.com/office/drawing/2014/chart" uri="{C3380CC4-5D6E-409C-BE32-E72D297353CC}">
              <c16:uniqueId val="{00000002-EE72-4E63-B33A-7D95632C144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E72-4E63-B33A-7D95632C1449}"/>
                </c:ext>
              </c:extLst>
            </c:dLbl>
            <c:dLbl>
              <c:idx val="1"/>
              <c:delete val="1"/>
              <c:extLst>
                <c:ext xmlns:c15="http://schemas.microsoft.com/office/drawing/2012/chart" uri="{CE6537A1-D6FC-4f65-9D91-7224C49458BB}"/>
                <c:ext xmlns:c16="http://schemas.microsoft.com/office/drawing/2014/chart" uri="{C3380CC4-5D6E-409C-BE32-E72D297353CC}">
                  <c16:uniqueId val="{00000004-EE72-4E63-B33A-7D95632C1449}"/>
                </c:ext>
              </c:extLst>
            </c:dLbl>
            <c:dLbl>
              <c:idx val="2"/>
              <c:delete val="1"/>
              <c:extLst>
                <c:ext xmlns:c15="http://schemas.microsoft.com/office/drawing/2012/chart" uri="{CE6537A1-D6FC-4f65-9D91-7224C49458BB}"/>
                <c:ext xmlns:c16="http://schemas.microsoft.com/office/drawing/2014/chart" uri="{C3380CC4-5D6E-409C-BE32-E72D297353CC}">
                  <c16:uniqueId val="{00000005-EE72-4E63-B33A-7D95632C1449}"/>
                </c:ext>
              </c:extLst>
            </c:dLbl>
            <c:dLbl>
              <c:idx val="3"/>
              <c:delete val="1"/>
              <c:extLst>
                <c:ext xmlns:c15="http://schemas.microsoft.com/office/drawing/2012/chart" uri="{CE6537A1-D6FC-4f65-9D91-7224C49458BB}"/>
                <c:ext xmlns:c16="http://schemas.microsoft.com/office/drawing/2014/chart" uri="{C3380CC4-5D6E-409C-BE32-E72D297353CC}">
                  <c16:uniqueId val="{00000006-EE72-4E63-B33A-7D95632C1449}"/>
                </c:ext>
              </c:extLst>
            </c:dLbl>
            <c:dLbl>
              <c:idx val="4"/>
              <c:delete val="1"/>
              <c:extLst>
                <c:ext xmlns:c15="http://schemas.microsoft.com/office/drawing/2012/chart" uri="{CE6537A1-D6FC-4f65-9D91-7224C49458BB}"/>
                <c:ext xmlns:c16="http://schemas.microsoft.com/office/drawing/2014/chart" uri="{C3380CC4-5D6E-409C-BE32-E72D297353CC}">
                  <c16:uniqueId val="{00000007-EE72-4E63-B33A-7D95632C1449}"/>
                </c:ext>
              </c:extLst>
            </c:dLbl>
            <c:dLbl>
              <c:idx val="5"/>
              <c:delete val="1"/>
              <c:extLst>
                <c:ext xmlns:c15="http://schemas.microsoft.com/office/drawing/2012/chart" uri="{CE6537A1-D6FC-4f65-9D91-7224C49458BB}"/>
                <c:ext xmlns:c16="http://schemas.microsoft.com/office/drawing/2014/chart" uri="{C3380CC4-5D6E-409C-BE32-E72D297353CC}">
                  <c16:uniqueId val="{00000008-EE72-4E63-B33A-7D95632C1449}"/>
                </c:ext>
              </c:extLst>
            </c:dLbl>
            <c:dLbl>
              <c:idx val="6"/>
              <c:delete val="1"/>
              <c:extLst>
                <c:ext xmlns:c15="http://schemas.microsoft.com/office/drawing/2012/chart" uri="{CE6537A1-D6FC-4f65-9D91-7224C49458BB}"/>
                <c:ext xmlns:c16="http://schemas.microsoft.com/office/drawing/2014/chart" uri="{C3380CC4-5D6E-409C-BE32-E72D297353CC}">
                  <c16:uniqueId val="{00000009-EE72-4E63-B33A-7D95632C1449}"/>
                </c:ext>
              </c:extLst>
            </c:dLbl>
            <c:dLbl>
              <c:idx val="7"/>
              <c:delete val="1"/>
              <c:extLst>
                <c:ext xmlns:c15="http://schemas.microsoft.com/office/drawing/2012/chart" uri="{CE6537A1-D6FC-4f65-9D91-7224C49458BB}"/>
                <c:ext xmlns:c16="http://schemas.microsoft.com/office/drawing/2014/chart" uri="{C3380CC4-5D6E-409C-BE32-E72D297353CC}">
                  <c16:uniqueId val="{0000000A-EE72-4E63-B33A-7D95632C1449}"/>
                </c:ext>
              </c:extLst>
            </c:dLbl>
            <c:dLbl>
              <c:idx val="8"/>
              <c:delete val="1"/>
              <c:extLst>
                <c:ext xmlns:c15="http://schemas.microsoft.com/office/drawing/2012/chart" uri="{CE6537A1-D6FC-4f65-9D91-7224C49458BB}"/>
                <c:ext xmlns:c16="http://schemas.microsoft.com/office/drawing/2014/chart" uri="{C3380CC4-5D6E-409C-BE32-E72D297353CC}">
                  <c16:uniqueId val="{0000000B-EE72-4E63-B33A-7D95632C1449}"/>
                </c:ext>
              </c:extLst>
            </c:dLbl>
            <c:dLbl>
              <c:idx val="9"/>
              <c:delete val="1"/>
              <c:extLst>
                <c:ext xmlns:c15="http://schemas.microsoft.com/office/drawing/2012/chart" uri="{CE6537A1-D6FC-4f65-9D91-7224C49458BB}"/>
                <c:ext xmlns:c16="http://schemas.microsoft.com/office/drawing/2014/chart" uri="{C3380CC4-5D6E-409C-BE32-E72D297353CC}">
                  <c16:uniqueId val="{0000000C-EE72-4E63-B33A-7D95632C1449}"/>
                </c:ext>
              </c:extLst>
            </c:dLbl>
            <c:dLbl>
              <c:idx val="10"/>
              <c:delete val="1"/>
              <c:extLst>
                <c:ext xmlns:c15="http://schemas.microsoft.com/office/drawing/2012/chart" uri="{CE6537A1-D6FC-4f65-9D91-7224C49458BB}"/>
                <c:ext xmlns:c16="http://schemas.microsoft.com/office/drawing/2014/chart" uri="{C3380CC4-5D6E-409C-BE32-E72D297353CC}">
                  <c16:uniqueId val="{0000000D-EE72-4E63-B33A-7D95632C1449}"/>
                </c:ext>
              </c:extLst>
            </c:dLbl>
            <c:dLbl>
              <c:idx val="11"/>
              <c:delete val="1"/>
              <c:extLst>
                <c:ext xmlns:c15="http://schemas.microsoft.com/office/drawing/2012/chart" uri="{CE6537A1-D6FC-4f65-9D91-7224C49458BB}"/>
                <c:ext xmlns:c16="http://schemas.microsoft.com/office/drawing/2014/chart" uri="{C3380CC4-5D6E-409C-BE32-E72D297353CC}">
                  <c16:uniqueId val="{0000000E-EE72-4E63-B33A-7D95632C1449}"/>
                </c:ext>
              </c:extLst>
            </c:dLbl>
            <c:dLbl>
              <c:idx val="12"/>
              <c:delete val="1"/>
              <c:extLst>
                <c:ext xmlns:c15="http://schemas.microsoft.com/office/drawing/2012/chart" uri="{CE6537A1-D6FC-4f65-9D91-7224C49458BB}"/>
                <c:ext xmlns:c16="http://schemas.microsoft.com/office/drawing/2014/chart" uri="{C3380CC4-5D6E-409C-BE32-E72D297353CC}">
                  <c16:uniqueId val="{0000000F-EE72-4E63-B33A-7D95632C144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E72-4E63-B33A-7D95632C1449}"/>
                </c:ext>
              </c:extLst>
            </c:dLbl>
            <c:dLbl>
              <c:idx val="14"/>
              <c:delete val="1"/>
              <c:extLst>
                <c:ext xmlns:c15="http://schemas.microsoft.com/office/drawing/2012/chart" uri="{CE6537A1-D6FC-4f65-9D91-7224C49458BB}"/>
                <c:ext xmlns:c16="http://schemas.microsoft.com/office/drawing/2014/chart" uri="{C3380CC4-5D6E-409C-BE32-E72D297353CC}">
                  <c16:uniqueId val="{00000011-EE72-4E63-B33A-7D95632C1449}"/>
                </c:ext>
              </c:extLst>
            </c:dLbl>
            <c:dLbl>
              <c:idx val="15"/>
              <c:delete val="1"/>
              <c:extLst>
                <c:ext xmlns:c15="http://schemas.microsoft.com/office/drawing/2012/chart" uri="{CE6537A1-D6FC-4f65-9D91-7224C49458BB}"/>
                <c:ext xmlns:c16="http://schemas.microsoft.com/office/drawing/2014/chart" uri="{C3380CC4-5D6E-409C-BE32-E72D297353CC}">
                  <c16:uniqueId val="{00000012-EE72-4E63-B33A-7D95632C1449}"/>
                </c:ext>
              </c:extLst>
            </c:dLbl>
            <c:dLbl>
              <c:idx val="16"/>
              <c:delete val="1"/>
              <c:extLst>
                <c:ext xmlns:c15="http://schemas.microsoft.com/office/drawing/2012/chart" uri="{CE6537A1-D6FC-4f65-9D91-7224C49458BB}"/>
                <c:ext xmlns:c16="http://schemas.microsoft.com/office/drawing/2014/chart" uri="{C3380CC4-5D6E-409C-BE32-E72D297353CC}">
                  <c16:uniqueId val="{00000013-EE72-4E63-B33A-7D95632C1449}"/>
                </c:ext>
              </c:extLst>
            </c:dLbl>
            <c:dLbl>
              <c:idx val="17"/>
              <c:delete val="1"/>
              <c:extLst>
                <c:ext xmlns:c15="http://schemas.microsoft.com/office/drawing/2012/chart" uri="{CE6537A1-D6FC-4f65-9D91-7224C49458BB}"/>
                <c:ext xmlns:c16="http://schemas.microsoft.com/office/drawing/2014/chart" uri="{C3380CC4-5D6E-409C-BE32-E72D297353CC}">
                  <c16:uniqueId val="{00000014-EE72-4E63-B33A-7D95632C1449}"/>
                </c:ext>
              </c:extLst>
            </c:dLbl>
            <c:dLbl>
              <c:idx val="18"/>
              <c:delete val="1"/>
              <c:extLst>
                <c:ext xmlns:c15="http://schemas.microsoft.com/office/drawing/2012/chart" uri="{CE6537A1-D6FC-4f65-9D91-7224C49458BB}"/>
                <c:ext xmlns:c16="http://schemas.microsoft.com/office/drawing/2014/chart" uri="{C3380CC4-5D6E-409C-BE32-E72D297353CC}">
                  <c16:uniqueId val="{00000015-EE72-4E63-B33A-7D95632C1449}"/>
                </c:ext>
              </c:extLst>
            </c:dLbl>
            <c:dLbl>
              <c:idx val="19"/>
              <c:delete val="1"/>
              <c:extLst>
                <c:ext xmlns:c15="http://schemas.microsoft.com/office/drawing/2012/chart" uri="{CE6537A1-D6FC-4f65-9D91-7224C49458BB}"/>
                <c:ext xmlns:c16="http://schemas.microsoft.com/office/drawing/2014/chart" uri="{C3380CC4-5D6E-409C-BE32-E72D297353CC}">
                  <c16:uniqueId val="{00000016-EE72-4E63-B33A-7D95632C1449}"/>
                </c:ext>
              </c:extLst>
            </c:dLbl>
            <c:dLbl>
              <c:idx val="20"/>
              <c:delete val="1"/>
              <c:extLst>
                <c:ext xmlns:c15="http://schemas.microsoft.com/office/drawing/2012/chart" uri="{CE6537A1-D6FC-4f65-9D91-7224C49458BB}"/>
                <c:ext xmlns:c16="http://schemas.microsoft.com/office/drawing/2014/chart" uri="{C3380CC4-5D6E-409C-BE32-E72D297353CC}">
                  <c16:uniqueId val="{00000017-EE72-4E63-B33A-7D95632C1449}"/>
                </c:ext>
              </c:extLst>
            </c:dLbl>
            <c:dLbl>
              <c:idx val="21"/>
              <c:delete val="1"/>
              <c:extLst>
                <c:ext xmlns:c15="http://schemas.microsoft.com/office/drawing/2012/chart" uri="{CE6537A1-D6FC-4f65-9D91-7224C49458BB}"/>
                <c:ext xmlns:c16="http://schemas.microsoft.com/office/drawing/2014/chart" uri="{C3380CC4-5D6E-409C-BE32-E72D297353CC}">
                  <c16:uniqueId val="{00000018-EE72-4E63-B33A-7D95632C1449}"/>
                </c:ext>
              </c:extLst>
            </c:dLbl>
            <c:dLbl>
              <c:idx val="22"/>
              <c:delete val="1"/>
              <c:extLst>
                <c:ext xmlns:c15="http://schemas.microsoft.com/office/drawing/2012/chart" uri="{CE6537A1-D6FC-4f65-9D91-7224C49458BB}"/>
                <c:ext xmlns:c16="http://schemas.microsoft.com/office/drawing/2014/chart" uri="{C3380CC4-5D6E-409C-BE32-E72D297353CC}">
                  <c16:uniqueId val="{00000019-EE72-4E63-B33A-7D95632C1449}"/>
                </c:ext>
              </c:extLst>
            </c:dLbl>
            <c:dLbl>
              <c:idx val="23"/>
              <c:delete val="1"/>
              <c:extLst>
                <c:ext xmlns:c15="http://schemas.microsoft.com/office/drawing/2012/chart" uri="{CE6537A1-D6FC-4f65-9D91-7224C49458BB}"/>
                <c:ext xmlns:c16="http://schemas.microsoft.com/office/drawing/2014/chart" uri="{C3380CC4-5D6E-409C-BE32-E72D297353CC}">
                  <c16:uniqueId val="{0000001A-EE72-4E63-B33A-7D95632C1449}"/>
                </c:ext>
              </c:extLst>
            </c:dLbl>
            <c:dLbl>
              <c:idx val="24"/>
              <c:delete val="1"/>
              <c:extLst>
                <c:ext xmlns:c15="http://schemas.microsoft.com/office/drawing/2012/chart" uri="{CE6537A1-D6FC-4f65-9D91-7224C49458BB}"/>
                <c:ext xmlns:c16="http://schemas.microsoft.com/office/drawing/2014/chart" uri="{C3380CC4-5D6E-409C-BE32-E72D297353CC}">
                  <c16:uniqueId val="{0000001B-EE72-4E63-B33A-7D95632C144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E72-4E63-B33A-7D95632C144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Viersen (05166)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95219</v>
      </c>
      <c r="F11" s="238">
        <v>94902</v>
      </c>
      <c r="G11" s="238">
        <v>95932</v>
      </c>
      <c r="H11" s="238">
        <v>94050</v>
      </c>
      <c r="I11" s="265">
        <v>93863</v>
      </c>
      <c r="J11" s="263">
        <v>1356</v>
      </c>
      <c r="K11" s="266">
        <v>1.4446587047079253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19.909891933332634</v>
      </c>
      <c r="E13" s="115">
        <v>18958</v>
      </c>
      <c r="F13" s="114">
        <v>18326</v>
      </c>
      <c r="G13" s="114">
        <v>19158</v>
      </c>
      <c r="H13" s="114">
        <v>18935</v>
      </c>
      <c r="I13" s="140">
        <v>18513</v>
      </c>
      <c r="J13" s="115">
        <v>445</v>
      </c>
      <c r="K13" s="116">
        <v>2.4037163074596228</v>
      </c>
    </row>
    <row r="14" spans="1:255" ht="14.1" customHeight="1" x14ac:dyDescent="0.2">
      <c r="A14" s="306" t="s">
        <v>230</v>
      </c>
      <c r="B14" s="307"/>
      <c r="C14" s="308"/>
      <c r="D14" s="113">
        <v>59.999579915773111</v>
      </c>
      <c r="E14" s="115">
        <v>57131</v>
      </c>
      <c r="F14" s="114">
        <v>57500</v>
      </c>
      <c r="G14" s="114">
        <v>57751</v>
      </c>
      <c r="H14" s="114">
        <v>56454</v>
      </c>
      <c r="I14" s="140">
        <v>56637</v>
      </c>
      <c r="J14" s="115">
        <v>494</v>
      </c>
      <c r="K14" s="116">
        <v>0.87222133940710134</v>
      </c>
    </row>
    <row r="15" spans="1:255" ht="14.1" customHeight="1" x14ac:dyDescent="0.2">
      <c r="A15" s="306" t="s">
        <v>231</v>
      </c>
      <c r="B15" s="307"/>
      <c r="C15" s="308"/>
      <c r="D15" s="113">
        <v>10.361377456179964</v>
      </c>
      <c r="E15" s="115">
        <v>9866</v>
      </c>
      <c r="F15" s="114">
        <v>9817</v>
      </c>
      <c r="G15" s="114">
        <v>9795</v>
      </c>
      <c r="H15" s="114">
        <v>9609</v>
      </c>
      <c r="I15" s="140">
        <v>9638</v>
      </c>
      <c r="J15" s="115">
        <v>228</v>
      </c>
      <c r="K15" s="116">
        <v>2.3656360240713843</v>
      </c>
    </row>
    <row r="16" spans="1:255" ht="14.1" customHeight="1" x14ac:dyDescent="0.2">
      <c r="A16" s="306" t="s">
        <v>232</v>
      </c>
      <c r="B16" s="307"/>
      <c r="C16" s="308"/>
      <c r="D16" s="113">
        <v>9.3101166783940172</v>
      </c>
      <c r="E16" s="115">
        <v>8865</v>
      </c>
      <c r="F16" s="114">
        <v>8851</v>
      </c>
      <c r="G16" s="114">
        <v>8794</v>
      </c>
      <c r="H16" s="114">
        <v>8635</v>
      </c>
      <c r="I16" s="140">
        <v>8647</v>
      </c>
      <c r="J16" s="115">
        <v>218</v>
      </c>
      <c r="K16" s="116">
        <v>2.5211055857522839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1.4104327917747508</v>
      </c>
      <c r="E18" s="115">
        <v>1343</v>
      </c>
      <c r="F18" s="114">
        <v>1101</v>
      </c>
      <c r="G18" s="114">
        <v>1633</v>
      </c>
      <c r="H18" s="114">
        <v>1641</v>
      </c>
      <c r="I18" s="140">
        <v>1287</v>
      </c>
      <c r="J18" s="115">
        <v>56</v>
      </c>
      <c r="K18" s="116">
        <v>4.351204351204351</v>
      </c>
    </row>
    <row r="19" spans="1:255" ht="14.1" customHeight="1" x14ac:dyDescent="0.2">
      <c r="A19" s="306" t="s">
        <v>235</v>
      </c>
      <c r="B19" s="307" t="s">
        <v>236</v>
      </c>
      <c r="C19" s="308"/>
      <c r="D19" s="113">
        <v>1.1783362564194122</v>
      </c>
      <c r="E19" s="115">
        <v>1122</v>
      </c>
      <c r="F19" s="114">
        <v>889</v>
      </c>
      <c r="G19" s="114">
        <v>1420</v>
      </c>
      <c r="H19" s="114">
        <v>1435</v>
      </c>
      <c r="I19" s="140">
        <v>1077</v>
      </c>
      <c r="J19" s="115">
        <v>45</v>
      </c>
      <c r="K19" s="116">
        <v>4.1782729805013927</v>
      </c>
    </row>
    <row r="20" spans="1:255" ht="14.1" customHeight="1" x14ac:dyDescent="0.2">
      <c r="A20" s="306">
        <v>12</v>
      </c>
      <c r="B20" s="307" t="s">
        <v>237</v>
      </c>
      <c r="C20" s="308"/>
      <c r="D20" s="113">
        <v>1.8032115439145548</v>
      </c>
      <c r="E20" s="115">
        <v>1717</v>
      </c>
      <c r="F20" s="114">
        <v>1582</v>
      </c>
      <c r="G20" s="114">
        <v>1738</v>
      </c>
      <c r="H20" s="114">
        <v>1719</v>
      </c>
      <c r="I20" s="140">
        <v>1732</v>
      </c>
      <c r="J20" s="115">
        <v>-15</v>
      </c>
      <c r="K20" s="116">
        <v>-0.86605080831408776</v>
      </c>
    </row>
    <row r="21" spans="1:255" ht="14.1" customHeight="1" x14ac:dyDescent="0.2">
      <c r="A21" s="306">
        <v>21</v>
      </c>
      <c r="B21" s="307" t="s">
        <v>238</v>
      </c>
      <c r="C21" s="308"/>
      <c r="D21" s="113">
        <v>0.49990022999611422</v>
      </c>
      <c r="E21" s="115">
        <v>476</v>
      </c>
      <c r="F21" s="114">
        <v>488</v>
      </c>
      <c r="G21" s="114">
        <v>484</v>
      </c>
      <c r="H21" s="114">
        <v>473</v>
      </c>
      <c r="I21" s="140">
        <v>478</v>
      </c>
      <c r="J21" s="115">
        <v>-2</v>
      </c>
      <c r="K21" s="116">
        <v>-0.41841004184100417</v>
      </c>
    </row>
    <row r="22" spans="1:255" ht="14.1" customHeight="1" x14ac:dyDescent="0.2">
      <c r="A22" s="306">
        <v>22</v>
      </c>
      <c r="B22" s="307" t="s">
        <v>239</v>
      </c>
      <c r="C22" s="308"/>
      <c r="D22" s="113">
        <v>1.6288765897562461</v>
      </c>
      <c r="E22" s="115">
        <v>1551</v>
      </c>
      <c r="F22" s="114">
        <v>1566</v>
      </c>
      <c r="G22" s="114">
        <v>1563</v>
      </c>
      <c r="H22" s="114">
        <v>1554</v>
      </c>
      <c r="I22" s="140">
        <v>1549</v>
      </c>
      <c r="J22" s="115">
        <v>2</v>
      </c>
      <c r="K22" s="116">
        <v>0.12911555842479019</v>
      </c>
    </row>
    <row r="23" spans="1:255" ht="14.1" customHeight="1" x14ac:dyDescent="0.2">
      <c r="A23" s="306">
        <v>23</v>
      </c>
      <c r="B23" s="307" t="s">
        <v>240</v>
      </c>
      <c r="C23" s="308"/>
      <c r="D23" s="113">
        <v>1.1961898360621304</v>
      </c>
      <c r="E23" s="115">
        <v>1139</v>
      </c>
      <c r="F23" s="114">
        <v>1076</v>
      </c>
      <c r="G23" s="114">
        <v>1076</v>
      </c>
      <c r="H23" s="114">
        <v>1030</v>
      </c>
      <c r="I23" s="140">
        <v>1031</v>
      </c>
      <c r="J23" s="115">
        <v>108</v>
      </c>
      <c r="K23" s="116">
        <v>10.475266731328807</v>
      </c>
    </row>
    <row r="24" spans="1:255" ht="14.1" customHeight="1" x14ac:dyDescent="0.2">
      <c r="A24" s="306">
        <v>24</v>
      </c>
      <c r="B24" s="307" t="s">
        <v>241</v>
      </c>
      <c r="C24" s="308"/>
      <c r="D24" s="113">
        <v>3.7093437234165449</v>
      </c>
      <c r="E24" s="115">
        <v>3532</v>
      </c>
      <c r="F24" s="114">
        <v>3572</v>
      </c>
      <c r="G24" s="114">
        <v>3651</v>
      </c>
      <c r="H24" s="114">
        <v>3541</v>
      </c>
      <c r="I24" s="140">
        <v>3562</v>
      </c>
      <c r="J24" s="115">
        <v>-30</v>
      </c>
      <c r="K24" s="116">
        <v>-0.84222346996069619</v>
      </c>
    </row>
    <row r="25" spans="1:255" ht="14.1" customHeight="1" x14ac:dyDescent="0.2">
      <c r="A25" s="306">
        <v>25</v>
      </c>
      <c r="B25" s="307" t="s">
        <v>242</v>
      </c>
      <c r="C25" s="308"/>
      <c r="D25" s="113">
        <v>4.3951312238103739</v>
      </c>
      <c r="E25" s="115">
        <v>4185</v>
      </c>
      <c r="F25" s="114">
        <v>4151</v>
      </c>
      <c r="G25" s="114">
        <v>4200</v>
      </c>
      <c r="H25" s="114">
        <v>4097</v>
      </c>
      <c r="I25" s="140">
        <v>4089</v>
      </c>
      <c r="J25" s="115">
        <v>96</v>
      </c>
      <c r="K25" s="116">
        <v>2.3477622890682319</v>
      </c>
    </row>
    <row r="26" spans="1:255" ht="14.1" customHeight="1" x14ac:dyDescent="0.2">
      <c r="A26" s="306">
        <v>26</v>
      </c>
      <c r="B26" s="307" t="s">
        <v>243</v>
      </c>
      <c r="C26" s="308"/>
      <c r="D26" s="113">
        <v>3.0340583286949032</v>
      </c>
      <c r="E26" s="115">
        <v>2889</v>
      </c>
      <c r="F26" s="114">
        <v>2908</v>
      </c>
      <c r="G26" s="114">
        <v>2908</v>
      </c>
      <c r="H26" s="114">
        <v>2798</v>
      </c>
      <c r="I26" s="140">
        <v>2804</v>
      </c>
      <c r="J26" s="115">
        <v>85</v>
      </c>
      <c r="K26" s="116">
        <v>3.0313837375178316</v>
      </c>
    </row>
    <row r="27" spans="1:255" ht="14.1" customHeight="1" x14ac:dyDescent="0.2">
      <c r="A27" s="306">
        <v>27</v>
      </c>
      <c r="B27" s="307" t="s">
        <v>244</v>
      </c>
      <c r="C27" s="308"/>
      <c r="D27" s="113">
        <v>1.9880486037450509</v>
      </c>
      <c r="E27" s="115">
        <v>1893</v>
      </c>
      <c r="F27" s="114">
        <v>1898</v>
      </c>
      <c r="G27" s="114">
        <v>1908</v>
      </c>
      <c r="H27" s="114">
        <v>1846</v>
      </c>
      <c r="I27" s="140">
        <v>1833</v>
      </c>
      <c r="J27" s="115">
        <v>60</v>
      </c>
      <c r="K27" s="116">
        <v>3.2733224222585924</v>
      </c>
    </row>
    <row r="28" spans="1:255" ht="14.1" customHeight="1" x14ac:dyDescent="0.2">
      <c r="A28" s="306">
        <v>28</v>
      </c>
      <c r="B28" s="307" t="s">
        <v>245</v>
      </c>
      <c r="C28" s="308"/>
      <c r="D28" s="113">
        <v>0.67213476301998554</v>
      </c>
      <c r="E28" s="115">
        <v>640</v>
      </c>
      <c r="F28" s="114">
        <v>651</v>
      </c>
      <c r="G28" s="114">
        <v>664</v>
      </c>
      <c r="H28" s="114">
        <v>667</v>
      </c>
      <c r="I28" s="140">
        <v>667</v>
      </c>
      <c r="J28" s="115">
        <v>-27</v>
      </c>
      <c r="K28" s="116">
        <v>-4.0479760119940034</v>
      </c>
    </row>
    <row r="29" spans="1:255" ht="14.1" customHeight="1" x14ac:dyDescent="0.2">
      <c r="A29" s="306">
        <v>29</v>
      </c>
      <c r="B29" s="307" t="s">
        <v>246</v>
      </c>
      <c r="C29" s="308"/>
      <c r="D29" s="113">
        <v>3.1999915983154623</v>
      </c>
      <c r="E29" s="115">
        <v>3047</v>
      </c>
      <c r="F29" s="114">
        <v>3031</v>
      </c>
      <c r="G29" s="114">
        <v>3084</v>
      </c>
      <c r="H29" s="114">
        <v>3057</v>
      </c>
      <c r="I29" s="140">
        <v>3027</v>
      </c>
      <c r="J29" s="115">
        <v>20</v>
      </c>
      <c r="K29" s="116">
        <v>0.66072018500165175</v>
      </c>
    </row>
    <row r="30" spans="1:255" ht="14.1" customHeight="1" x14ac:dyDescent="0.2">
      <c r="A30" s="306" t="s">
        <v>247</v>
      </c>
      <c r="B30" s="307" t="s">
        <v>248</v>
      </c>
      <c r="C30" s="308"/>
      <c r="D30" s="113">
        <v>2.0048519728205507</v>
      </c>
      <c r="E30" s="115">
        <v>1909</v>
      </c>
      <c r="F30" s="114">
        <v>1821</v>
      </c>
      <c r="G30" s="114">
        <v>1854</v>
      </c>
      <c r="H30" s="114">
        <v>1812</v>
      </c>
      <c r="I30" s="140">
        <v>1769</v>
      </c>
      <c r="J30" s="115">
        <v>140</v>
      </c>
      <c r="K30" s="116">
        <v>7.914075749010741</v>
      </c>
    </row>
    <row r="31" spans="1:255" ht="14.1" customHeight="1" x14ac:dyDescent="0.2">
      <c r="A31" s="306" t="s">
        <v>249</v>
      </c>
      <c r="B31" s="307" t="s">
        <v>250</v>
      </c>
      <c r="C31" s="308"/>
      <c r="D31" s="113">
        <v>1.1856877303899431</v>
      </c>
      <c r="E31" s="115">
        <v>1129</v>
      </c>
      <c r="F31" s="114">
        <v>1194</v>
      </c>
      <c r="G31" s="114">
        <v>1213</v>
      </c>
      <c r="H31" s="114">
        <v>1226</v>
      </c>
      <c r="I31" s="140">
        <v>1240</v>
      </c>
      <c r="J31" s="115">
        <v>-111</v>
      </c>
      <c r="K31" s="116">
        <v>-8.9516129032258061</v>
      </c>
    </row>
    <row r="32" spans="1:255" ht="14.1" customHeight="1" x14ac:dyDescent="0.2">
      <c r="A32" s="306">
        <v>31</v>
      </c>
      <c r="B32" s="307" t="s">
        <v>251</v>
      </c>
      <c r="C32" s="308"/>
      <c r="D32" s="113">
        <v>0.59126854934414352</v>
      </c>
      <c r="E32" s="115">
        <v>563</v>
      </c>
      <c r="F32" s="114">
        <v>566</v>
      </c>
      <c r="G32" s="114">
        <v>558</v>
      </c>
      <c r="H32" s="114">
        <v>559</v>
      </c>
      <c r="I32" s="140">
        <v>560</v>
      </c>
      <c r="J32" s="115">
        <v>3</v>
      </c>
      <c r="K32" s="116">
        <v>0.5357142857142857</v>
      </c>
    </row>
    <row r="33" spans="1:11" ht="14.1" customHeight="1" x14ac:dyDescent="0.2">
      <c r="A33" s="306">
        <v>32</v>
      </c>
      <c r="B33" s="307" t="s">
        <v>252</v>
      </c>
      <c r="C33" s="308"/>
      <c r="D33" s="113">
        <v>2.3913294615570422</v>
      </c>
      <c r="E33" s="115">
        <v>2277</v>
      </c>
      <c r="F33" s="114">
        <v>2237</v>
      </c>
      <c r="G33" s="114">
        <v>2269</v>
      </c>
      <c r="H33" s="114">
        <v>2242</v>
      </c>
      <c r="I33" s="140">
        <v>2234</v>
      </c>
      <c r="J33" s="115">
        <v>43</v>
      </c>
      <c r="K33" s="116">
        <v>1.9247985675917636</v>
      </c>
    </row>
    <row r="34" spans="1:11" ht="14.1" customHeight="1" x14ac:dyDescent="0.2">
      <c r="A34" s="306">
        <v>33</v>
      </c>
      <c r="B34" s="307" t="s">
        <v>253</v>
      </c>
      <c r="C34" s="308"/>
      <c r="D34" s="113">
        <v>1.020804671336603</v>
      </c>
      <c r="E34" s="115">
        <v>972</v>
      </c>
      <c r="F34" s="114">
        <v>977</v>
      </c>
      <c r="G34" s="114">
        <v>1010</v>
      </c>
      <c r="H34" s="114">
        <v>980</v>
      </c>
      <c r="I34" s="140">
        <v>990</v>
      </c>
      <c r="J34" s="115">
        <v>-18</v>
      </c>
      <c r="K34" s="116">
        <v>-1.8181818181818181</v>
      </c>
    </row>
    <row r="35" spans="1:11" ht="14.1" customHeight="1" x14ac:dyDescent="0.2">
      <c r="A35" s="306">
        <v>34</v>
      </c>
      <c r="B35" s="307" t="s">
        <v>254</v>
      </c>
      <c r="C35" s="308"/>
      <c r="D35" s="113">
        <v>2.2474506138480765</v>
      </c>
      <c r="E35" s="115">
        <v>2140</v>
      </c>
      <c r="F35" s="114">
        <v>2132</v>
      </c>
      <c r="G35" s="114">
        <v>2113</v>
      </c>
      <c r="H35" s="114">
        <v>2056</v>
      </c>
      <c r="I35" s="140">
        <v>2055</v>
      </c>
      <c r="J35" s="115">
        <v>85</v>
      </c>
      <c r="K35" s="116">
        <v>4.1362530413625302</v>
      </c>
    </row>
    <row r="36" spans="1:11" ht="14.1" customHeight="1" x14ac:dyDescent="0.2">
      <c r="A36" s="306">
        <v>41</v>
      </c>
      <c r="B36" s="307" t="s">
        <v>255</v>
      </c>
      <c r="C36" s="308"/>
      <c r="D36" s="113">
        <v>0.94203887879519843</v>
      </c>
      <c r="E36" s="115">
        <v>897</v>
      </c>
      <c r="F36" s="114">
        <v>879</v>
      </c>
      <c r="G36" s="114">
        <v>882</v>
      </c>
      <c r="H36" s="114">
        <v>855</v>
      </c>
      <c r="I36" s="140">
        <v>856</v>
      </c>
      <c r="J36" s="115">
        <v>41</v>
      </c>
      <c r="K36" s="116">
        <v>4.7897196261682247</v>
      </c>
    </row>
    <row r="37" spans="1:11" ht="14.1" customHeight="1" x14ac:dyDescent="0.2">
      <c r="A37" s="306">
        <v>42</v>
      </c>
      <c r="B37" s="307" t="s">
        <v>256</v>
      </c>
      <c r="C37" s="308"/>
      <c r="D37" s="113">
        <v>0.1690839013222151</v>
      </c>
      <c r="E37" s="115">
        <v>161</v>
      </c>
      <c r="F37" s="114">
        <v>160</v>
      </c>
      <c r="G37" s="114">
        <v>156</v>
      </c>
      <c r="H37" s="114">
        <v>151</v>
      </c>
      <c r="I37" s="140">
        <v>153</v>
      </c>
      <c r="J37" s="115">
        <v>8</v>
      </c>
      <c r="K37" s="116">
        <v>5.2287581699346406</v>
      </c>
    </row>
    <row r="38" spans="1:11" ht="14.1" customHeight="1" x14ac:dyDescent="0.2">
      <c r="A38" s="306">
        <v>43</v>
      </c>
      <c r="B38" s="307" t="s">
        <v>257</v>
      </c>
      <c r="C38" s="308"/>
      <c r="D38" s="113">
        <v>1.0932692004746951</v>
      </c>
      <c r="E38" s="115">
        <v>1041</v>
      </c>
      <c r="F38" s="114">
        <v>1014</v>
      </c>
      <c r="G38" s="114">
        <v>1005</v>
      </c>
      <c r="H38" s="114">
        <v>975</v>
      </c>
      <c r="I38" s="140">
        <v>987</v>
      </c>
      <c r="J38" s="115">
        <v>54</v>
      </c>
      <c r="K38" s="116">
        <v>5.4711246200607899</v>
      </c>
    </row>
    <row r="39" spans="1:11" ht="14.1" customHeight="1" x14ac:dyDescent="0.2">
      <c r="A39" s="306">
        <v>51</v>
      </c>
      <c r="B39" s="307" t="s">
        <v>258</v>
      </c>
      <c r="C39" s="308"/>
      <c r="D39" s="113">
        <v>8.6747392852266874</v>
      </c>
      <c r="E39" s="115">
        <v>8260</v>
      </c>
      <c r="F39" s="114">
        <v>8240</v>
      </c>
      <c r="G39" s="114">
        <v>8387</v>
      </c>
      <c r="H39" s="114">
        <v>8254</v>
      </c>
      <c r="I39" s="140">
        <v>8318</v>
      </c>
      <c r="J39" s="115">
        <v>-58</v>
      </c>
      <c r="K39" s="116">
        <v>-0.69728300072132721</v>
      </c>
    </row>
    <row r="40" spans="1:11" ht="14.1" customHeight="1" x14ac:dyDescent="0.2">
      <c r="A40" s="306" t="s">
        <v>259</v>
      </c>
      <c r="B40" s="307" t="s">
        <v>260</v>
      </c>
      <c r="C40" s="308"/>
      <c r="D40" s="113">
        <v>7.8944328337831733</v>
      </c>
      <c r="E40" s="115">
        <v>7517</v>
      </c>
      <c r="F40" s="114">
        <v>7483</v>
      </c>
      <c r="G40" s="114">
        <v>7641</v>
      </c>
      <c r="H40" s="114">
        <v>7525</v>
      </c>
      <c r="I40" s="140">
        <v>7597</v>
      </c>
      <c r="J40" s="115">
        <v>-80</v>
      </c>
      <c r="K40" s="116">
        <v>-1.0530472554955903</v>
      </c>
    </row>
    <row r="41" spans="1:11" ht="14.1" customHeight="1" x14ac:dyDescent="0.2">
      <c r="A41" s="306"/>
      <c r="B41" s="307" t="s">
        <v>261</v>
      </c>
      <c r="C41" s="308"/>
      <c r="D41" s="113">
        <v>6.8463226876988834</v>
      </c>
      <c r="E41" s="115">
        <v>6519</v>
      </c>
      <c r="F41" s="114">
        <v>6461</v>
      </c>
      <c r="G41" s="114">
        <v>6639</v>
      </c>
      <c r="H41" s="114">
        <v>6591</v>
      </c>
      <c r="I41" s="140">
        <v>6670</v>
      </c>
      <c r="J41" s="115">
        <v>-151</v>
      </c>
      <c r="K41" s="116">
        <v>-2.2638680659670163</v>
      </c>
    </row>
    <row r="42" spans="1:11" ht="14.1" customHeight="1" x14ac:dyDescent="0.2">
      <c r="A42" s="306">
        <v>52</v>
      </c>
      <c r="B42" s="307" t="s">
        <v>262</v>
      </c>
      <c r="C42" s="308"/>
      <c r="D42" s="113">
        <v>4.2775076402818764</v>
      </c>
      <c r="E42" s="115">
        <v>4073</v>
      </c>
      <c r="F42" s="114">
        <v>4080</v>
      </c>
      <c r="G42" s="114">
        <v>4117</v>
      </c>
      <c r="H42" s="114">
        <v>4070</v>
      </c>
      <c r="I42" s="140">
        <v>4056</v>
      </c>
      <c r="J42" s="115">
        <v>17</v>
      </c>
      <c r="K42" s="116">
        <v>0.41913214990138065</v>
      </c>
    </row>
    <row r="43" spans="1:11" ht="14.1" customHeight="1" x14ac:dyDescent="0.2">
      <c r="A43" s="306" t="s">
        <v>263</v>
      </c>
      <c r="B43" s="307" t="s">
        <v>264</v>
      </c>
      <c r="C43" s="308"/>
      <c r="D43" s="113">
        <v>3.9792478391917578</v>
      </c>
      <c r="E43" s="115">
        <v>3789</v>
      </c>
      <c r="F43" s="114">
        <v>3795</v>
      </c>
      <c r="G43" s="114">
        <v>3825</v>
      </c>
      <c r="H43" s="114">
        <v>3776</v>
      </c>
      <c r="I43" s="140">
        <v>3776</v>
      </c>
      <c r="J43" s="115">
        <v>13</v>
      </c>
      <c r="K43" s="116">
        <v>0.34427966101694918</v>
      </c>
    </row>
    <row r="44" spans="1:11" ht="14.1" customHeight="1" x14ac:dyDescent="0.2">
      <c r="A44" s="306">
        <v>53</v>
      </c>
      <c r="B44" s="307" t="s">
        <v>265</v>
      </c>
      <c r="C44" s="308"/>
      <c r="D44" s="113">
        <v>0.53455717871433217</v>
      </c>
      <c r="E44" s="115">
        <v>509</v>
      </c>
      <c r="F44" s="114">
        <v>511</v>
      </c>
      <c r="G44" s="114">
        <v>517</v>
      </c>
      <c r="H44" s="114">
        <v>519</v>
      </c>
      <c r="I44" s="140">
        <v>519</v>
      </c>
      <c r="J44" s="115">
        <v>-10</v>
      </c>
      <c r="K44" s="116">
        <v>-1.9267822736030829</v>
      </c>
    </row>
    <row r="45" spans="1:11" ht="14.1" customHeight="1" x14ac:dyDescent="0.2">
      <c r="A45" s="306" t="s">
        <v>266</v>
      </c>
      <c r="B45" s="307" t="s">
        <v>267</v>
      </c>
      <c r="C45" s="308"/>
      <c r="D45" s="113">
        <v>0.42113443745470969</v>
      </c>
      <c r="E45" s="115">
        <v>401</v>
      </c>
      <c r="F45" s="114">
        <v>412</v>
      </c>
      <c r="G45" s="114">
        <v>425</v>
      </c>
      <c r="H45" s="114">
        <v>412</v>
      </c>
      <c r="I45" s="140">
        <v>417</v>
      </c>
      <c r="J45" s="115">
        <v>-16</v>
      </c>
      <c r="K45" s="116">
        <v>-3.8369304556354917</v>
      </c>
    </row>
    <row r="46" spans="1:11" ht="14.1" customHeight="1" x14ac:dyDescent="0.2">
      <c r="A46" s="306">
        <v>54</v>
      </c>
      <c r="B46" s="307" t="s">
        <v>268</v>
      </c>
      <c r="C46" s="308"/>
      <c r="D46" s="113">
        <v>2.1928396643527028</v>
      </c>
      <c r="E46" s="115">
        <v>2088</v>
      </c>
      <c r="F46" s="114">
        <v>2092</v>
      </c>
      <c r="G46" s="114">
        <v>2100</v>
      </c>
      <c r="H46" s="114">
        <v>2063</v>
      </c>
      <c r="I46" s="140">
        <v>2066</v>
      </c>
      <c r="J46" s="115">
        <v>22</v>
      </c>
      <c r="K46" s="116">
        <v>1.0648596321393997</v>
      </c>
    </row>
    <row r="47" spans="1:11" ht="14.1" customHeight="1" x14ac:dyDescent="0.2">
      <c r="A47" s="306">
        <v>61</v>
      </c>
      <c r="B47" s="307" t="s">
        <v>269</v>
      </c>
      <c r="C47" s="308"/>
      <c r="D47" s="113">
        <v>4.1451811088123165</v>
      </c>
      <c r="E47" s="115">
        <v>3947</v>
      </c>
      <c r="F47" s="114">
        <v>3927</v>
      </c>
      <c r="G47" s="114">
        <v>3958</v>
      </c>
      <c r="H47" s="114">
        <v>3915</v>
      </c>
      <c r="I47" s="140">
        <v>3998</v>
      </c>
      <c r="J47" s="115">
        <v>-51</v>
      </c>
      <c r="K47" s="116">
        <v>-1.2756378189094548</v>
      </c>
    </row>
    <row r="48" spans="1:11" ht="14.1" customHeight="1" x14ac:dyDescent="0.2">
      <c r="A48" s="306">
        <v>62</v>
      </c>
      <c r="B48" s="307" t="s">
        <v>270</v>
      </c>
      <c r="C48" s="308"/>
      <c r="D48" s="113">
        <v>8.619078125164096</v>
      </c>
      <c r="E48" s="115">
        <v>8207</v>
      </c>
      <c r="F48" s="114">
        <v>8269</v>
      </c>
      <c r="G48" s="114">
        <v>8185</v>
      </c>
      <c r="H48" s="114">
        <v>8052</v>
      </c>
      <c r="I48" s="140">
        <v>8010</v>
      </c>
      <c r="J48" s="115">
        <v>197</v>
      </c>
      <c r="K48" s="116">
        <v>2.4594257178526839</v>
      </c>
    </row>
    <row r="49" spans="1:11" ht="14.1" customHeight="1" x14ac:dyDescent="0.2">
      <c r="A49" s="306">
        <v>63</v>
      </c>
      <c r="B49" s="307" t="s">
        <v>271</v>
      </c>
      <c r="C49" s="308"/>
      <c r="D49" s="113">
        <v>1.4177842657452819</v>
      </c>
      <c r="E49" s="115">
        <v>1350</v>
      </c>
      <c r="F49" s="114">
        <v>1372</v>
      </c>
      <c r="G49" s="114">
        <v>1412</v>
      </c>
      <c r="H49" s="114">
        <v>1436</v>
      </c>
      <c r="I49" s="140">
        <v>1395</v>
      </c>
      <c r="J49" s="115">
        <v>-45</v>
      </c>
      <c r="K49" s="116">
        <v>-3.225806451612903</v>
      </c>
    </row>
    <row r="50" spans="1:11" ht="14.1" customHeight="1" x14ac:dyDescent="0.2">
      <c r="A50" s="306" t="s">
        <v>272</v>
      </c>
      <c r="B50" s="307" t="s">
        <v>273</v>
      </c>
      <c r="C50" s="308"/>
      <c r="D50" s="113">
        <v>0.17748558585996493</v>
      </c>
      <c r="E50" s="115">
        <v>169</v>
      </c>
      <c r="F50" s="114">
        <v>184</v>
      </c>
      <c r="G50" s="114">
        <v>184</v>
      </c>
      <c r="H50" s="114">
        <v>176</v>
      </c>
      <c r="I50" s="140">
        <v>160</v>
      </c>
      <c r="J50" s="115">
        <v>9</v>
      </c>
      <c r="K50" s="116">
        <v>5.625</v>
      </c>
    </row>
    <row r="51" spans="1:11" ht="14.1" customHeight="1" x14ac:dyDescent="0.2">
      <c r="A51" s="306" t="s">
        <v>274</v>
      </c>
      <c r="B51" s="307" t="s">
        <v>275</v>
      </c>
      <c r="C51" s="308"/>
      <c r="D51" s="113">
        <v>1.0470599355170711</v>
      </c>
      <c r="E51" s="115">
        <v>997</v>
      </c>
      <c r="F51" s="114">
        <v>1000</v>
      </c>
      <c r="G51" s="114">
        <v>1045</v>
      </c>
      <c r="H51" s="114">
        <v>1084</v>
      </c>
      <c r="I51" s="140">
        <v>1056</v>
      </c>
      <c r="J51" s="115">
        <v>-59</v>
      </c>
      <c r="K51" s="116">
        <v>-5.5871212121212119</v>
      </c>
    </row>
    <row r="52" spans="1:11" ht="14.1" customHeight="1" x14ac:dyDescent="0.2">
      <c r="A52" s="306">
        <v>71</v>
      </c>
      <c r="B52" s="307" t="s">
        <v>276</v>
      </c>
      <c r="C52" s="308"/>
      <c r="D52" s="113">
        <v>11.581722135288125</v>
      </c>
      <c r="E52" s="115">
        <v>11028</v>
      </c>
      <c r="F52" s="114">
        <v>11080</v>
      </c>
      <c r="G52" s="114">
        <v>11073</v>
      </c>
      <c r="H52" s="114">
        <v>10721</v>
      </c>
      <c r="I52" s="140">
        <v>10859</v>
      </c>
      <c r="J52" s="115">
        <v>169</v>
      </c>
      <c r="K52" s="116">
        <v>1.556312735979372</v>
      </c>
    </row>
    <row r="53" spans="1:11" ht="14.1" customHeight="1" x14ac:dyDescent="0.2">
      <c r="A53" s="306" t="s">
        <v>277</v>
      </c>
      <c r="B53" s="307" t="s">
        <v>278</v>
      </c>
      <c r="C53" s="308"/>
      <c r="D53" s="113">
        <v>4.2060933217110028</v>
      </c>
      <c r="E53" s="115">
        <v>4005</v>
      </c>
      <c r="F53" s="114">
        <v>4038</v>
      </c>
      <c r="G53" s="114">
        <v>4040</v>
      </c>
      <c r="H53" s="114">
        <v>3888</v>
      </c>
      <c r="I53" s="140">
        <v>3933</v>
      </c>
      <c r="J53" s="115">
        <v>72</v>
      </c>
      <c r="K53" s="116">
        <v>1.8306636155606408</v>
      </c>
    </row>
    <row r="54" spans="1:11" ht="14.1" customHeight="1" x14ac:dyDescent="0.2">
      <c r="A54" s="306" t="s">
        <v>279</v>
      </c>
      <c r="B54" s="307" t="s">
        <v>280</v>
      </c>
      <c r="C54" s="308"/>
      <c r="D54" s="113">
        <v>6.3002131927451455</v>
      </c>
      <c r="E54" s="115">
        <v>5999</v>
      </c>
      <c r="F54" s="114">
        <v>6033</v>
      </c>
      <c r="G54" s="114">
        <v>6030</v>
      </c>
      <c r="H54" s="114">
        <v>5869</v>
      </c>
      <c r="I54" s="140">
        <v>5951</v>
      </c>
      <c r="J54" s="115">
        <v>48</v>
      </c>
      <c r="K54" s="116">
        <v>0.80658712821374556</v>
      </c>
    </row>
    <row r="55" spans="1:11" ht="14.1" customHeight="1" x14ac:dyDescent="0.2">
      <c r="A55" s="306">
        <v>72</v>
      </c>
      <c r="B55" s="307" t="s">
        <v>281</v>
      </c>
      <c r="C55" s="308"/>
      <c r="D55" s="113">
        <v>2.889129270418719</v>
      </c>
      <c r="E55" s="115">
        <v>2751</v>
      </c>
      <c r="F55" s="114">
        <v>2747</v>
      </c>
      <c r="G55" s="114">
        <v>2731</v>
      </c>
      <c r="H55" s="114">
        <v>2698</v>
      </c>
      <c r="I55" s="140">
        <v>2735</v>
      </c>
      <c r="J55" s="115">
        <v>16</v>
      </c>
      <c r="K55" s="116">
        <v>0.58500914076782451</v>
      </c>
    </row>
    <row r="56" spans="1:11" ht="14.1" customHeight="1" x14ac:dyDescent="0.2">
      <c r="A56" s="306" t="s">
        <v>282</v>
      </c>
      <c r="B56" s="307" t="s">
        <v>283</v>
      </c>
      <c r="C56" s="308"/>
      <c r="D56" s="113">
        <v>0.98824814375282244</v>
      </c>
      <c r="E56" s="115">
        <v>941</v>
      </c>
      <c r="F56" s="114">
        <v>947</v>
      </c>
      <c r="G56" s="114">
        <v>950</v>
      </c>
      <c r="H56" s="114">
        <v>961</v>
      </c>
      <c r="I56" s="140">
        <v>974</v>
      </c>
      <c r="J56" s="115">
        <v>-33</v>
      </c>
      <c r="K56" s="116">
        <v>-3.3880903490759753</v>
      </c>
    </row>
    <row r="57" spans="1:11" ht="14.1" customHeight="1" x14ac:dyDescent="0.2">
      <c r="A57" s="306" t="s">
        <v>284</v>
      </c>
      <c r="B57" s="307" t="s">
        <v>285</v>
      </c>
      <c r="C57" s="308"/>
      <c r="D57" s="113">
        <v>1.2297965742131298</v>
      </c>
      <c r="E57" s="115">
        <v>1171</v>
      </c>
      <c r="F57" s="114">
        <v>1146</v>
      </c>
      <c r="G57" s="114">
        <v>1125</v>
      </c>
      <c r="H57" s="114">
        <v>1103</v>
      </c>
      <c r="I57" s="140">
        <v>1111</v>
      </c>
      <c r="J57" s="115">
        <v>60</v>
      </c>
      <c r="K57" s="116">
        <v>5.4005400540054005</v>
      </c>
    </row>
    <row r="58" spans="1:11" ht="14.1" customHeight="1" x14ac:dyDescent="0.2">
      <c r="A58" s="306">
        <v>73</v>
      </c>
      <c r="B58" s="307" t="s">
        <v>286</v>
      </c>
      <c r="C58" s="308"/>
      <c r="D58" s="113">
        <v>2.2337978764742332</v>
      </c>
      <c r="E58" s="115">
        <v>2127</v>
      </c>
      <c r="F58" s="114">
        <v>2112</v>
      </c>
      <c r="G58" s="114">
        <v>2117</v>
      </c>
      <c r="H58" s="114">
        <v>2053</v>
      </c>
      <c r="I58" s="140">
        <v>2059</v>
      </c>
      <c r="J58" s="115">
        <v>68</v>
      </c>
      <c r="K58" s="116">
        <v>3.3025740650801358</v>
      </c>
    </row>
    <row r="59" spans="1:11" ht="14.1" customHeight="1" x14ac:dyDescent="0.2">
      <c r="A59" s="306" t="s">
        <v>287</v>
      </c>
      <c r="B59" s="307" t="s">
        <v>288</v>
      </c>
      <c r="C59" s="308"/>
      <c r="D59" s="113">
        <v>1.8231655446917108</v>
      </c>
      <c r="E59" s="115">
        <v>1736</v>
      </c>
      <c r="F59" s="114">
        <v>1719</v>
      </c>
      <c r="G59" s="114">
        <v>1713</v>
      </c>
      <c r="H59" s="114">
        <v>1662</v>
      </c>
      <c r="I59" s="140">
        <v>1663</v>
      </c>
      <c r="J59" s="115">
        <v>73</v>
      </c>
      <c r="K59" s="116">
        <v>4.3896572459410708</v>
      </c>
    </row>
    <row r="60" spans="1:11" ht="14.1" customHeight="1" x14ac:dyDescent="0.2">
      <c r="A60" s="306">
        <v>81</v>
      </c>
      <c r="B60" s="307" t="s">
        <v>289</v>
      </c>
      <c r="C60" s="308"/>
      <c r="D60" s="113">
        <v>7.6255789285751794</v>
      </c>
      <c r="E60" s="115">
        <v>7261</v>
      </c>
      <c r="F60" s="114">
        <v>7241</v>
      </c>
      <c r="G60" s="114">
        <v>7225</v>
      </c>
      <c r="H60" s="114">
        <v>7142</v>
      </c>
      <c r="I60" s="140">
        <v>7137</v>
      </c>
      <c r="J60" s="115">
        <v>124</v>
      </c>
      <c r="K60" s="116">
        <v>1.7374246882443605</v>
      </c>
    </row>
    <row r="61" spans="1:11" ht="14.1" customHeight="1" x14ac:dyDescent="0.2">
      <c r="A61" s="306" t="s">
        <v>290</v>
      </c>
      <c r="B61" s="307" t="s">
        <v>291</v>
      </c>
      <c r="C61" s="308"/>
      <c r="D61" s="113">
        <v>2.1445299782606413</v>
      </c>
      <c r="E61" s="115">
        <v>2042</v>
      </c>
      <c r="F61" s="114">
        <v>2019</v>
      </c>
      <c r="G61" s="114">
        <v>2044</v>
      </c>
      <c r="H61" s="114">
        <v>1992</v>
      </c>
      <c r="I61" s="140">
        <v>2000</v>
      </c>
      <c r="J61" s="115">
        <v>42</v>
      </c>
      <c r="K61" s="116">
        <v>2.1</v>
      </c>
    </row>
    <row r="62" spans="1:11" ht="14.1" customHeight="1" x14ac:dyDescent="0.2">
      <c r="A62" s="306" t="s">
        <v>292</v>
      </c>
      <c r="B62" s="307" t="s">
        <v>293</v>
      </c>
      <c r="C62" s="308"/>
      <c r="D62" s="113">
        <v>3.2703557063191169</v>
      </c>
      <c r="E62" s="115">
        <v>3114</v>
      </c>
      <c r="F62" s="114">
        <v>3152</v>
      </c>
      <c r="G62" s="114">
        <v>3144</v>
      </c>
      <c r="H62" s="114">
        <v>3122</v>
      </c>
      <c r="I62" s="140">
        <v>3105</v>
      </c>
      <c r="J62" s="115">
        <v>9</v>
      </c>
      <c r="K62" s="116">
        <v>0.28985507246376813</v>
      </c>
    </row>
    <row r="63" spans="1:11" ht="14.1" customHeight="1" x14ac:dyDescent="0.2">
      <c r="A63" s="306"/>
      <c r="B63" s="307" t="s">
        <v>294</v>
      </c>
      <c r="C63" s="308"/>
      <c r="D63" s="113">
        <v>2.9405895882124367</v>
      </c>
      <c r="E63" s="115">
        <v>2800</v>
      </c>
      <c r="F63" s="114">
        <v>2834</v>
      </c>
      <c r="G63" s="114">
        <v>2825</v>
      </c>
      <c r="H63" s="114">
        <v>2804</v>
      </c>
      <c r="I63" s="140">
        <v>2795</v>
      </c>
      <c r="J63" s="115">
        <v>5</v>
      </c>
      <c r="K63" s="116">
        <v>0.17889087656529518</v>
      </c>
    </row>
    <row r="64" spans="1:11" ht="14.1" customHeight="1" x14ac:dyDescent="0.2">
      <c r="A64" s="306" t="s">
        <v>295</v>
      </c>
      <c r="B64" s="307" t="s">
        <v>296</v>
      </c>
      <c r="C64" s="308"/>
      <c r="D64" s="113">
        <v>0.681586658124954</v>
      </c>
      <c r="E64" s="115">
        <v>649</v>
      </c>
      <c r="F64" s="114">
        <v>643</v>
      </c>
      <c r="G64" s="114">
        <v>631</v>
      </c>
      <c r="H64" s="114">
        <v>614</v>
      </c>
      <c r="I64" s="140">
        <v>617</v>
      </c>
      <c r="J64" s="115">
        <v>32</v>
      </c>
      <c r="K64" s="116">
        <v>5.1863857374392222</v>
      </c>
    </row>
    <row r="65" spans="1:11" ht="14.1" customHeight="1" x14ac:dyDescent="0.2">
      <c r="A65" s="306" t="s">
        <v>297</v>
      </c>
      <c r="B65" s="307" t="s">
        <v>298</v>
      </c>
      <c r="C65" s="308"/>
      <c r="D65" s="113">
        <v>0.78660771484682679</v>
      </c>
      <c r="E65" s="115">
        <v>749</v>
      </c>
      <c r="F65" s="114">
        <v>743</v>
      </c>
      <c r="G65" s="114">
        <v>727</v>
      </c>
      <c r="H65" s="114">
        <v>737</v>
      </c>
      <c r="I65" s="140">
        <v>740</v>
      </c>
      <c r="J65" s="115">
        <v>9</v>
      </c>
      <c r="K65" s="116">
        <v>1.2162162162162162</v>
      </c>
    </row>
    <row r="66" spans="1:11" ht="14.1" customHeight="1" x14ac:dyDescent="0.2">
      <c r="A66" s="306">
        <v>82</v>
      </c>
      <c r="B66" s="307" t="s">
        <v>299</v>
      </c>
      <c r="C66" s="308"/>
      <c r="D66" s="113">
        <v>3.1411798065512135</v>
      </c>
      <c r="E66" s="115">
        <v>2991</v>
      </c>
      <c r="F66" s="114">
        <v>2979</v>
      </c>
      <c r="G66" s="114">
        <v>2974</v>
      </c>
      <c r="H66" s="114">
        <v>2885</v>
      </c>
      <c r="I66" s="140">
        <v>2855</v>
      </c>
      <c r="J66" s="115">
        <v>136</v>
      </c>
      <c r="K66" s="116">
        <v>4.7635726795096325</v>
      </c>
    </row>
    <row r="67" spans="1:11" ht="14.1" customHeight="1" x14ac:dyDescent="0.2">
      <c r="A67" s="306" t="s">
        <v>300</v>
      </c>
      <c r="B67" s="307" t="s">
        <v>301</v>
      </c>
      <c r="C67" s="308"/>
      <c r="D67" s="113">
        <v>2.0815173442275174</v>
      </c>
      <c r="E67" s="115">
        <v>1982</v>
      </c>
      <c r="F67" s="114">
        <v>1962</v>
      </c>
      <c r="G67" s="114">
        <v>1951</v>
      </c>
      <c r="H67" s="114">
        <v>1911</v>
      </c>
      <c r="I67" s="140">
        <v>1887</v>
      </c>
      <c r="J67" s="115">
        <v>95</v>
      </c>
      <c r="K67" s="116">
        <v>5.0344462109167996</v>
      </c>
    </row>
    <row r="68" spans="1:11" ht="14.1" customHeight="1" x14ac:dyDescent="0.2">
      <c r="A68" s="306" t="s">
        <v>302</v>
      </c>
      <c r="B68" s="307" t="s">
        <v>303</v>
      </c>
      <c r="C68" s="308"/>
      <c r="D68" s="113">
        <v>0.54926012665539437</v>
      </c>
      <c r="E68" s="115">
        <v>523</v>
      </c>
      <c r="F68" s="114">
        <v>531</v>
      </c>
      <c r="G68" s="114">
        <v>538</v>
      </c>
      <c r="H68" s="114">
        <v>504</v>
      </c>
      <c r="I68" s="140">
        <v>492</v>
      </c>
      <c r="J68" s="115">
        <v>31</v>
      </c>
      <c r="K68" s="116">
        <v>6.3008130081300813</v>
      </c>
    </row>
    <row r="69" spans="1:11" ht="14.1" customHeight="1" x14ac:dyDescent="0.2">
      <c r="A69" s="306">
        <v>83</v>
      </c>
      <c r="B69" s="307" t="s">
        <v>304</v>
      </c>
      <c r="C69" s="308"/>
      <c r="D69" s="113">
        <v>7.6318801919784915</v>
      </c>
      <c r="E69" s="115">
        <v>7267</v>
      </c>
      <c r="F69" s="114">
        <v>7359</v>
      </c>
      <c r="G69" s="114">
        <v>7327</v>
      </c>
      <c r="H69" s="114">
        <v>7111</v>
      </c>
      <c r="I69" s="140">
        <v>7121</v>
      </c>
      <c r="J69" s="115">
        <v>146</v>
      </c>
      <c r="K69" s="116">
        <v>2.050273837944109</v>
      </c>
    </row>
    <row r="70" spans="1:11" ht="14.1" customHeight="1" x14ac:dyDescent="0.2">
      <c r="A70" s="306" t="s">
        <v>305</v>
      </c>
      <c r="B70" s="307" t="s">
        <v>306</v>
      </c>
      <c r="C70" s="308"/>
      <c r="D70" s="113">
        <v>6.4945021476806097</v>
      </c>
      <c r="E70" s="115">
        <v>6184</v>
      </c>
      <c r="F70" s="114">
        <v>6276</v>
      </c>
      <c r="G70" s="114">
        <v>6255</v>
      </c>
      <c r="H70" s="114">
        <v>6051</v>
      </c>
      <c r="I70" s="140">
        <v>6055</v>
      </c>
      <c r="J70" s="115">
        <v>129</v>
      </c>
      <c r="K70" s="116">
        <v>2.1304706853839801</v>
      </c>
    </row>
    <row r="71" spans="1:11" ht="14.1" customHeight="1" x14ac:dyDescent="0.2">
      <c r="A71" s="306"/>
      <c r="B71" s="307" t="s">
        <v>307</v>
      </c>
      <c r="C71" s="308"/>
      <c r="D71" s="113">
        <v>3.2651046534830233</v>
      </c>
      <c r="E71" s="115">
        <v>3109</v>
      </c>
      <c r="F71" s="114">
        <v>3125</v>
      </c>
      <c r="G71" s="114">
        <v>3098</v>
      </c>
      <c r="H71" s="114">
        <v>2966</v>
      </c>
      <c r="I71" s="140">
        <v>2961</v>
      </c>
      <c r="J71" s="115">
        <v>148</v>
      </c>
      <c r="K71" s="116">
        <v>4.9983113812901045</v>
      </c>
    </row>
    <row r="72" spans="1:11" ht="14.1" customHeight="1" x14ac:dyDescent="0.2">
      <c r="A72" s="306">
        <v>84</v>
      </c>
      <c r="B72" s="307" t="s">
        <v>308</v>
      </c>
      <c r="C72" s="308"/>
      <c r="D72" s="113">
        <v>1.1384282548651004</v>
      </c>
      <c r="E72" s="115">
        <v>1084</v>
      </c>
      <c r="F72" s="114">
        <v>1092</v>
      </c>
      <c r="G72" s="114">
        <v>1075</v>
      </c>
      <c r="H72" s="114">
        <v>1104</v>
      </c>
      <c r="I72" s="140">
        <v>1087</v>
      </c>
      <c r="J72" s="115">
        <v>-3</v>
      </c>
      <c r="K72" s="116">
        <v>-0.27598896044158233</v>
      </c>
    </row>
    <row r="73" spans="1:11" ht="14.1" customHeight="1" x14ac:dyDescent="0.2">
      <c r="A73" s="306" t="s">
        <v>309</v>
      </c>
      <c r="B73" s="307" t="s">
        <v>310</v>
      </c>
      <c r="C73" s="308"/>
      <c r="D73" s="113">
        <v>0.60702170785242437</v>
      </c>
      <c r="E73" s="115">
        <v>578</v>
      </c>
      <c r="F73" s="114">
        <v>578</v>
      </c>
      <c r="G73" s="114">
        <v>567</v>
      </c>
      <c r="H73" s="114">
        <v>589</v>
      </c>
      <c r="I73" s="140">
        <v>569</v>
      </c>
      <c r="J73" s="115">
        <v>9</v>
      </c>
      <c r="K73" s="116">
        <v>1.5817223198594024</v>
      </c>
    </row>
    <row r="74" spans="1:11" ht="14.1" customHeight="1" x14ac:dyDescent="0.2">
      <c r="A74" s="306" t="s">
        <v>311</v>
      </c>
      <c r="B74" s="307" t="s">
        <v>312</v>
      </c>
      <c r="C74" s="308"/>
      <c r="D74" s="113">
        <v>0.161732427351684</v>
      </c>
      <c r="E74" s="115">
        <v>154</v>
      </c>
      <c r="F74" s="114">
        <v>162</v>
      </c>
      <c r="G74" s="114">
        <v>159</v>
      </c>
      <c r="H74" s="114">
        <v>165</v>
      </c>
      <c r="I74" s="140">
        <v>170</v>
      </c>
      <c r="J74" s="115">
        <v>-16</v>
      </c>
      <c r="K74" s="116">
        <v>-9.4117647058823533</v>
      </c>
    </row>
    <row r="75" spans="1:11" ht="14.1" customHeight="1" x14ac:dyDescent="0.2">
      <c r="A75" s="306" t="s">
        <v>313</v>
      </c>
      <c r="B75" s="307" t="s">
        <v>314</v>
      </c>
      <c r="C75" s="308"/>
      <c r="D75" s="113">
        <v>1.4702947941062182E-2</v>
      </c>
      <c r="E75" s="115">
        <v>14</v>
      </c>
      <c r="F75" s="114">
        <v>14</v>
      </c>
      <c r="G75" s="114">
        <v>14</v>
      </c>
      <c r="H75" s="114">
        <v>15</v>
      </c>
      <c r="I75" s="140">
        <v>15</v>
      </c>
      <c r="J75" s="115">
        <v>-1</v>
      </c>
      <c r="K75" s="116">
        <v>-6.666666666666667</v>
      </c>
    </row>
    <row r="76" spans="1:11" ht="14.1" customHeight="1" x14ac:dyDescent="0.2">
      <c r="A76" s="306">
        <v>91</v>
      </c>
      <c r="B76" s="307" t="s">
        <v>315</v>
      </c>
      <c r="C76" s="308"/>
      <c r="D76" s="113">
        <v>0.10292063558743528</v>
      </c>
      <c r="E76" s="115">
        <v>98</v>
      </c>
      <c r="F76" s="114">
        <v>92</v>
      </c>
      <c r="G76" s="114">
        <v>93</v>
      </c>
      <c r="H76" s="114">
        <v>90</v>
      </c>
      <c r="I76" s="140">
        <v>89</v>
      </c>
      <c r="J76" s="115">
        <v>9</v>
      </c>
      <c r="K76" s="116">
        <v>10.112359550561798</v>
      </c>
    </row>
    <row r="77" spans="1:11" ht="14.1" customHeight="1" x14ac:dyDescent="0.2">
      <c r="A77" s="306">
        <v>92</v>
      </c>
      <c r="B77" s="307" t="s">
        <v>316</v>
      </c>
      <c r="C77" s="308"/>
      <c r="D77" s="113">
        <v>1.0806666736680703</v>
      </c>
      <c r="E77" s="115">
        <v>1029</v>
      </c>
      <c r="F77" s="114">
        <v>1023</v>
      </c>
      <c r="G77" s="114">
        <v>1004</v>
      </c>
      <c r="H77" s="114">
        <v>965</v>
      </c>
      <c r="I77" s="140">
        <v>947</v>
      </c>
      <c r="J77" s="115">
        <v>82</v>
      </c>
      <c r="K77" s="116">
        <v>8.6589229144667375</v>
      </c>
    </row>
    <row r="78" spans="1:11" ht="14.1" customHeight="1" x14ac:dyDescent="0.2">
      <c r="A78" s="306">
        <v>93</v>
      </c>
      <c r="B78" s="307" t="s">
        <v>317</v>
      </c>
      <c r="C78" s="308"/>
      <c r="D78" s="113">
        <v>0.1690839013222151</v>
      </c>
      <c r="E78" s="115">
        <v>161</v>
      </c>
      <c r="F78" s="114">
        <v>163</v>
      </c>
      <c r="G78" s="114">
        <v>171</v>
      </c>
      <c r="H78" s="114">
        <v>169</v>
      </c>
      <c r="I78" s="140">
        <v>167</v>
      </c>
      <c r="J78" s="115">
        <v>-6</v>
      </c>
      <c r="K78" s="116">
        <v>-3.5928143712574849</v>
      </c>
    </row>
    <row r="79" spans="1:11" ht="14.1" customHeight="1" x14ac:dyDescent="0.2">
      <c r="A79" s="306">
        <v>94</v>
      </c>
      <c r="B79" s="307" t="s">
        <v>318</v>
      </c>
      <c r="C79" s="308"/>
      <c r="D79" s="113">
        <v>0.12707547863346602</v>
      </c>
      <c r="E79" s="115">
        <v>121</v>
      </c>
      <c r="F79" s="114">
        <v>119</v>
      </c>
      <c r="G79" s="114">
        <v>123</v>
      </c>
      <c r="H79" s="114">
        <v>138</v>
      </c>
      <c r="I79" s="140">
        <v>115</v>
      </c>
      <c r="J79" s="115">
        <v>6</v>
      </c>
      <c r="K79" s="116">
        <v>5.2173913043478262</v>
      </c>
    </row>
    <row r="80" spans="1:11" ht="14.1" customHeight="1" x14ac:dyDescent="0.2">
      <c r="A80" s="306" t="s">
        <v>319</v>
      </c>
      <c r="B80" s="307" t="s">
        <v>320</v>
      </c>
      <c r="C80" s="308"/>
      <c r="D80" s="113">
        <v>5.251052836093637E-3</v>
      </c>
      <c r="E80" s="115">
        <v>5</v>
      </c>
      <c r="F80" s="114">
        <v>7</v>
      </c>
      <c r="G80" s="114">
        <v>7</v>
      </c>
      <c r="H80" s="114">
        <v>7</v>
      </c>
      <c r="I80" s="140">
        <v>8</v>
      </c>
      <c r="J80" s="115">
        <v>-3</v>
      </c>
      <c r="K80" s="116">
        <v>-37.5</v>
      </c>
    </row>
    <row r="81" spans="1:11" ht="14.1" customHeight="1" x14ac:dyDescent="0.2">
      <c r="A81" s="310" t="s">
        <v>321</v>
      </c>
      <c r="B81" s="311" t="s">
        <v>224</v>
      </c>
      <c r="C81" s="312"/>
      <c r="D81" s="125">
        <v>0.41903401632027221</v>
      </c>
      <c r="E81" s="143">
        <v>399</v>
      </c>
      <c r="F81" s="144">
        <v>408</v>
      </c>
      <c r="G81" s="144">
        <v>434</v>
      </c>
      <c r="H81" s="144">
        <v>417</v>
      </c>
      <c r="I81" s="145">
        <v>428</v>
      </c>
      <c r="J81" s="143">
        <v>-29</v>
      </c>
      <c r="K81" s="146">
        <v>-6.7757009345794392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28560</v>
      </c>
      <c r="E12" s="114">
        <v>29913</v>
      </c>
      <c r="F12" s="114">
        <v>30110</v>
      </c>
      <c r="G12" s="114">
        <v>30355</v>
      </c>
      <c r="H12" s="140">
        <v>29847</v>
      </c>
      <c r="I12" s="115">
        <v>-1287</v>
      </c>
      <c r="J12" s="116">
        <v>-4.311991154889939</v>
      </c>
      <c r="K12"/>
      <c r="L12"/>
      <c r="M12"/>
      <c r="N12"/>
      <c r="O12"/>
      <c r="P12"/>
    </row>
    <row r="13" spans="1:16" s="110" customFormat="1" ht="14.45" customHeight="1" x14ac:dyDescent="0.2">
      <c r="A13" s="120" t="s">
        <v>105</v>
      </c>
      <c r="B13" s="119" t="s">
        <v>106</v>
      </c>
      <c r="C13" s="113">
        <v>37.913165266106439</v>
      </c>
      <c r="D13" s="115">
        <v>10828</v>
      </c>
      <c r="E13" s="114">
        <v>11293</v>
      </c>
      <c r="F13" s="114">
        <v>11371</v>
      </c>
      <c r="G13" s="114">
        <v>11492</v>
      </c>
      <c r="H13" s="140">
        <v>11247</v>
      </c>
      <c r="I13" s="115">
        <v>-419</v>
      </c>
      <c r="J13" s="116">
        <v>-3.7254378945496578</v>
      </c>
      <c r="K13"/>
      <c r="L13"/>
      <c r="M13"/>
      <c r="N13"/>
      <c r="O13"/>
      <c r="P13"/>
    </row>
    <row r="14" spans="1:16" s="110" customFormat="1" ht="14.45" customHeight="1" x14ac:dyDescent="0.2">
      <c r="A14" s="120"/>
      <c r="B14" s="119" t="s">
        <v>107</v>
      </c>
      <c r="C14" s="113">
        <v>62.086834733893561</v>
      </c>
      <c r="D14" s="115">
        <v>17732</v>
      </c>
      <c r="E14" s="114">
        <v>18620</v>
      </c>
      <c r="F14" s="114">
        <v>18739</v>
      </c>
      <c r="G14" s="114">
        <v>18863</v>
      </c>
      <c r="H14" s="140">
        <v>18600</v>
      </c>
      <c r="I14" s="115">
        <v>-868</v>
      </c>
      <c r="J14" s="116">
        <v>-4.666666666666667</v>
      </c>
      <c r="K14"/>
      <c r="L14"/>
      <c r="M14"/>
      <c r="N14"/>
      <c r="O14"/>
      <c r="P14"/>
    </row>
    <row r="15" spans="1:16" s="110" customFormat="1" ht="14.45" customHeight="1" x14ac:dyDescent="0.2">
      <c r="A15" s="118" t="s">
        <v>105</v>
      </c>
      <c r="B15" s="121" t="s">
        <v>108</v>
      </c>
      <c r="C15" s="113">
        <v>19.72689075630252</v>
      </c>
      <c r="D15" s="115">
        <v>5634</v>
      </c>
      <c r="E15" s="114">
        <v>5973</v>
      </c>
      <c r="F15" s="114">
        <v>6107</v>
      </c>
      <c r="G15" s="114">
        <v>6198</v>
      </c>
      <c r="H15" s="140">
        <v>5900</v>
      </c>
      <c r="I15" s="115">
        <v>-266</v>
      </c>
      <c r="J15" s="116">
        <v>-4.5084745762711869</v>
      </c>
      <c r="K15"/>
      <c r="L15"/>
      <c r="M15"/>
      <c r="N15"/>
      <c r="O15"/>
      <c r="P15"/>
    </row>
    <row r="16" spans="1:16" s="110" customFormat="1" ht="14.45" customHeight="1" x14ac:dyDescent="0.2">
      <c r="A16" s="118"/>
      <c r="B16" s="121" t="s">
        <v>109</v>
      </c>
      <c r="C16" s="113">
        <v>45.171568627450981</v>
      </c>
      <c r="D16" s="115">
        <v>12901</v>
      </c>
      <c r="E16" s="114">
        <v>13743</v>
      </c>
      <c r="F16" s="114">
        <v>13825</v>
      </c>
      <c r="G16" s="114">
        <v>14036</v>
      </c>
      <c r="H16" s="140">
        <v>13996</v>
      </c>
      <c r="I16" s="115">
        <v>-1095</v>
      </c>
      <c r="J16" s="116">
        <v>-7.8236639039725633</v>
      </c>
      <c r="K16"/>
      <c r="L16"/>
      <c r="M16"/>
      <c r="N16"/>
      <c r="O16"/>
      <c r="P16"/>
    </row>
    <row r="17" spans="1:16" s="110" customFormat="1" ht="14.45" customHeight="1" x14ac:dyDescent="0.2">
      <c r="A17" s="118"/>
      <c r="B17" s="121" t="s">
        <v>110</v>
      </c>
      <c r="C17" s="113">
        <v>20.045518207282914</v>
      </c>
      <c r="D17" s="115">
        <v>5725</v>
      </c>
      <c r="E17" s="114">
        <v>5765</v>
      </c>
      <c r="F17" s="114">
        <v>5785</v>
      </c>
      <c r="G17" s="114">
        <v>5779</v>
      </c>
      <c r="H17" s="140">
        <v>5656</v>
      </c>
      <c r="I17" s="115">
        <v>69</v>
      </c>
      <c r="J17" s="116">
        <v>1.21994342291372</v>
      </c>
      <c r="K17"/>
      <c r="L17"/>
      <c r="M17"/>
      <c r="N17"/>
      <c r="O17"/>
      <c r="P17"/>
    </row>
    <row r="18" spans="1:16" s="110" customFormat="1" ht="14.45" customHeight="1" x14ac:dyDescent="0.2">
      <c r="A18" s="120"/>
      <c r="B18" s="121" t="s">
        <v>111</v>
      </c>
      <c r="C18" s="113">
        <v>15.056022408963585</v>
      </c>
      <c r="D18" s="115">
        <v>4300</v>
      </c>
      <c r="E18" s="114">
        <v>4432</v>
      </c>
      <c r="F18" s="114">
        <v>4393</v>
      </c>
      <c r="G18" s="114">
        <v>4342</v>
      </c>
      <c r="H18" s="140">
        <v>4295</v>
      </c>
      <c r="I18" s="115">
        <v>5</v>
      </c>
      <c r="J18" s="116">
        <v>0.11641443538998836</v>
      </c>
      <c r="K18"/>
      <c r="L18"/>
      <c r="M18"/>
      <c r="N18"/>
      <c r="O18"/>
      <c r="P18"/>
    </row>
    <row r="19" spans="1:16" s="110" customFormat="1" ht="14.45" customHeight="1" x14ac:dyDescent="0.2">
      <c r="A19" s="120"/>
      <c r="B19" s="121" t="s">
        <v>112</v>
      </c>
      <c r="C19" s="113">
        <v>1.5231092436974789</v>
      </c>
      <c r="D19" s="115">
        <v>435</v>
      </c>
      <c r="E19" s="114">
        <v>428</v>
      </c>
      <c r="F19" s="114">
        <v>432</v>
      </c>
      <c r="G19" s="114">
        <v>365</v>
      </c>
      <c r="H19" s="140">
        <v>338</v>
      </c>
      <c r="I19" s="115">
        <v>97</v>
      </c>
      <c r="J19" s="116">
        <v>28.698224852071007</v>
      </c>
      <c r="K19"/>
      <c r="L19"/>
      <c r="M19"/>
      <c r="N19"/>
      <c r="O19"/>
      <c r="P19"/>
    </row>
    <row r="20" spans="1:16" s="110" customFormat="1" ht="14.45" customHeight="1" x14ac:dyDescent="0.2">
      <c r="A20" s="120" t="s">
        <v>113</v>
      </c>
      <c r="B20" s="119" t="s">
        <v>116</v>
      </c>
      <c r="C20" s="113">
        <v>89.877450980392155</v>
      </c>
      <c r="D20" s="115">
        <v>25669</v>
      </c>
      <c r="E20" s="114">
        <v>26812</v>
      </c>
      <c r="F20" s="114">
        <v>26986</v>
      </c>
      <c r="G20" s="114">
        <v>27246</v>
      </c>
      <c r="H20" s="140">
        <v>26791</v>
      </c>
      <c r="I20" s="115">
        <v>-1122</v>
      </c>
      <c r="J20" s="116">
        <v>-4.1879735732148857</v>
      </c>
      <c r="K20"/>
      <c r="L20"/>
      <c r="M20"/>
      <c r="N20"/>
      <c r="O20"/>
      <c r="P20"/>
    </row>
    <row r="21" spans="1:16" s="110" customFormat="1" ht="14.45" customHeight="1" x14ac:dyDescent="0.2">
      <c r="A21" s="123"/>
      <c r="B21" s="124" t="s">
        <v>117</v>
      </c>
      <c r="C21" s="125">
        <v>9.8634453781512601</v>
      </c>
      <c r="D21" s="143">
        <v>2817</v>
      </c>
      <c r="E21" s="144">
        <v>3016</v>
      </c>
      <c r="F21" s="144">
        <v>3046</v>
      </c>
      <c r="G21" s="144">
        <v>3034</v>
      </c>
      <c r="H21" s="145">
        <v>2976</v>
      </c>
      <c r="I21" s="143">
        <v>-159</v>
      </c>
      <c r="J21" s="146">
        <v>-5.342741935483871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27946</v>
      </c>
      <c r="E56" s="114">
        <v>29120</v>
      </c>
      <c r="F56" s="114">
        <v>29399</v>
      </c>
      <c r="G56" s="114">
        <v>29653</v>
      </c>
      <c r="H56" s="140">
        <v>29244</v>
      </c>
      <c r="I56" s="115">
        <v>-1298</v>
      </c>
      <c r="J56" s="116">
        <v>-4.4385173026945699</v>
      </c>
      <c r="K56"/>
      <c r="L56"/>
      <c r="M56"/>
      <c r="N56"/>
      <c r="O56"/>
      <c r="P56"/>
    </row>
    <row r="57" spans="1:16" s="110" customFormat="1" ht="14.45" customHeight="1" x14ac:dyDescent="0.2">
      <c r="A57" s="120" t="s">
        <v>105</v>
      </c>
      <c r="B57" s="119" t="s">
        <v>106</v>
      </c>
      <c r="C57" s="113">
        <v>39.569169111858585</v>
      </c>
      <c r="D57" s="115">
        <v>11058</v>
      </c>
      <c r="E57" s="114">
        <v>11492</v>
      </c>
      <c r="F57" s="114">
        <v>11587</v>
      </c>
      <c r="G57" s="114">
        <v>11668</v>
      </c>
      <c r="H57" s="140">
        <v>11410</v>
      </c>
      <c r="I57" s="115">
        <v>-352</v>
      </c>
      <c r="J57" s="116">
        <v>-3.0850131463628396</v>
      </c>
    </row>
    <row r="58" spans="1:16" s="110" customFormat="1" ht="14.45" customHeight="1" x14ac:dyDescent="0.2">
      <c r="A58" s="120"/>
      <c r="B58" s="119" t="s">
        <v>107</v>
      </c>
      <c r="C58" s="113">
        <v>60.430830888141415</v>
      </c>
      <c r="D58" s="115">
        <v>16888</v>
      </c>
      <c r="E58" s="114">
        <v>17628</v>
      </c>
      <c r="F58" s="114">
        <v>17812</v>
      </c>
      <c r="G58" s="114">
        <v>17985</v>
      </c>
      <c r="H58" s="140">
        <v>17834</v>
      </c>
      <c r="I58" s="115">
        <v>-946</v>
      </c>
      <c r="J58" s="116">
        <v>-5.3044745990804083</v>
      </c>
    </row>
    <row r="59" spans="1:16" s="110" customFormat="1" ht="14.45" customHeight="1" x14ac:dyDescent="0.2">
      <c r="A59" s="118" t="s">
        <v>105</v>
      </c>
      <c r="B59" s="121" t="s">
        <v>108</v>
      </c>
      <c r="C59" s="113">
        <v>16.471051313246978</v>
      </c>
      <c r="D59" s="115">
        <v>4603</v>
      </c>
      <c r="E59" s="114">
        <v>4892</v>
      </c>
      <c r="F59" s="114">
        <v>5074</v>
      </c>
      <c r="G59" s="114">
        <v>5200</v>
      </c>
      <c r="H59" s="140">
        <v>4941</v>
      </c>
      <c r="I59" s="115">
        <v>-338</v>
      </c>
      <c r="J59" s="116">
        <v>-6.8407205019226875</v>
      </c>
    </row>
    <row r="60" spans="1:16" s="110" customFormat="1" ht="14.45" customHeight="1" x14ac:dyDescent="0.2">
      <c r="A60" s="118"/>
      <c r="B60" s="121" t="s">
        <v>109</v>
      </c>
      <c r="C60" s="113">
        <v>46.378730408645247</v>
      </c>
      <c r="D60" s="115">
        <v>12961</v>
      </c>
      <c r="E60" s="114">
        <v>13644</v>
      </c>
      <c r="F60" s="114">
        <v>13799</v>
      </c>
      <c r="G60" s="114">
        <v>14018</v>
      </c>
      <c r="H60" s="140">
        <v>13955</v>
      </c>
      <c r="I60" s="115">
        <v>-994</v>
      </c>
      <c r="J60" s="116">
        <v>-7.1228950197061982</v>
      </c>
    </row>
    <row r="61" spans="1:16" s="110" customFormat="1" ht="14.45" customHeight="1" x14ac:dyDescent="0.2">
      <c r="A61" s="118"/>
      <c r="B61" s="121" t="s">
        <v>110</v>
      </c>
      <c r="C61" s="113">
        <v>21.373362914191656</v>
      </c>
      <c r="D61" s="115">
        <v>5973</v>
      </c>
      <c r="E61" s="114">
        <v>6042</v>
      </c>
      <c r="F61" s="114">
        <v>6021</v>
      </c>
      <c r="G61" s="114">
        <v>6013</v>
      </c>
      <c r="H61" s="140">
        <v>5924</v>
      </c>
      <c r="I61" s="115">
        <v>49</v>
      </c>
      <c r="J61" s="116">
        <v>0.82714382174206613</v>
      </c>
    </row>
    <row r="62" spans="1:16" s="110" customFormat="1" ht="14.45" customHeight="1" x14ac:dyDescent="0.2">
      <c r="A62" s="120"/>
      <c r="B62" s="121" t="s">
        <v>111</v>
      </c>
      <c r="C62" s="113">
        <v>15.776855363916123</v>
      </c>
      <c r="D62" s="115">
        <v>4409</v>
      </c>
      <c r="E62" s="114">
        <v>4542</v>
      </c>
      <c r="F62" s="114">
        <v>4505</v>
      </c>
      <c r="G62" s="114">
        <v>4422</v>
      </c>
      <c r="H62" s="140">
        <v>4424</v>
      </c>
      <c r="I62" s="115">
        <v>-15</v>
      </c>
      <c r="J62" s="116">
        <v>-0.33905967450271246</v>
      </c>
    </row>
    <row r="63" spans="1:16" s="110" customFormat="1" ht="14.45" customHeight="1" x14ac:dyDescent="0.2">
      <c r="A63" s="120"/>
      <c r="B63" s="121" t="s">
        <v>112</v>
      </c>
      <c r="C63" s="113">
        <v>1.6245616546196235</v>
      </c>
      <c r="D63" s="115">
        <v>454</v>
      </c>
      <c r="E63" s="114">
        <v>453</v>
      </c>
      <c r="F63" s="114">
        <v>455</v>
      </c>
      <c r="G63" s="114">
        <v>375</v>
      </c>
      <c r="H63" s="140">
        <v>353</v>
      </c>
      <c r="I63" s="115">
        <v>101</v>
      </c>
      <c r="J63" s="116">
        <v>28.611898016997166</v>
      </c>
    </row>
    <row r="64" spans="1:16" s="110" customFormat="1" ht="14.45" customHeight="1" x14ac:dyDescent="0.2">
      <c r="A64" s="120" t="s">
        <v>113</v>
      </c>
      <c r="B64" s="119" t="s">
        <v>116</v>
      </c>
      <c r="C64" s="113">
        <v>91.587347026408068</v>
      </c>
      <c r="D64" s="115">
        <v>25595</v>
      </c>
      <c r="E64" s="114">
        <v>26656</v>
      </c>
      <c r="F64" s="114">
        <v>26900</v>
      </c>
      <c r="G64" s="114">
        <v>27120</v>
      </c>
      <c r="H64" s="140">
        <v>26797</v>
      </c>
      <c r="I64" s="115">
        <v>-1202</v>
      </c>
      <c r="J64" s="116">
        <v>-4.4855767436653355</v>
      </c>
    </row>
    <row r="65" spans="1:10" s="110" customFormat="1" ht="14.45" customHeight="1" x14ac:dyDescent="0.2">
      <c r="A65" s="123"/>
      <c r="B65" s="124" t="s">
        <v>117</v>
      </c>
      <c r="C65" s="125">
        <v>8.1585915694553783</v>
      </c>
      <c r="D65" s="143">
        <v>2280</v>
      </c>
      <c r="E65" s="144">
        <v>2393</v>
      </c>
      <c r="F65" s="144">
        <v>2429</v>
      </c>
      <c r="G65" s="144">
        <v>2468</v>
      </c>
      <c r="H65" s="145">
        <v>2393</v>
      </c>
      <c r="I65" s="143">
        <v>-113</v>
      </c>
      <c r="J65" s="146">
        <v>-4.7221061429168412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28560</v>
      </c>
      <c r="G11" s="114">
        <v>29913</v>
      </c>
      <c r="H11" s="114">
        <v>30110</v>
      </c>
      <c r="I11" s="114">
        <v>30355</v>
      </c>
      <c r="J11" s="140">
        <v>29847</v>
      </c>
      <c r="K11" s="114">
        <v>-1287</v>
      </c>
      <c r="L11" s="116">
        <v>-4.311991154889939</v>
      </c>
    </row>
    <row r="12" spans="1:17" s="110" customFormat="1" ht="24" customHeight="1" x14ac:dyDescent="0.2">
      <c r="A12" s="604" t="s">
        <v>185</v>
      </c>
      <c r="B12" s="605"/>
      <c r="C12" s="605"/>
      <c r="D12" s="606"/>
      <c r="E12" s="113">
        <v>37.913165266106439</v>
      </c>
      <c r="F12" s="115">
        <v>10828</v>
      </c>
      <c r="G12" s="114">
        <v>11293</v>
      </c>
      <c r="H12" s="114">
        <v>11371</v>
      </c>
      <c r="I12" s="114">
        <v>11492</v>
      </c>
      <c r="J12" s="140">
        <v>11247</v>
      </c>
      <c r="K12" s="114">
        <v>-419</v>
      </c>
      <c r="L12" s="116">
        <v>-3.7254378945496578</v>
      </c>
    </row>
    <row r="13" spans="1:17" s="110" customFormat="1" ht="15" customHeight="1" x14ac:dyDescent="0.2">
      <c r="A13" s="120"/>
      <c r="B13" s="612" t="s">
        <v>107</v>
      </c>
      <c r="C13" s="612"/>
      <c r="E13" s="113">
        <v>62.086834733893561</v>
      </c>
      <c r="F13" s="115">
        <v>17732</v>
      </c>
      <c r="G13" s="114">
        <v>18620</v>
      </c>
      <c r="H13" s="114">
        <v>18739</v>
      </c>
      <c r="I13" s="114">
        <v>18863</v>
      </c>
      <c r="J13" s="140">
        <v>18600</v>
      </c>
      <c r="K13" s="114">
        <v>-868</v>
      </c>
      <c r="L13" s="116">
        <v>-4.666666666666667</v>
      </c>
    </row>
    <row r="14" spans="1:17" s="110" customFormat="1" ht="22.5" customHeight="1" x14ac:dyDescent="0.2">
      <c r="A14" s="604" t="s">
        <v>186</v>
      </c>
      <c r="B14" s="605"/>
      <c r="C14" s="605"/>
      <c r="D14" s="606"/>
      <c r="E14" s="113">
        <v>19.72689075630252</v>
      </c>
      <c r="F14" s="115">
        <v>5634</v>
      </c>
      <c r="G14" s="114">
        <v>5973</v>
      </c>
      <c r="H14" s="114">
        <v>6107</v>
      </c>
      <c r="I14" s="114">
        <v>6198</v>
      </c>
      <c r="J14" s="140">
        <v>5900</v>
      </c>
      <c r="K14" s="114">
        <v>-266</v>
      </c>
      <c r="L14" s="116">
        <v>-4.5084745762711869</v>
      </c>
    </row>
    <row r="15" spans="1:17" s="110" customFormat="1" ht="15" customHeight="1" x14ac:dyDescent="0.2">
      <c r="A15" s="120"/>
      <c r="B15" s="119"/>
      <c r="C15" s="258" t="s">
        <v>106</v>
      </c>
      <c r="E15" s="113">
        <v>38.196663116790916</v>
      </c>
      <c r="F15" s="115">
        <v>2152</v>
      </c>
      <c r="G15" s="114">
        <v>2241</v>
      </c>
      <c r="H15" s="114">
        <v>2286</v>
      </c>
      <c r="I15" s="114">
        <v>2383</v>
      </c>
      <c r="J15" s="140">
        <v>2300</v>
      </c>
      <c r="K15" s="114">
        <v>-148</v>
      </c>
      <c r="L15" s="116">
        <v>-6.4347826086956523</v>
      </c>
    </row>
    <row r="16" spans="1:17" s="110" customFormat="1" ht="15" customHeight="1" x14ac:dyDescent="0.2">
      <c r="A16" s="120"/>
      <c r="B16" s="119"/>
      <c r="C16" s="258" t="s">
        <v>107</v>
      </c>
      <c r="E16" s="113">
        <v>61.803336883209084</v>
      </c>
      <c r="F16" s="115">
        <v>3482</v>
      </c>
      <c r="G16" s="114">
        <v>3732</v>
      </c>
      <c r="H16" s="114">
        <v>3821</v>
      </c>
      <c r="I16" s="114">
        <v>3815</v>
      </c>
      <c r="J16" s="140">
        <v>3600</v>
      </c>
      <c r="K16" s="114">
        <v>-118</v>
      </c>
      <c r="L16" s="116">
        <v>-3.2777777777777777</v>
      </c>
    </row>
    <row r="17" spans="1:12" s="110" customFormat="1" ht="15" customHeight="1" x14ac:dyDescent="0.2">
      <c r="A17" s="120"/>
      <c r="B17" s="121" t="s">
        <v>109</v>
      </c>
      <c r="C17" s="258"/>
      <c r="E17" s="113">
        <v>45.171568627450981</v>
      </c>
      <c r="F17" s="115">
        <v>12901</v>
      </c>
      <c r="G17" s="114">
        <v>13743</v>
      </c>
      <c r="H17" s="114">
        <v>13825</v>
      </c>
      <c r="I17" s="114">
        <v>14036</v>
      </c>
      <c r="J17" s="140">
        <v>13996</v>
      </c>
      <c r="K17" s="114">
        <v>-1095</v>
      </c>
      <c r="L17" s="116">
        <v>-7.8236639039725633</v>
      </c>
    </row>
    <row r="18" spans="1:12" s="110" customFormat="1" ht="15" customHeight="1" x14ac:dyDescent="0.2">
      <c r="A18" s="120"/>
      <c r="B18" s="119"/>
      <c r="C18" s="258" t="s">
        <v>106</v>
      </c>
      <c r="E18" s="113">
        <v>34.756995581737847</v>
      </c>
      <c r="F18" s="115">
        <v>4484</v>
      </c>
      <c r="G18" s="114">
        <v>4785</v>
      </c>
      <c r="H18" s="114">
        <v>4824</v>
      </c>
      <c r="I18" s="114">
        <v>4862</v>
      </c>
      <c r="J18" s="140">
        <v>4794</v>
      </c>
      <c r="K18" s="114">
        <v>-310</v>
      </c>
      <c r="L18" s="116">
        <v>-6.4664163537755526</v>
      </c>
    </row>
    <row r="19" spans="1:12" s="110" customFormat="1" ht="15" customHeight="1" x14ac:dyDescent="0.2">
      <c r="A19" s="120"/>
      <c r="B19" s="119"/>
      <c r="C19" s="258" t="s">
        <v>107</v>
      </c>
      <c r="E19" s="113">
        <v>65.243004418262146</v>
      </c>
      <c r="F19" s="115">
        <v>8417</v>
      </c>
      <c r="G19" s="114">
        <v>8958</v>
      </c>
      <c r="H19" s="114">
        <v>9001</v>
      </c>
      <c r="I19" s="114">
        <v>9174</v>
      </c>
      <c r="J19" s="140">
        <v>9202</v>
      </c>
      <c r="K19" s="114">
        <v>-785</v>
      </c>
      <c r="L19" s="116">
        <v>-8.5307541838730714</v>
      </c>
    </row>
    <row r="20" spans="1:12" s="110" customFormat="1" ht="15" customHeight="1" x14ac:dyDescent="0.2">
      <c r="A20" s="120"/>
      <c r="B20" s="121" t="s">
        <v>110</v>
      </c>
      <c r="C20" s="258"/>
      <c r="E20" s="113">
        <v>20.045518207282914</v>
      </c>
      <c r="F20" s="115">
        <v>5725</v>
      </c>
      <c r="G20" s="114">
        <v>5765</v>
      </c>
      <c r="H20" s="114">
        <v>5785</v>
      </c>
      <c r="I20" s="114">
        <v>5779</v>
      </c>
      <c r="J20" s="140">
        <v>5656</v>
      </c>
      <c r="K20" s="114">
        <v>69</v>
      </c>
      <c r="L20" s="116">
        <v>1.21994342291372</v>
      </c>
    </row>
    <row r="21" spans="1:12" s="110" customFormat="1" ht="15" customHeight="1" x14ac:dyDescent="0.2">
      <c r="A21" s="120"/>
      <c r="B21" s="119"/>
      <c r="C21" s="258" t="s">
        <v>106</v>
      </c>
      <c r="E21" s="113">
        <v>33.187772925764193</v>
      </c>
      <c r="F21" s="115">
        <v>1900</v>
      </c>
      <c r="G21" s="114">
        <v>1911</v>
      </c>
      <c r="H21" s="114">
        <v>1930</v>
      </c>
      <c r="I21" s="114">
        <v>1925</v>
      </c>
      <c r="J21" s="140">
        <v>1864</v>
      </c>
      <c r="K21" s="114">
        <v>36</v>
      </c>
      <c r="L21" s="116">
        <v>1.9313304721030042</v>
      </c>
    </row>
    <row r="22" spans="1:12" s="110" customFormat="1" ht="15" customHeight="1" x14ac:dyDescent="0.2">
      <c r="A22" s="120"/>
      <c r="B22" s="119"/>
      <c r="C22" s="258" t="s">
        <v>107</v>
      </c>
      <c r="E22" s="113">
        <v>66.812227074235807</v>
      </c>
      <c r="F22" s="115">
        <v>3825</v>
      </c>
      <c r="G22" s="114">
        <v>3854</v>
      </c>
      <c r="H22" s="114">
        <v>3855</v>
      </c>
      <c r="I22" s="114">
        <v>3854</v>
      </c>
      <c r="J22" s="140">
        <v>3792</v>
      </c>
      <c r="K22" s="114">
        <v>33</v>
      </c>
      <c r="L22" s="116">
        <v>0.870253164556962</v>
      </c>
    </row>
    <row r="23" spans="1:12" s="110" customFormat="1" ht="15" customHeight="1" x14ac:dyDescent="0.2">
      <c r="A23" s="120"/>
      <c r="B23" s="121" t="s">
        <v>111</v>
      </c>
      <c r="C23" s="258"/>
      <c r="E23" s="113">
        <v>15.056022408963585</v>
      </c>
      <c r="F23" s="115">
        <v>4300</v>
      </c>
      <c r="G23" s="114">
        <v>4432</v>
      </c>
      <c r="H23" s="114">
        <v>4393</v>
      </c>
      <c r="I23" s="114">
        <v>4342</v>
      </c>
      <c r="J23" s="140">
        <v>4295</v>
      </c>
      <c r="K23" s="114">
        <v>5</v>
      </c>
      <c r="L23" s="116">
        <v>0.11641443538998836</v>
      </c>
    </row>
    <row r="24" spans="1:12" s="110" customFormat="1" ht="15" customHeight="1" x14ac:dyDescent="0.2">
      <c r="A24" s="120"/>
      <c r="B24" s="119"/>
      <c r="C24" s="258" t="s">
        <v>106</v>
      </c>
      <c r="E24" s="113">
        <v>53.302325581395351</v>
      </c>
      <c r="F24" s="115">
        <v>2292</v>
      </c>
      <c r="G24" s="114">
        <v>2356</v>
      </c>
      <c r="H24" s="114">
        <v>2331</v>
      </c>
      <c r="I24" s="114">
        <v>2322</v>
      </c>
      <c r="J24" s="140">
        <v>2289</v>
      </c>
      <c r="K24" s="114">
        <v>3</v>
      </c>
      <c r="L24" s="116">
        <v>0.13106159895150721</v>
      </c>
    </row>
    <row r="25" spans="1:12" s="110" customFormat="1" ht="15" customHeight="1" x14ac:dyDescent="0.2">
      <c r="A25" s="120"/>
      <c r="B25" s="119"/>
      <c r="C25" s="258" t="s">
        <v>107</v>
      </c>
      <c r="E25" s="113">
        <v>46.697674418604649</v>
      </c>
      <c r="F25" s="115">
        <v>2008</v>
      </c>
      <c r="G25" s="114">
        <v>2076</v>
      </c>
      <c r="H25" s="114">
        <v>2062</v>
      </c>
      <c r="I25" s="114">
        <v>2020</v>
      </c>
      <c r="J25" s="140">
        <v>2006</v>
      </c>
      <c r="K25" s="114">
        <v>2</v>
      </c>
      <c r="L25" s="116">
        <v>9.970089730807577E-2</v>
      </c>
    </row>
    <row r="26" spans="1:12" s="110" customFormat="1" ht="15" customHeight="1" x14ac:dyDescent="0.2">
      <c r="A26" s="120"/>
      <c r="C26" s="121" t="s">
        <v>187</v>
      </c>
      <c r="D26" s="110" t="s">
        <v>188</v>
      </c>
      <c r="E26" s="113">
        <v>1.5231092436974789</v>
      </c>
      <c r="F26" s="115">
        <v>435</v>
      </c>
      <c r="G26" s="114">
        <v>428</v>
      </c>
      <c r="H26" s="114">
        <v>432</v>
      </c>
      <c r="I26" s="114">
        <v>365</v>
      </c>
      <c r="J26" s="140">
        <v>338</v>
      </c>
      <c r="K26" s="114">
        <v>97</v>
      </c>
      <c r="L26" s="116">
        <v>28.698224852071007</v>
      </c>
    </row>
    <row r="27" spans="1:12" s="110" customFormat="1" ht="15" customHeight="1" x14ac:dyDescent="0.2">
      <c r="A27" s="120"/>
      <c r="B27" s="119"/>
      <c r="D27" s="259" t="s">
        <v>106</v>
      </c>
      <c r="E27" s="113">
        <v>49.195402298850574</v>
      </c>
      <c r="F27" s="115">
        <v>214</v>
      </c>
      <c r="G27" s="114">
        <v>201</v>
      </c>
      <c r="H27" s="114">
        <v>202</v>
      </c>
      <c r="I27" s="114">
        <v>182</v>
      </c>
      <c r="J27" s="140">
        <v>173</v>
      </c>
      <c r="K27" s="114">
        <v>41</v>
      </c>
      <c r="L27" s="116">
        <v>23.699421965317921</v>
      </c>
    </row>
    <row r="28" spans="1:12" s="110" customFormat="1" ht="15" customHeight="1" x14ac:dyDescent="0.2">
      <c r="A28" s="120"/>
      <c r="B28" s="119"/>
      <c r="D28" s="259" t="s">
        <v>107</v>
      </c>
      <c r="E28" s="113">
        <v>50.804597701149426</v>
      </c>
      <c r="F28" s="115">
        <v>221</v>
      </c>
      <c r="G28" s="114">
        <v>227</v>
      </c>
      <c r="H28" s="114">
        <v>230</v>
      </c>
      <c r="I28" s="114">
        <v>183</v>
      </c>
      <c r="J28" s="140">
        <v>165</v>
      </c>
      <c r="K28" s="114">
        <v>56</v>
      </c>
      <c r="L28" s="116">
        <v>33.939393939393938</v>
      </c>
    </row>
    <row r="29" spans="1:12" s="110" customFormat="1" ht="24" customHeight="1" x14ac:dyDescent="0.2">
      <c r="A29" s="604" t="s">
        <v>189</v>
      </c>
      <c r="B29" s="605"/>
      <c r="C29" s="605"/>
      <c r="D29" s="606"/>
      <c r="E29" s="113">
        <v>89.877450980392155</v>
      </c>
      <c r="F29" s="115">
        <v>25669</v>
      </c>
      <c r="G29" s="114">
        <v>26812</v>
      </c>
      <c r="H29" s="114">
        <v>26986</v>
      </c>
      <c r="I29" s="114">
        <v>27246</v>
      </c>
      <c r="J29" s="140">
        <v>26791</v>
      </c>
      <c r="K29" s="114">
        <v>-1122</v>
      </c>
      <c r="L29" s="116">
        <v>-4.1879735732148857</v>
      </c>
    </row>
    <row r="30" spans="1:12" s="110" customFormat="1" ht="15" customHeight="1" x14ac:dyDescent="0.2">
      <c r="A30" s="120"/>
      <c r="B30" s="119"/>
      <c r="C30" s="258" t="s">
        <v>106</v>
      </c>
      <c r="E30" s="113">
        <v>37.745919202150453</v>
      </c>
      <c r="F30" s="115">
        <v>9689</v>
      </c>
      <c r="G30" s="114">
        <v>10055</v>
      </c>
      <c r="H30" s="114">
        <v>10103</v>
      </c>
      <c r="I30" s="114">
        <v>10235</v>
      </c>
      <c r="J30" s="140">
        <v>10041</v>
      </c>
      <c r="K30" s="114">
        <v>-352</v>
      </c>
      <c r="L30" s="116">
        <v>-3.5056269295886864</v>
      </c>
    </row>
    <row r="31" spans="1:12" s="110" customFormat="1" ht="15" customHeight="1" x14ac:dyDescent="0.2">
      <c r="A31" s="120"/>
      <c r="B31" s="119"/>
      <c r="C31" s="258" t="s">
        <v>107</v>
      </c>
      <c r="E31" s="113">
        <v>62.254080797849547</v>
      </c>
      <c r="F31" s="115">
        <v>15980</v>
      </c>
      <c r="G31" s="114">
        <v>16757</v>
      </c>
      <c r="H31" s="114">
        <v>16883</v>
      </c>
      <c r="I31" s="114">
        <v>17011</v>
      </c>
      <c r="J31" s="140">
        <v>16750</v>
      </c>
      <c r="K31" s="114">
        <v>-770</v>
      </c>
      <c r="L31" s="116">
        <v>-4.5970149253731343</v>
      </c>
    </row>
    <row r="32" spans="1:12" s="110" customFormat="1" ht="15" customHeight="1" x14ac:dyDescent="0.2">
      <c r="A32" s="120"/>
      <c r="B32" s="119" t="s">
        <v>117</v>
      </c>
      <c r="C32" s="258"/>
      <c r="E32" s="113">
        <v>9.8634453781512601</v>
      </c>
      <c r="F32" s="114">
        <v>2817</v>
      </c>
      <c r="G32" s="114">
        <v>3016</v>
      </c>
      <c r="H32" s="114">
        <v>3046</v>
      </c>
      <c r="I32" s="114">
        <v>3034</v>
      </c>
      <c r="J32" s="140">
        <v>2976</v>
      </c>
      <c r="K32" s="114">
        <v>-159</v>
      </c>
      <c r="L32" s="116">
        <v>-5.342741935483871</v>
      </c>
    </row>
    <row r="33" spans="1:12" s="110" customFormat="1" ht="15" customHeight="1" x14ac:dyDescent="0.2">
      <c r="A33" s="120"/>
      <c r="B33" s="119"/>
      <c r="C33" s="258" t="s">
        <v>106</v>
      </c>
      <c r="E33" s="113">
        <v>39.581114660986863</v>
      </c>
      <c r="F33" s="114">
        <v>1115</v>
      </c>
      <c r="G33" s="114">
        <v>1212</v>
      </c>
      <c r="H33" s="114">
        <v>1242</v>
      </c>
      <c r="I33" s="114">
        <v>1233</v>
      </c>
      <c r="J33" s="140">
        <v>1183</v>
      </c>
      <c r="K33" s="114">
        <v>-68</v>
      </c>
      <c r="L33" s="116">
        <v>-5.7480980557903631</v>
      </c>
    </row>
    <row r="34" spans="1:12" s="110" customFormat="1" ht="15" customHeight="1" x14ac:dyDescent="0.2">
      <c r="A34" s="120"/>
      <c r="B34" s="119"/>
      <c r="C34" s="258" t="s">
        <v>107</v>
      </c>
      <c r="E34" s="113">
        <v>60.418885339013137</v>
      </c>
      <c r="F34" s="114">
        <v>1702</v>
      </c>
      <c r="G34" s="114">
        <v>1804</v>
      </c>
      <c r="H34" s="114">
        <v>1804</v>
      </c>
      <c r="I34" s="114">
        <v>1801</v>
      </c>
      <c r="J34" s="140">
        <v>1793</v>
      </c>
      <c r="K34" s="114">
        <v>-91</v>
      </c>
      <c r="L34" s="116">
        <v>-5.0752928053541551</v>
      </c>
    </row>
    <row r="35" spans="1:12" s="110" customFormat="1" ht="24" customHeight="1" x14ac:dyDescent="0.2">
      <c r="A35" s="604" t="s">
        <v>192</v>
      </c>
      <c r="B35" s="605"/>
      <c r="C35" s="605"/>
      <c r="D35" s="606"/>
      <c r="E35" s="113">
        <v>20.86484593837535</v>
      </c>
      <c r="F35" s="114">
        <v>5959</v>
      </c>
      <c r="G35" s="114">
        <v>6172</v>
      </c>
      <c r="H35" s="114">
        <v>6320</v>
      </c>
      <c r="I35" s="114">
        <v>6514</v>
      </c>
      <c r="J35" s="114">
        <v>6181</v>
      </c>
      <c r="K35" s="318">
        <v>-222</v>
      </c>
      <c r="L35" s="319">
        <v>-3.5916518362724479</v>
      </c>
    </row>
    <row r="36" spans="1:12" s="110" customFormat="1" ht="15" customHeight="1" x14ac:dyDescent="0.2">
      <c r="A36" s="120"/>
      <c r="B36" s="119"/>
      <c r="C36" s="258" t="s">
        <v>106</v>
      </c>
      <c r="E36" s="113">
        <v>38.966269508306766</v>
      </c>
      <c r="F36" s="114">
        <v>2322</v>
      </c>
      <c r="G36" s="114">
        <v>2366</v>
      </c>
      <c r="H36" s="114">
        <v>2462</v>
      </c>
      <c r="I36" s="114">
        <v>2526</v>
      </c>
      <c r="J36" s="114">
        <v>2389</v>
      </c>
      <c r="K36" s="318">
        <v>-67</v>
      </c>
      <c r="L36" s="116">
        <v>-2.8045207199665132</v>
      </c>
    </row>
    <row r="37" spans="1:12" s="110" customFormat="1" ht="15" customHeight="1" x14ac:dyDescent="0.2">
      <c r="A37" s="120"/>
      <c r="B37" s="119"/>
      <c r="C37" s="258" t="s">
        <v>107</v>
      </c>
      <c r="E37" s="113">
        <v>61.033730491693234</v>
      </c>
      <c r="F37" s="114">
        <v>3637</v>
      </c>
      <c r="G37" s="114">
        <v>3806</v>
      </c>
      <c r="H37" s="114">
        <v>3858</v>
      </c>
      <c r="I37" s="114">
        <v>3988</v>
      </c>
      <c r="J37" s="140">
        <v>3792</v>
      </c>
      <c r="K37" s="114">
        <v>-155</v>
      </c>
      <c r="L37" s="116">
        <v>-4.0875527426160341</v>
      </c>
    </row>
    <row r="38" spans="1:12" s="110" customFormat="1" ht="15" customHeight="1" x14ac:dyDescent="0.2">
      <c r="A38" s="120"/>
      <c r="B38" s="119" t="s">
        <v>328</v>
      </c>
      <c r="C38" s="258"/>
      <c r="E38" s="113">
        <v>48.788515406162468</v>
      </c>
      <c r="F38" s="114">
        <v>13934</v>
      </c>
      <c r="G38" s="114">
        <v>14455</v>
      </c>
      <c r="H38" s="114">
        <v>14394</v>
      </c>
      <c r="I38" s="114">
        <v>14479</v>
      </c>
      <c r="J38" s="140">
        <v>14375</v>
      </c>
      <c r="K38" s="114">
        <v>-441</v>
      </c>
      <c r="L38" s="116">
        <v>-3.0678260869565217</v>
      </c>
    </row>
    <row r="39" spans="1:12" s="110" customFormat="1" ht="15" customHeight="1" x14ac:dyDescent="0.2">
      <c r="A39" s="120"/>
      <c r="B39" s="119"/>
      <c r="C39" s="258" t="s">
        <v>106</v>
      </c>
      <c r="E39" s="113">
        <v>39.098607722118558</v>
      </c>
      <c r="F39" s="115">
        <v>5448</v>
      </c>
      <c r="G39" s="114">
        <v>5672</v>
      </c>
      <c r="H39" s="114">
        <v>5630</v>
      </c>
      <c r="I39" s="114">
        <v>5660</v>
      </c>
      <c r="J39" s="140">
        <v>5648</v>
      </c>
      <c r="K39" s="114">
        <v>-200</v>
      </c>
      <c r="L39" s="116">
        <v>-3.5410764872521248</v>
      </c>
    </row>
    <row r="40" spans="1:12" s="110" customFormat="1" ht="15" customHeight="1" x14ac:dyDescent="0.2">
      <c r="A40" s="120"/>
      <c r="B40" s="119"/>
      <c r="C40" s="258" t="s">
        <v>107</v>
      </c>
      <c r="E40" s="113">
        <v>60.901392277881442</v>
      </c>
      <c r="F40" s="115">
        <v>8486</v>
      </c>
      <c r="G40" s="114">
        <v>8783</v>
      </c>
      <c r="H40" s="114">
        <v>8764</v>
      </c>
      <c r="I40" s="114">
        <v>8819</v>
      </c>
      <c r="J40" s="140">
        <v>8727</v>
      </c>
      <c r="K40" s="114">
        <v>-241</v>
      </c>
      <c r="L40" s="116">
        <v>-2.761544631603071</v>
      </c>
    </row>
    <row r="41" spans="1:12" s="110" customFormat="1" ht="15" customHeight="1" x14ac:dyDescent="0.2">
      <c r="A41" s="120"/>
      <c r="B41" s="320" t="s">
        <v>516</v>
      </c>
      <c r="C41" s="258"/>
      <c r="E41" s="113">
        <v>5.9208683473389359</v>
      </c>
      <c r="F41" s="115">
        <v>1691</v>
      </c>
      <c r="G41" s="114">
        <v>1745</v>
      </c>
      <c r="H41" s="114">
        <v>1730</v>
      </c>
      <c r="I41" s="114">
        <v>1730</v>
      </c>
      <c r="J41" s="140">
        <v>1677</v>
      </c>
      <c r="K41" s="114">
        <v>14</v>
      </c>
      <c r="L41" s="116">
        <v>0.83482409063804408</v>
      </c>
    </row>
    <row r="42" spans="1:12" s="110" customFormat="1" ht="15" customHeight="1" x14ac:dyDescent="0.2">
      <c r="A42" s="120"/>
      <c r="B42" s="119"/>
      <c r="C42" s="268" t="s">
        <v>106</v>
      </c>
      <c r="D42" s="182"/>
      <c r="E42" s="113">
        <v>42.460082791247785</v>
      </c>
      <c r="F42" s="115">
        <v>718</v>
      </c>
      <c r="G42" s="114">
        <v>717</v>
      </c>
      <c r="H42" s="114">
        <v>711</v>
      </c>
      <c r="I42" s="114">
        <v>719</v>
      </c>
      <c r="J42" s="140">
        <v>700</v>
      </c>
      <c r="K42" s="114">
        <v>18</v>
      </c>
      <c r="L42" s="116">
        <v>2.5714285714285716</v>
      </c>
    </row>
    <row r="43" spans="1:12" s="110" customFormat="1" ht="15" customHeight="1" x14ac:dyDescent="0.2">
      <c r="A43" s="120"/>
      <c r="B43" s="119"/>
      <c r="C43" s="268" t="s">
        <v>107</v>
      </c>
      <c r="D43" s="182"/>
      <c r="E43" s="113">
        <v>57.539917208752215</v>
      </c>
      <c r="F43" s="115">
        <v>973</v>
      </c>
      <c r="G43" s="114">
        <v>1028</v>
      </c>
      <c r="H43" s="114">
        <v>1019</v>
      </c>
      <c r="I43" s="114">
        <v>1011</v>
      </c>
      <c r="J43" s="140">
        <v>977</v>
      </c>
      <c r="K43" s="114">
        <v>-4</v>
      </c>
      <c r="L43" s="116">
        <v>-0.40941658137154557</v>
      </c>
    </row>
    <row r="44" spans="1:12" s="110" customFormat="1" ht="15" customHeight="1" x14ac:dyDescent="0.2">
      <c r="A44" s="120"/>
      <c r="B44" s="119" t="s">
        <v>205</v>
      </c>
      <c r="C44" s="268"/>
      <c r="D44" s="182"/>
      <c r="E44" s="113">
        <v>24.425770308123248</v>
      </c>
      <c r="F44" s="115">
        <v>6976</v>
      </c>
      <c r="G44" s="114">
        <v>7541</v>
      </c>
      <c r="H44" s="114">
        <v>7666</v>
      </c>
      <c r="I44" s="114">
        <v>7632</v>
      </c>
      <c r="J44" s="140">
        <v>7614</v>
      </c>
      <c r="K44" s="114">
        <v>-638</v>
      </c>
      <c r="L44" s="116">
        <v>-8.3793012871027059</v>
      </c>
    </row>
    <row r="45" spans="1:12" s="110" customFormat="1" ht="15" customHeight="1" x14ac:dyDescent="0.2">
      <c r="A45" s="120"/>
      <c r="B45" s="119"/>
      <c r="C45" s="268" t="s">
        <v>106</v>
      </c>
      <c r="D45" s="182"/>
      <c r="E45" s="113">
        <v>33.543577981651374</v>
      </c>
      <c r="F45" s="115">
        <v>2340</v>
      </c>
      <c r="G45" s="114">
        <v>2538</v>
      </c>
      <c r="H45" s="114">
        <v>2568</v>
      </c>
      <c r="I45" s="114">
        <v>2587</v>
      </c>
      <c r="J45" s="140">
        <v>2510</v>
      </c>
      <c r="K45" s="114">
        <v>-170</v>
      </c>
      <c r="L45" s="116">
        <v>-6.7729083665338647</v>
      </c>
    </row>
    <row r="46" spans="1:12" s="110" customFormat="1" ht="15" customHeight="1" x14ac:dyDescent="0.2">
      <c r="A46" s="123"/>
      <c r="B46" s="124"/>
      <c r="C46" s="260" t="s">
        <v>107</v>
      </c>
      <c r="D46" s="261"/>
      <c r="E46" s="125">
        <v>66.456422018348619</v>
      </c>
      <c r="F46" s="143">
        <v>4636</v>
      </c>
      <c r="G46" s="144">
        <v>5003</v>
      </c>
      <c r="H46" s="144">
        <v>5098</v>
      </c>
      <c r="I46" s="144">
        <v>5045</v>
      </c>
      <c r="J46" s="145">
        <v>5104</v>
      </c>
      <c r="K46" s="144">
        <v>-468</v>
      </c>
      <c r="L46" s="146">
        <v>-9.169278996865204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28560</v>
      </c>
      <c r="E11" s="114">
        <v>29913</v>
      </c>
      <c r="F11" s="114">
        <v>30110</v>
      </c>
      <c r="G11" s="114">
        <v>30355</v>
      </c>
      <c r="H11" s="140">
        <v>29847</v>
      </c>
      <c r="I11" s="115">
        <v>-1287</v>
      </c>
      <c r="J11" s="116">
        <v>-4.311991154889939</v>
      </c>
    </row>
    <row r="12" spans="1:15" s="110" customFormat="1" ht="24.95" customHeight="1" x14ac:dyDescent="0.2">
      <c r="A12" s="193" t="s">
        <v>132</v>
      </c>
      <c r="B12" s="194" t="s">
        <v>133</v>
      </c>
      <c r="C12" s="113">
        <v>2.5140056022408963</v>
      </c>
      <c r="D12" s="115">
        <v>718</v>
      </c>
      <c r="E12" s="114">
        <v>731</v>
      </c>
      <c r="F12" s="114">
        <v>729</v>
      </c>
      <c r="G12" s="114">
        <v>774</v>
      </c>
      <c r="H12" s="140">
        <v>709</v>
      </c>
      <c r="I12" s="115">
        <v>9</v>
      </c>
      <c r="J12" s="116">
        <v>1.2693935119887165</v>
      </c>
    </row>
    <row r="13" spans="1:15" s="110" customFormat="1" ht="24.95" customHeight="1" x14ac:dyDescent="0.2">
      <c r="A13" s="193" t="s">
        <v>134</v>
      </c>
      <c r="B13" s="199" t="s">
        <v>214</v>
      </c>
      <c r="C13" s="113">
        <v>0.51820728291316531</v>
      </c>
      <c r="D13" s="115">
        <v>148</v>
      </c>
      <c r="E13" s="114">
        <v>151</v>
      </c>
      <c r="F13" s="114">
        <v>166</v>
      </c>
      <c r="G13" s="114">
        <v>190</v>
      </c>
      <c r="H13" s="140">
        <v>174</v>
      </c>
      <c r="I13" s="115">
        <v>-26</v>
      </c>
      <c r="J13" s="116">
        <v>-14.942528735632184</v>
      </c>
    </row>
    <row r="14" spans="1:15" s="287" customFormat="1" ht="24.95" customHeight="1" x14ac:dyDescent="0.2">
      <c r="A14" s="193" t="s">
        <v>215</v>
      </c>
      <c r="B14" s="199" t="s">
        <v>137</v>
      </c>
      <c r="C14" s="113">
        <v>8.2037815126050422</v>
      </c>
      <c r="D14" s="115">
        <v>2343</v>
      </c>
      <c r="E14" s="114">
        <v>2457</v>
      </c>
      <c r="F14" s="114">
        <v>2447</v>
      </c>
      <c r="G14" s="114">
        <v>2472</v>
      </c>
      <c r="H14" s="140">
        <v>2495</v>
      </c>
      <c r="I14" s="115">
        <v>-152</v>
      </c>
      <c r="J14" s="116">
        <v>-6.0921843687374748</v>
      </c>
      <c r="K14" s="110"/>
      <c r="L14" s="110"/>
      <c r="M14" s="110"/>
      <c r="N14" s="110"/>
      <c r="O14" s="110"/>
    </row>
    <row r="15" spans="1:15" s="110" customFormat="1" ht="24.95" customHeight="1" x14ac:dyDescent="0.2">
      <c r="A15" s="193" t="s">
        <v>216</v>
      </c>
      <c r="B15" s="199" t="s">
        <v>217</v>
      </c>
      <c r="C15" s="113">
        <v>2.9551820728291318</v>
      </c>
      <c r="D15" s="115">
        <v>844</v>
      </c>
      <c r="E15" s="114">
        <v>908</v>
      </c>
      <c r="F15" s="114">
        <v>912</v>
      </c>
      <c r="G15" s="114">
        <v>910</v>
      </c>
      <c r="H15" s="140">
        <v>913</v>
      </c>
      <c r="I15" s="115">
        <v>-69</v>
      </c>
      <c r="J15" s="116">
        <v>-7.5575027382256295</v>
      </c>
    </row>
    <row r="16" spans="1:15" s="287" customFormat="1" ht="24.95" customHeight="1" x14ac:dyDescent="0.2">
      <c r="A16" s="193" t="s">
        <v>218</v>
      </c>
      <c r="B16" s="199" t="s">
        <v>141</v>
      </c>
      <c r="C16" s="113">
        <v>4.0511204481792715</v>
      </c>
      <c r="D16" s="115">
        <v>1157</v>
      </c>
      <c r="E16" s="114">
        <v>1196</v>
      </c>
      <c r="F16" s="114">
        <v>1183</v>
      </c>
      <c r="G16" s="114">
        <v>1213</v>
      </c>
      <c r="H16" s="140">
        <v>1251</v>
      </c>
      <c r="I16" s="115">
        <v>-94</v>
      </c>
      <c r="J16" s="116">
        <v>-7.5139888089528375</v>
      </c>
      <c r="K16" s="110"/>
      <c r="L16" s="110"/>
      <c r="M16" s="110"/>
      <c r="N16" s="110"/>
      <c r="O16" s="110"/>
    </row>
    <row r="17" spans="1:15" s="110" customFormat="1" ht="24.95" customHeight="1" x14ac:dyDescent="0.2">
      <c r="A17" s="193" t="s">
        <v>142</v>
      </c>
      <c r="B17" s="199" t="s">
        <v>220</v>
      </c>
      <c r="C17" s="113">
        <v>1.1974789915966386</v>
      </c>
      <c r="D17" s="115">
        <v>342</v>
      </c>
      <c r="E17" s="114">
        <v>353</v>
      </c>
      <c r="F17" s="114">
        <v>352</v>
      </c>
      <c r="G17" s="114">
        <v>349</v>
      </c>
      <c r="H17" s="140">
        <v>331</v>
      </c>
      <c r="I17" s="115">
        <v>11</v>
      </c>
      <c r="J17" s="116">
        <v>3.3232628398791539</v>
      </c>
    </row>
    <row r="18" spans="1:15" s="287" customFormat="1" ht="24.95" customHeight="1" x14ac:dyDescent="0.2">
      <c r="A18" s="201" t="s">
        <v>144</v>
      </c>
      <c r="B18" s="202" t="s">
        <v>145</v>
      </c>
      <c r="C18" s="113">
        <v>4.954481792717087</v>
      </c>
      <c r="D18" s="115">
        <v>1415</v>
      </c>
      <c r="E18" s="114">
        <v>1383</v>
      </c>
      <c r="F18" s="114">
        <v>1369</v>
      </c>
      <c r="G18" s="114">
        <v>1384</v>
      </c>
      <c r="H18" s="140">
        <v>1334</v>
      </c>
      <c r="I18" s="115">
        <v>81</v>
      </c>
      <c r="J18" s="116">
        <v>6.0719640179910046</v>
      </c>
      <c r="K18" s="110"/>
      <c r="L18" s="110"/>
      <c r="M18" s="110"/>
      <c r="N18" s="110"/>
      <c r="O18" s="110"/>
    </row>
    <row r="19" spans="1:15" s="110" customFormat="1" ht="24.95" customHeight="1" x14ac:dyDescent="0.2">
      <c r="A19" s="193" t="s">
        <v>146</v>
      </c>
      <c r="B19" s="199" t="s">
        <v>147</v>
      </c>
      <c r="C19" s="113">
        <v>24.103641456582633</v>
      </c>
      <c r="D19" s="115">
        <v>6884</v>
      </c>
      <c r="E19" s="114">
        <v>7105</v>
      </c>
      <c r="F19" s="114">
        <v>7088</v>
      </c>
      <c r="G19" s="114">
        <v>7065</v>
      </c>
      <c r="H19" s="140">
        <v>6948</v>
      </c>
      <c r="I19" s="115">
        <v>-64</v>
      </c>
      <c r="J19" s="116">
        <v>-0.92112838226827864</v>
      </c>
    </row>
    <row r="20" spans="1:15" s="287" customFormat="1" ht="24.95" customHeight="1" x14ac:dyDescent="0.2">
      <c r="A20" s="193" t="s">
        <v>148</v>
      </c>
      <c r="B20" s="199" t="s">
        <v>149</v>
      </c>
      <c r="C20" s="113">
        <v>5.0385154061624648</v>
      </c>
      <c r="D20" s="115">
        <v>1439</v>
      </c>
      <c r="E20" s="114">
        <v>1484</v>
      </c>
      <c r="F20" s="114">
        <v>1513</v>
      </c>
      <c r="G20" s="114">
        <v>1516</v>
      </c>
      <c r="H20" s="140">
        <v>1434</v>
      </c>
      <c r="I20" s="115">
        <v>5</v>
      </c>
      <c r="J20" s="116">
        <v>0.34867503486750351</v>
      </c>
      <c r="K20" s="110"/>
      <c r="L20" s="110"/>
      <c r="M20" s="110"/>
      <c r="N20" s="110"/>
      <c r="O20" s="110"/>
    </row>
    <row r="21" spans="1:15" s="110" customFormat="1" ht="24.95" customHeight="1" x14ac:dyDescent="0.2">
      <c r="A21" s="201" t="s">
        <v>150</v>
      </c>
      <c r="B21" s="202" t="s">
        <v>151</v>
      </c>
      <c r="C21" s="113">
        <v>9.4222689075630246</v>
      </c>
      <c r="D21" s="115">
        <v>2691</v>
      </c>
      <c r="E21" s="114">
        <v>3150</v>
      </c>
      <c r="F21" s="114">
        <v>3310</v>
      </c>
      <c r="G21" s="114">
        <v>3406</v>
      </c>
      <c r="H21" s="140">
        <v>3247</v>
      </c>
      <c r="I21" s="115">
        <v>-556</v>
      </c>
      <c r="J21" s="116">
        <v>-17.123498614105326</v>
      </c>
    </row>
    <row r="22" spans="1:15" s="110" customFormat="1" ht="24.95" customHeight="1" x14ac:dyDescent="0.2">
      <c r="A22" s="201" t="s">
        <v>152</v>
      </c>
      <c r="B22" s="199" t="s">
        <v>153</v>
      </c>
      <c r="C22" s="113">
        <v>1.4075630252100841</v>
      </c>
      <c r="D22" s="115">
        <v>402</v>
      </c>
      <c r="E22" s="114">
        <v>420</v>
      </c>
      <c r="F22" s="114">
        <v>420</v>
      </c>
      <c r="G22" s="114">
        <v>436</v>
      </c>
      <c r="H22" s="140">
        <v>441</v>
      </c>
      <c r="I22" s="115">
        <v>-39</v>
      </c>
      <c r="J22" s="116">
        <v>-8.8435374149659864</v>
      </c>
    </row>
    <row r="23" spans="1:15" s="110" customFormat="1" ht="24.95" customHeight="1" x14ac:dyDescent="0.2">
      <c r="A23" s="193" t="s">
        <v>154</v>
      </c>
      <c r="B23" s="199" t="s">
        <v>155</v>
      </c>
      <c r="C23" s="113">
        <v>1.1239495798319328</v>
      </c>
      <c r="D23" s="115">
        <v>321</v>
      </c>
      <c r="E23" s="114">
        <v>310</v>
      </c>
      <c r="F23" s="114">
        <v>305</v>
      </c>
      <c r="G23" s="114">
        <v>298</v>
      </c>
      <c r="H23" s="140">
        <v>295</v>
      </c>
      <c r="I23" s="115">
        <v>26</v>
      </c>
      <c r="J23" s="116">
        <v>8.8135593220338979</v>
      </c>
    </row>
    <row r="24" spans="1:15" s="110" customFormat="1" ht="24.95" customHeight="1" x14ac:dyDescent="0.2">
      <c r="A24" s="193" t="s">
        <v>156</v>
      </c>
      <c r="B24" s="199" t="s">
        <v>221</v>
      </c>
      <c r="C24" s="113">
        <v>8.6274509803921564</v>
      </c>
      <c r="D24" s="115">
        <v>2464</v>
      </c>
      <c r="E24" s="114">
        <v>2563</v>
      </c>
      <c r="F24" s="114">
        <v>2605</v>
      </c>
      <c r="G24" s="114">
        <v>2561</v>
      </c>
      <c r="H24" s="140">
        <v>2555</v>
      </c>
      <c r="I24" s="115">
        <v>-91</v>
      </c>
      <c r="J24" s="116">
        <v>-3.5616438356164384</v>
      </c>
    </row>
    <row r="25" spans="1:15" s="110" customFormat="1" ht="24.95" customHeight="1" x14ac:dyDescent="0.2">
      <c r="A25" s="193" t="s">
        <v>222</v>
      </c>
      <c r="B25" s="204" t="s">
        <v>159</v>
      </c>
      <c r="C25" s="113">
        <v>10</v>
      </c>
      <c r="D25" s="115">
        <v>2856</v>
      </c>
      <c r="E25" s="114">
        <v>2958</v>
      </c>
      <c r="F25" s="114">
        <v>2979</v>
      </c>
      <c r="G25" s="114">
        <v>2954</v>
      </c>
      <c r="H25" s="140">
        <v>2898</v>
      </c>
      <c r="I25" s="115">
        <v>-42</v>
      </c>
      <c r="J25" s="116">
        <v>-1.4492753623188406</v>
      </c>
    </row>
    <row r="26" spans="1:15" s="110" customFormat="1" ht="24.95" customHeight="1" x14ac:dyDescent="0.2">
      <c r="A26" s="201">
        <v>782.78300000000002</v>
      </c>
      <c r="B26" s="203" t="s">
        <v>160</v>
      </c>
      <c r="C26" s="113">
        <v>1.5231092436974789</v>
      </c>
      <c r="D26" s="115">
        <v>435</v>
      </c>
      <c r="E26" s="114">
        <v>469</v>
      </c>
      <c r="F26" s="114">
        <v>479</v>
      </c>
      <c r="G26" s="114">
        <v>519</v>
      </c>
      <c r="H26" s="140">
        <v>563</v>
      </c>
      <c r="I26" s="115">
        <v>-128</v>
      </c>
      <c r="J26" s="116">
        <v>-22.735346358792185</v>
      </c>
    </row>
    <row r="27" spans="1:15" s="110" customFormat="1" ht="24.95" customHeight="1" x14ac:dyDescent="0.2">
      <c r="A27" s="193" t="s">
        <v>161</v>
      </c>
      <c r="B27" s="199" t="s">
        <v>162</v>
      </c>
      <c r="C27" s="113">
        <v>0.64775910364145661</v>
      </c>
      <c r="D27" s="115">
        <v>185</v>
      </c>
      <c r="E27" s="114">
        <v>196</v>
      </c>
      <c r="F27" s="114">
        <v>194</v>
      </c>
      <c r="G27" s="114">
        <v>224</v>
      </c>
      <c r="H27" s="140">
        <v>202</v>
      </c>
      <c r="I27" s="115">
        <v>-17</v>
      </c>
      <c r="J27" s="116">
        <v>-8.4158415841584162</v>
      </c>
    </row>
    <row r="28" spans="1:15" s="110" customFormat="1" ht="24.95" customHeight="1" x14ac:dyDescent="0.2">
      <c r="A28" s="193" t="s">
        <v>163</v>
      </c>
      <c r="B28" s="199" t="s">
        <v>164</v>
      </c>
      <c r="C28" s="113">
        <v>1.2710084033613445</v>
      </c>
      <c r="D28" s="115">
        <v>363</v>
      </c>
      <c r="E28" s="114">
        <v>364</v>
      </c>
      <c r="F28" s="114">
        <v>351</v>
      </c>
      <c r="G28" s="114">
        <v>359</v>
      </c>
      <c r="H28" s="140">
        <v>365</v>
      </c>
      <c r="I28" s="115">
        <v>-2</v>
      </c>
      <c r="J28" s="116">
        <v>-0.54794520547945202</v>
      </c>
    </row>
    <row r="29" spans="1:15" s="110" customFormat="1" ht="24.95" customHeight="1" x14ac:dyDescent="0.2">
      <c r="A29" s="193">
        <v>86</v>
      </c>
      <c r="B29" s="199" t="s">
        <v>165</v>
      </c>
      <c r="C29" s="113">
        <v>5.416666666666667</v>
      </c>
      <c r="D29" s="115">
        <v>1547</v>
      </c>
      <c r="E29" s="114">
        <v>1605</v>
      </c>
      <c r="F29" s="114">
        <v>1612</v>
      </c>
      <c r="G29" s="114">
        <v>1620</v>
      </c>
      <c r="H29" s="140">
        <v>1635</v>
      </c>
      <c r="I29" s="115">
        <v>-88</v>
      </c>
      <c r="J29" s="116">
        <v>-5.382262996941896</v>
      </c>
    </row>
    <row r="30" spans="1:15" s="110" customFormat="1" ht="24.95" customHeight="1" x14ac:dyDescent="0.2">
      <c r="A30" s="193">
        <v>87.88</v>
      </c>
      <c r="B30" s="204" t="s">
        <v>166</v>
      </c>
      <c r="C30" s="113">
        <v>3.6729691876750699</v>
      </c>
      <c r="D30" s="115">
        <v>1049</v>
      </c>
      <c r="E30" s="114">
        <v>1068</v>
      </c>
      <c r="F30" s="114">
        <v>1066</v>
      </c>
      <c r="G30" s="114">
        <v>1119</v>
      </c>
      <c r="H30" s="140">
        <v>1123</v>
      </c>
      <c r="I30" s="115">
        <v>-74</v>
      </c>
      <c r="J30" s="116">
        <v>-6.5894924309884235</v>
      </c>
    </row>
    <row r="31" spans="1:15" s="110" customFormat="1" ht="24.95" customHeight="1" x14ac:dyDescent="0.2">
      <c r="A31" s="193" t="s">
        <v>167</v>
      </c>
      <c r="B31" s="199" t="s">
        <v>168</v>
      </c>
      <c r="C31" s="113">
        <v>11.540616246498599</v>
      </c>
      <c r="D31" s="115">
        <v>3296</v>
      </c>
      <c r="E31" s="114">
        <v>3497</v>
      </c>
      <c r="F31" s="114">
        <v>3475</v>
      </c>
      <c r="G31" s="114">
        <v>3456</v>
      </c>
      <c r="H31" s="140">
        <v>3427</v>
      </c>
      <c r="I31" s="115">
        <v>-131</v>
      </c>
      <c r="J31" s="116">
        <v>-3.8225853516194923</v>
      </c>
    </row>
    <row r="32" spans="1:15" s="110" customFormat="1" ht="24.95" customHeight="1" x14ac:dyDescent="0.2">
      <c r="A32" s="193"/>
      <c r="B32" s="204" t="s">
        <v>169</v>
      </c>
      <c r="C32" s="113">
        <v>1.4005602240896359E-2</v>
      </c>
      <c r="D32" s="115">
        <v>4</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2.5140056022408963</v>
      </c>
      <c r="D34" s="115">
        <v>718</v>
      </c>
      <c r="E34" s="114">
        <v>731</v>
      </c>
      <c r="F34" s="114">
        <v>729</v>
      </c>
      <c r="G34" s="114">
        <v>774</v>
      </c>
      <c r="H34" s="140">
        <v>709</v>
      </c>
      <c r="I34" s="115">
        <v>9</v>
      </c>
      <c r="J34" s="116">
        <v>1.2693935119887165</v>
      </c>
    </row>
    <row r="35" spans="1:10" s="110" customFormat="1" ht="24.95" customHeight="1" x14ac:dyDescent="0.2">
      <c r="A35" s="292" t="s">
        <v>171</v>
      </c>
      <c r="B35" s="293" t="s">
        <v>172</v>
      </c>
      <c r="C35" s="113">
        <v>13.676470588235293</v>
      </c>
      <c r="D35" s="115">
        <v>3906</v>
      </c>
      <c r="E35" s="114">
        <v>3991</v>
      </c>
      <c r="F35" s="114">
        <v>3982</v>
      </c>
      <c r="G35" s="114">
        <v>4046</v>
      </c>
      <c r="H35" s="140">
        <v>4003</v>
      </c>
      <c r="I35" s="115">
        <v>-97</v>
      </c>
      <c r="J35" s="116">
        <v>-2.4231826130402196</v>
      </c>
    </row>
    <row r="36" spans="1:10" s="110" customFormat="1" ht="24.95" customHeight="1" x14ac:dyDescent="0.2">
      <c r="A36" s="294" t="s">
        <v>173</v>
      </c>
      <c r="B36" s="295" t="s">
        <v>174</v>
      </c>
      <c r="C36" s="125">
        <v>83.79551820728291</v>
      </c>
      <c r="D36" s="143">
        <v>23932</v>
      </c>
      <c r="E36" s="144">
        <v>25189</v>
      </c>
      <c r="F36" s="144">
        <v>25397</v>
      </c>
      <c r="G36" s="144">
        <v>25533</v>
      </c>
      <c r="H36" s="145">
        <v>25133</v>
      </c>
      <c r="I36" s="143">
        <v>-1201</v>
      </c>
      <c r="J36" s="146">
        <v>-4.7785779652250033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28560</v>
      </c>
      <c r="F11" s="264">
        <v>29913</v>
      </c>
      <c r="G11" s="264">
        <v>30110</v>
      </c>
      <c r="H11" s="264">
        <v>30355</v>
      </c>
      <c r="I11" s="265">
        <v>29847</v>
      </c>
      <c r="J11" s="263">
        <v>-1287</v>
      </c>
      <c r="K11" s="266">
        <v>-4.311991154889939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41.617647058823529</v>
      </c>
      <c r="E13" s="115">
        <v>11886</v>
      </c>
      <c r="F13" s="114">
        <v>12363</v>
      </c>
      <c r="G13" s="114">
        <v>12509</v>
      </c>
      <c r="H13" s="114">
        <v>12663</v>
      </c>
      <c r="I13" s="140">
        <v>12493</v>
      </c>
      <c r="J13" s="115">
        <v>-607</v>
      </c>
      <c r="K13" s="116">
        <v>-4.8587208836948692</v>
      </c>
    </row>
    <row r="14" spans="1:15" ht="15.95" customHeight="1" x14ac:dyDescent="0.2">
      <c r="A14" s="306" t="s">
        <v>230</v>
      </c>
      <c r="B14" s="307"/>
      <c r="C14" s="308"/>
      <c r="D14" s="113">
        <v>46.880252100840337</v>
      </c>
      <c r="E14" s="115">
        <v>13389</v>
      </c>
      <c r="F14" s="114">
        <v>14163</v>
      </c>
      <c r="G14" s="114">
        <v>14227</v>
      </c>
      <c r="H14" s="114">
        <v>14304</v>
      </c>
      <c r="I14" s="140">
        <v>13966</v>
      </c>
      <c r="J14" s="115">
        <v>-577</v>
      </c>
      <c r="K14" s="116">
        <v>-4.1314621222970072</v>
      </c>
    </row>
    <row r="15" spans="1:15" ht="15.95" customHeight="1" x14ac:dyDescent="0.2">
      <c r="A15" s="306" t="s">
        <v>231</v>
      </c>
      <c r="B15" s="307"/>
      <c r="C15" s="308"/>
      <c r="D15" s="113">
        <v>4.6183473389355738</v>
      </c>
      <c r="E15" s="115">
        <v>1319</v>
      </c>
      <c r="F15" s="114">
        <v>1362</v>
      </c>
      <c r="G15" s="114">
        <v>1366</v>
      </c>
      <c r="H15" s="114">
        <v>1361</v>
      </c>
      <c r="I15" s="140">
        <v>1377</v>
      </c>
      <c r="J15" s="115">
        <v>-58</v>
      </c>
      <c r="K15" s="116">
        <v>-4.2120551924473491</v>
      </c>
    </row>
    <row r="16" spans="1:15" ht="15.95" customHeight="1" x14ac:dyDescent="0.2">
      <c r="A16" s="306" t="s">
        <v>232</v>
      </c>
      <c r="B16" s="307"/>
      <c r="C16" s="308"/>
      <c r="D16" s="113">
        <v>2.223389355742297</v>
      </c>
      <c r="E16" s="115">
        <v>635</v>
      </c>
      <c r="F16" s="114">
        <v>653</v>
      </c>
      <c r="G16" s="114">
        <v>645</v>
      </c>
      <c r="H16" s="114">
        <v>645</v>
      </c>
      <c r="I16" s="140">
        <v>647</v>
      </c>
      <c r="J16" s="115">
        <v>-12</v>
      </c>
      <c r="K16" s="116">
        <v>-1.8547140649149922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1.8557422969187676</v>
      </c>
      <c r="E18" s="115">
        <v>530</v>
      </c>
      <c r="F18" s="114">
        <v>540</v>
      </c>
      <c r="G18" s="114">
        <v>521</v>
      </c>
      <c r="H18" s="114">
        <v>565</v>
      </c>
      <c r="I18" s="140">
        <v>538</v>
      </c>
      <c r="J18" s="115">
        <v>-8</v>
      </c>
      <c r="K18" s="116">
        <v>-1.486988847583643</v>
      </c>
    </row>
    <row r="19" spans="1:11" ht="14.1" customHeight="1" x14ac:dyDescent="0.2">
      <c r="A19" s="306" t="s">
        <v>235</v>
      </c>
      <c r="B19" s="307" t="s">
        <v>236</v>
      </c>
      <c r="C19" s="308"/>
      <c r="D19" s="113">
        <v>1.4565826330532212</v>
      </c>
      <c r="E19" s="115">
        <v>416</v>
      </c>
      <c r="F19" s="114">
        <v>417</v>
      </c>
      <c r="G19" s="114">
        <v>405</v>
      </c>
      <c r="H19" s="114">
        <v>434</v>
      </c>
      <c r="I19" s="140">
        <v>409</v>
      </c>
      <c r="J19" s="115">
        <v>7</v>
      </c>
      <c r="K19" s="116">
        <v>1.7114914425427872</v>
      </c>
    </row>
    <row r="20" spans="1:11" ht="14.1" customHeight="1" x14ac:dyDescent="0.2">
      <c r="A20" s="306">
        <v>12</v>
      </c>
      <c r="B20" s="307" t="s">
        <v>237</v>
      </c>
      <c r="C20" s="308"/>
      <c r="D20" s="113">
        <v>2.0693277310924372</v>
      </c>
      <c r="E20" s="115">
        <v>591</v>
      </c>
      <c r="F20" s="114">
        <v>621</v>
      </c>
      <c r="G20" s="114">
        <v>631</v>
      </c>
      <c r="H20" s="114">
        <v>625</v>
      </c>
      <c r="I20" s="140">
        <v>604</v>
      </c>
      <c r="J20" s="115">
        <v>-13</v>
      </c>
      <c r="K20" s="116">
        <v>-2.1523178807947021</v>
      </c>
    </row>
    <row r="21" spans="1:11" ht="14.1" customHeight="1" x14ac:dyDescent="0.2">
      <c r="A21" s="306">
        <v>21</v>
      </c>
      <c r="B21" s="307" t="s">
        <v>238</v>
      </c>
      <c r="C21" s="308"/>
      <c r="D21" s="113">
        <v>4.2016806722689079E-2</v>
      </c>
      <c r="E21" s="115">
        <v>12</v>
      </c>
      <c r="F21" s="114">
        <v>12</v>
      </c>
      <c r="G21" s="114">
        <v>15</v>
      </c>
      <c r="H21" s="114">
        <v>16</v>
      </c>
      <c r="I21" s="140">
        <v>12</v>
      </c>
      <c r="J21" s="115">
        <v>0</v>
      </c>
      <c r="K21" s="116">
        <v>0</v>
      </c>
    </row>
    <row r="22" spans="1:11" ht="14.1" customHeight="1" x14ac:dyDescent="0.2">
      <c r="A22" s="306">
        <v>22</v>
      </c>
      <c r="B22" s="307" t="s">
        <v>239</v>
      </c>
      <c r="C22" s="308"/>
      <c r="D22" s="113">
        <v>0.29411764705882354</v>
      </c>
      <c r="E22" s="115">
        <v>84</v>
      </c>
      <c r="F22" s="114">
        <v>97</v>
      </c>
      <c r="G22" s="114">
        <v>106</v>
      </c>
      <c r="H22" s="114">
        <v>101</v>
      </c>
      <c r="I22" s="140">
        <v>92</v>
      </c>
      <c r="J22" s="115">
        <v>-8</v>
      </c>
      <c r="K22" s="116">
        <v>-8.695652173913043</v>
      </c>
    </row>
    <row r="23" spans="1:11" ht="14.1" customHeight="1" x14ac:dyDescent="0.2">
      <c r="A23" s="306">
        <v>23</v>
      </c>
      <c r="B23" s="307" t="s">
        <v>240</v>
      </c>
      <c r="C23" s="308"/>
      <c r="D23" s="113">
        <v>0.60574229691876746</v>
      </c>
      <c r="E23" s="115">
        <v>173</v>
      </c>
      <c r="F23" s="114">
        <v>182</v>
      </c>
      <c r="G23" s="114">
        <v>189</v>
      </c>
      <c r="H23" s="114">
        <v>185</v>
      </c>
      <c r="I23" s="140">
        <v>179</v>
      </c>
      <c r="J23" s="115">
        <v>-6</v>
      </c>
      <c r="K23" s="116">
        <v>-3.3519553072625698</v>
      </c>
    </row>
    <row r="24" spans="1:11" ht="14.1" customHeight="1" x14ac:dyDescent="0.2">
      <c r="A24" s="306">
        <v>24</v>
      </c>
      <c r="B24" s="307" t="s">
        <v>241</v>
      </c>
      <c r="C24" s="308"/>
      <c r="D24" s="113">
        <v>1.3690476190476191</v>
      </c>
      <c r="E24" s="115">
        <v>391</v>
      </c>
      <c r="F24" s="114">
        <v>391</v>
      </c>
      <c r="G24" s="114">
        <v>379</v>
      </c>
      <c r="H24" s="114">
        <v>398</v>
      </c>
      <c r="I24" s="140">
        <v>399</v>
      </c>
      <c r="J24" s="115">
        <v>-8</v>
      </c>
      <c r="K24" s="116">
        <v>-2.0050125313283207</v>
      </c>
    </row>
    <row r="25" spans="1:11" ht="14.1" customHeight="1" x14ac:dyDescent="0.2">
      <c r="A25" s="306">
        <v>25</v>
      </c>
      <c r="B25" s="307" t="s">
        <v>242</v>
      </c>
      <c r="C25" s="308"/>
      <c r="D25" s="113">
        <v>1.5301120448179271</v>
      </c>
      <c r="E25" s="115">
        <v>437</v>
      </c>
      <c r="F25" s="114">
        <v>460</v>
      </c>
      <c r="G25" s="114">
        <v>493</v>
      </c>
      <c r="H25" s="114">
        <v>506</v>
      </c>
      <c r="I25" s="140">
        <v>480</v>
      </c>
      <c r="J25" s="115">
        <v>-43</v>
      </c>
      <c r="K25" s="116">
        <v>-8.9583333333333339</v>
      </c>
    </row>
    <row r="26" spans="1:11" ht="14.1" customHeight="1" x14ac:dyDescent="0.2">
      <c r="A26" s="306">
        <v>26</v>
      </c>
      <c r="B26" s="307" t="s">
        <v>243</v>
      </c>
      <c r="C26" s="308"/>
      <c r="D26" s="113">
        <v>0.79131652661064422</v>
      </c>
      <c r="E26" s="115">
        <v>226</v>
      </c>
      <c r="F26" s="114">
        <v>237</v>
      </c>
      <c r="G26" s="114">
        <v>238</v>
      </c>
      <c r="H26" s="114">
        <v>245</v>
      </c>
      <c r="I26" s="140">
        <v>246</v>
      </c>
      <c r="J26" s="115">
        <v>-20</v>
      </c>
      <c r="K26" s="116">
        <v>-8.1300813008130088</v>
      </c>
    </row>
    <row r="27" spans="1:11" ht="14.1" customHeight="1" x14ac:dyDescent="0.2">
      <c r="A27" s="306">
        <v>27</v>
      </c>
      <c r="B27" s="307" t="s">
        <v>244</v>
      </c>
      <c r="C27" s="308"/>
      <c r="D27" s="113">
        <v>0.33963585434173671</v>
      </c>
      <c r="E27" s="115">
        <v>97</v>
      </c>
      <c r="F27" s="114">
        <v>94</v>
      </c>
      <c r="G27" s="114">
        <v>90</v>
      </c>
      <c r="H27" s="114">
        <v>89</v>
      </c>
      <c r="I27" s="140">
        <v>85</v>
      </c>
      <c r="J27" s="115">
        <v>12</v>
      </c>
      <c r="K27" s="116">
        <v>14.117647058823529</v>
      </c>
    </row>
    <row r="28" spans="1:11" ht="14.1" customHeight="1" x14ac:dyDescent="0.2">
      <c r="A28" s="306">
        <v>28</v>
      </c>
      <c r="B28" s="307" t="s">
        <v>245</v>
      </c>
      <c r="C28" s="308"/>
      <c r="D28" s="113">
        <v>0.42016806722689076</v>
      </c>
      <c r="E28" s="115">
        <v>120</v>
      </c>
      <c r="F28" s="114">
        <v>134</v>
      </c>
      <c r="G28" s="114">
        <v>127</v>
      </c>
      <c r="H28" s="114">
        <v>121</v>
      </c>
      <c r="I28" s="140">
        <v>122</v>
      </c>
      <c r="J28" s="115">
        <v>-2</v>
      </c>
      <c r="K28" s="116">
        <v>-1.639344262295082</v>
      </c>
    </row>
    <row r="29" spans="1:11" ht="14.1" customHeight="1" x14ac:dyDescent="0.2">
      <c r="A29" s="306">
        <v>29</v>
      </c>
      <c r="B29" s="307" t="s">
        <v>246</v>
      </c>
      <c r="C29" s="308"/>
      <c r="D29" s="113">
        <v>3.123249299719888</v>
      </c>
      <c r="E29" s="115">
        <v>892</v>
      </c>
      <c r="F29" s="114">
        <v>1026</v>
      </c>
      <c r="G29" s="114">
        <v>1016</v>
      </c>
      <c r="H29" s="114">
        <v>1040</v>
      </c>
      <c r="I29" s="140">
        <v>1035</v>
      </c>
      <c r="J29" s="115">
        <v>-143</v>
      </c>
      <c r="K29" s="116">
        <v>-13.816425120772946</v>
      </c>
    </row>
    <row r="30" spans="1:11" ht="14.1" customHeight="1" x14ac:dyDescent="0.2">
      <c r="A30" s="306" t="s">
        <v>247</v>
      </c>
      <c r="B30" s="307" t="s">
        <v>248</v>
      </c>
      <c r="C30" s="308"/>
      <c r="D30" s="113" t="s">
        <v>513</v>
      </c>
      <c r="E30" s="115" t="s">
        <v>513</v>
      </c>
      <c r="F30" s="114">
        <v>190</v>
      </c>
      <c r="G30" s="114">
        <v>185</v>
      </c>
      <c r="H30" s="114">
        <v>205</v>
      </c>
      <c r="I30" s="140">
        <v>211</v>
      </c>
      <c r="J30" s="115" t="s">
        <v>513</v>
      </c>
      <c r="K30" s="116" t="s">
        <v>513</v>
      </c>
    </row>
    <row r="31" spans="1:11" ht="14.1" customHeight="1" x14ac:dyDescent="0.2">
      <c r="A31" s="306" t="s">
        <v>249</v>
      </c>
      <c r="B31" s="307" t="s">
        <v>250</v>
      </c>
      <c r="C31" s="308"/>
      <c r="D31" s="113">
        <v>2.5245098039215685</v>
      </c>
      <c r="E31" s="115">
        <v>721</v>
      </c>
      <c r="F31" s="114">
        <v>836</v>
      </c>
      <c r="G31" s="114">
        <v>831</v>
      </c>
      <c r="H31" s="114">
        <v>835</v>
      </c>
      <c r="I31" s="140">
        <v>824</v>
      </c>
      <c r="J31" s="115">
        <v>-103</v>
      </c>
      <c r="K31" s="116">
        <v>-12.5</v>
      </c>
    </row>
    <row r="32" spans="1:11" ht="14.1" customHeight="1" x14ac:dyDescent="0.2">
      <c r="A32" s="306">
        <v>31</v>
      </c>
      <c r="B32" s="307" t="s">
        <v>251</v>
      </c>
      <c r="C32" s="308"/>
      <c r="D32" s="113">
        <v>0.25210084033613445</v>
      </c>
      <c r="E32" s="115">
        <v>72</v>
      </c>
      <c r="F32" s="114">
        <v>71</v>
      </c>
      <c r="G32" s="114">
        <v>71</v>
      </c>
      <c r="H32" s="114">
        <v>77</v>
      </c>
      <c r="I32" s="140">
        <v>80</v>
      </c>
      <c r="J32" s="115">
        <v>-8</v>
      </c>
      <c r="K32" s="116">
        <v>-10</v>
      </c>
    </row>
    <row r="33" spans="1:11" ht="14.1" customHeight="1" x14ac:dyDescent="0.2">
      <c r="A33" s="306">
        <v>32</v>
      </c>
      <c r="B33" s="307" t="s">
        <v>252</v>
      </c>
      <c r="C33" s="308"/>
      <c r="D33" s="113">
        <v>1.1939775910364145</v>
      </c>
      <c r="E33" s="115">
        <v>341</v>
      </c>
      <c r="F33" s="114">
        <v>326</v>
      </c>
      <c r="G33" s="114">
        <v>317</v>
      </c>
      <c r="H33" s="114">
        <v>332</v>
      </c>
      <c r="I33" s="140">
        <v>331</v>
      </c>
      <c r="J33" s="115">
        <v>10</v>
      </c>
      <c r="K33" s="116">
        <v>3.0211480362537766</v>
      </c>
    </row>
    <row r="34" spans="1:11" ht="14.1" customHeight="1" x14ac:dyDescent="0.2">
      <c r="A34" s="306">
        <v>33</v>
      </c>
      <c r="B34" s="307" t="s">
        <v>253</v>
      </c>
      <c r="C34" s="308"/>
      <c r="D34" s="113">
        <v>0.45168067226890757</v>
      </c>
      <c r="E34" s="115">
        <v>129</v>
      </c>
      <c r="F34" s="114">
        <v>132</v>
      </c>
      <c r="G34" s="114">
        <v>135</v>
      </c>
      <c r="H34" s="114">
        <v>131</v>
      </c>
      <c r="I34" s="140">
        <v>128</v>
      </c>
      <c r="J34" s="115">
        <v>1</v>
      </c>
      <c r="K34" s="116">
        <v>0.78125</v>
      </c>
    </row>
    <row r="35" spans="1:11" ht="14.1" customHeight="1" x14ac:dyDescent="0.2">
      <c r="A35" s="306">
        <v>34</v>
      </c>
      <c r="B35" s="307" t="s">
        <v>254</v>
      </c>
      <c r="C35" s="308"/>
      <c r="D35" s="113">
        <v>3.5784313725490198</v>
      </c>
      <c r="E35" s="115">
        <v>1022</v>
      </c>
      <c r="F35" s="114">
        <v>1058</v>
      </c>
      <c r="G35" s="114">
        <v>1049</v>
      </c>
      <c r="H35" s="114">
        <v>1061</v>
      </c>
      <c r="I35" s="140">
        <v>1064</v>
      </c>
      <c r="J35" s="115">
        <v>-42</v>
      </c>
      <c r="K35" s="116">
        <v>-3.9473684210526314</v>
      </c>
    </row>
    <row r="36" spans="1:11" ht="14.1" customHeight="1" x14ac:dyDescent="0.2">
      <c r="A36" s="306">
        <v>41</v>
      </c>
      <c r="B36" s="307" t="s">
        <v>255</v>
      </c>
      <c r="C36" s="308"/>
      <c r="D36" s="113">
        <v>0.17507002801120447</v>
      </c>
      <c r="E36" s="115">
        <v>50</v>
      </c>
      <c r="F36" s="114">
        <v>43</v>
      </c>
      <c r="G36" s="114">
        <v>43</v>
      </c>
      <c r="H36" s="114">
        <v>39</v>
      </c>
      <c r="I36" s="140">
        <v>41</v>
      </c>
      <c r="J36" s="115">
        <v>9</v>
      </c>
      <c r="K36" s="116">
        <v>21.951219512195124</v>
      </c>
    </row>
    <row r="37" spans="1:11" ht="14.1" customHeight="1" x14ac:dyDescent="0.2">
      <c r="A37" s="306">
        <v>42</v>
      </c>
      <c r="B37" s="307" t="s">
        <v>256</v>
      </c>
      <c r="C37" s="308"/>
      <c r="D37" s="113">
        <v>3.8515406162464988E-2</v>
      </c>
      <c r="E37" s="115">
        <v>11</v>
      </c>
      <c r="F37" s="114">
        <v>11</v>
      </c>
      <c r="G37" s="114">
        <v>10</v>
      </c>
      <c r="H37" s="114">
        <v>8</v>
      </c>
      <c r="I37" s="140">
        <v>9</v>
      </c>
      <c r="J37" s="115">
        <v>2</v>
      </c>
      <c r="K37" s="116">
        <v>22.222222222222221</v>
      </c>
    </row>
    <row r="38" spans="1:11" ht="14.1" customHeight="1" x14ac:dyDescent="0.2">
      <c r="A38" s="306">
        <v>43</v>
      </c>
      <c r="B38" s="307" t="s">
        <v>257</v>
      </c>
      <c r="C38" s="308"/>
      <c r="D38" s="113">
        <v>0.42016806722689076</v>
      </c>
      <c r="E38" s="115">
        <v>120</v>
      </c>
      <c r="F38" s="114">
        <v>124</v>
      </c>
      <c r="G38" s="114">
        <v>123</v>
      </c>
      <c r="H38" s="114">
        <v>124</v>
      </c>
      <c r="I38" s="140">
        <v>127</v>
      </c>
      <c r="J38" s="115">
        <v>-7</v>
      </c>
      <c r="K38" s="116">
        <v>-5.5118110236220472</v>
      </c>
    </row>
    <row r="39" spans="1:11" ht="14.1" customHeight="1" x14ac:dyDescent="0.2">
      <c r="A39" s="306">
        <v>51</v>
      </c>
      <c r="B39" s="307" t="s">
        <v>258</v>
      </c>
      <c r="C39" s="308"/>
      <c r="D39" s="113">
        <v>6.3340336134453779</v>
      </c>
      <c r="E39" s="115">
        <v>1809</v>
      </c>
      <c r="F39" s="114">
        <v>1907</v>
      </c>
      <c r="G39" s="114">
        <v>1909</v>
      </c>
      <c r="H39" s="114">
        <v>1967</v>
      </c>
      <c r="I39" s="140">
        <v>2022</v>
      </c>
      <c r="J39" s="115">
        <v>-213</v>
      </c>
      <c r="K39" s="116">
        <v>-10.534124629080118</v>
      </c>
    </row>
    <row r="40" spans="1:11" ht="14.1" customHeight="1" x14ac:dyDescent="0.2">
      <c r="A40" s="306" t="s">
        <v>259</v>
      </c>
      <c r="B40" s="307" t="s">
        <v>260</v>
      </c>
      <c r="C40" s="308"/>
      <c r="D40" s="113">
        <v>6.0854341736694675</v>
      </c>
      <c r="E40" s="115">
        <v>1738</v>
      </c>
      <c r="F40" s="114">
        <v>1836</v>
      </c>
      <c r="G40" s="114">
        <v>1839</v>
      </c>
      <c r="H40" s="114">
        <v>1896</v>
      </c>
      <c r="I40" s="140">
        <v>1954</v>
      </c>
      <c r="J40" s="115">
        <v>-216</v>
      </c>
      <c r="K40" s="116">
        <v>-11.05424769703173</v>
      </c>
    </row>
    <row r="41" spans="1:11" ht="14.1" customHeight="1" x14ac:dyDescent="0.2">
      <c r="A41" s="306"/>
      <c r="B41" s="307" t="s">
        <v>261</v>
      </c>
      <c r="C41" s="308"/>
      <c r="D41" s="113">
        <v>4.2296918767507004</v>
      </c>
      <c r="E41" s="115">
        <v>1208</v>
      </c>
      <c r="F41" s="114">
        <v>1297</v>
      </c>
      <c r="G41" s="114">
        <v>1309</v>
      </c>
      <c r="H41" s="114">
        <v>1361</v>
      </c>
      <c r="I41" s="140">
        <v>1441</v>
      </c>
      <c r="J41" s="115">
        <v>-233</v>
      </c>
      <c r="K41" s="116">
        <v>-16.169326856349755</v>
      </c>
    </row>
    <row r="42" spans="1:11" ht="14.1" customHeight="1" x14ac:dyDescent="0.2">
      <c r="A42" s="306">
        <v>52</v>
      </c>
      <c r="B42" s="307" t="s">
        <v>262</v>
      </c>
      <c r="C42" s="308"/>
      <c r="D42" s="113">
        <v>5.7598039215686274</v>
      </c>
      <c r="E42" s="115">
        <v>1645</v>
      </c>
      <c r="F42" s="114">
        <v>1703</v>
      </c>
      <c r="G42" s="114">
        <v>1770</v>
      </c>
      <c r="H42" s="114">
        <v>1779</v>
      </c>
      <c r="I42" s="140">
        <v>1724</v>
      </c>
      <c r="J42" s="115">
        <v>-79</v>
      </c>
      <c r="K42" s="116">
        <v>-4.5823665893271466</v>
      </c>
    </row>
    <row r="43" spans="1:11" ht="14.1" customHeight="1" x14ac:dyDescent="0.2">
      <c r="A43" s="306" t="s">
        <v>263</v>
      </c>
      <c r="B43" s="307" t="s">
        <v>264</v>
      </c>
      <c r="C43" s="308"/>
      <c r="D43" s="113">
        <v>5.553221288515406</v>
      </c>
      <c r="E43" s="115">
        <v>1586</v>
      </c>
      <c r="F43" s="114">
        <v>1638</v>
      </c>
      <c r="G43" s="114">
        <v>1703</v>
      </c>
      <c r="H43" s="114">
        <v>1713</v>
      </c>
      <c r="I43" s="140">
        <v>1667</v>
      </c>
      <c r="J43" s="115">
        <v>-81</v>
      </c>
      <c r="K43" s="116">
        <v>-4.8590281943611275</v>
      </c>
    </row>
    <row r="44" spans="1:11" ht="14.1" customHeight="1" x14ac:dyDescent="0.2">
      <c r="A44" s="306">
        <v>53</v>
      </c>
      <c r="B44" s="307" t="s">
        <v>265</v>
      </c>
      <c r="C44" s="308"/>
      <c r="D44" s="113">
        <v>0.72128851540616246</v>
      </c>
      <c r="E44" s="115">
        <v>206</v>
      </c>
      <c r="F44" s="114">
        <v>230</v>
      </c>
      <c r="G44" s="114">
        <v>236</v>
      </c>
      <c r="H44" s="114">
        <v>278</v>
      </c>
      <c r="I44" s="140">
        <v>264</v>
      </c>
      <c r="J44" s="115">
        <v>-58</v>
      </c>
      <c r="K44" s="116">
        <v>-21.969696969696969</v>
      </c>
    </row>
    <row r="45" spans="1:11" ht="14.1" customHeight="1" x14ac:dyDescent="0.2">
      <c r="A45" s="306" t="s">
        <v>266</v>
      </c>
      <c r="B45" s="307" t="s">
        <v>267</v>
      </c>
      <c r="C45" s="308"/>
      <c r="D45" s="113">
        <v>0.68977591036414565</v>
      </c>
      <c r="E45" s="115">
        <v>197</v>
      </c>
      <c r="F45" s="114">
        <v>221</v>
      </c>
      <c r="G45" s="114">
        <v>229</v>
      </c>
      <c r="H45" s="114">
        <v>270</v>
      </c>
      <c r="I45" s="140">
        <v>254</v>
      </c>
      <c r="J45" s="115">
        <v>-57</v>
      </c>
      <c r="K45" s="116">
        <v>-22.440944881889763</v>
      </c>
    </row>
    <row r="46" spans="1:11" ht="14.1" customHeight="1" x14ac:dyDescent="0.2">
      <c r="A46" s="306">
        <v>54</v>
      </c>
      <c r="B46" s="307" t="s">
        <v>268</v>
      </c>
      <c r="C46" s="308"/>
      <c r="D46" s="113">
        <v>12.710084033613445</v>
      </c>
      <c r="E46" s="115">
        <v>3630</v>
      </c>
      <c r="F46" s="114">
        <v>3672</v>
      </c>
      <c r="G46" s="114">
        <v>3702</v>
      </c>
      <c r="H46" s="114">
        <v>3666</v>
      </c>
      <c r="I46" s="140">
        <v>3635</v>
      </c>
      <c r="J46" s="115">
        <v>-5</v>
      </c>
      <c r="K46" s="116">
        <v>-0.13755158184319119</v>
      </c>
    </row>
    <row r="47" spans="1:11" ht="14.1" customHeight="1" x14ac:dyDescent="0.2">
      <c r="A47" s="306">
        <v>61</v>
      </c>
      <c r="B47" s="307" t="s">
        <v>269</v>
      </c>
      <c r="C47" s="308"/>
      <c r="D47" s="113">
        <v>0.77731092436974791</v>
      </c>
      <c r="E47" s="115">
        <v>222</v>
      </c>
      <c r="F47" s="114">
        <v>262</v>
      </c>
      <c r="G47" s="114">
        <v>262</v>
      </c>
      <c r="H47" s="114">
        <v>254</v>
      </c>
      <c r="I47" s="140">
        <v>251</v>
      </c>
      <c r="J47" s="115">
        <v>-29</v>
      </c>
      <c r="K47" s="116">
        <v>-11.553784860557769</v>
      </c>
    </row>
    <row r="48" spans="1:11" ht="14.1" customHeight="1" x14ac:dyDescent="0.2">
      <c r="A48" s="306">
        <v>62</v>
      </c>
      <c r="B48" s="307" t="s">
        <v>270</v>
      </c>
      <c r="C48" s="308"/>
      <c r="D48" s="113">
        <v>15.945378151260504</v>
      </c>
      <c r="E48" s="115">
        <v>4554</v>
      </c>
      <c r="F48" s="114">
        <v>4735</v>
      </c>
      <c r="G48" s="114">
        <v>4759</v>
      </c>
      <c r="H48" s="114">
        <v>4697</v>
      </c>
      <c r="I48" s="140">
        <v>4512</v>
      </c>
      <c r="J48" s="115">
        <v>42</v>
      </c>
      <c r="K48" s="116">
        <v>0.93085106382978722</v>
      </c>
    </row>
    <row r="49" spans="1:11" ht="14.1" customHeight="1" x14ac:dyDescent="0.2">
      <c r="A49" s="306">
        <v>63</v>
      </c>
      <c r="B49" s="307" t="s">
        <v>271</v>
      </c>
      <c r="C49" s="308"/>
      <c r="D49" s="113">
        <v>7.7100840336134455</v>
      </c>
      <c r="E49" s="115">
        <v>2202</v>
      </c>
      <c r="F49" s="114">
        <v>2642</v>
      </c>
      <c r="G49" s="114">
        <v>2734</v>
      </c>
      <c r="H49" s="114">
        <v>2786</v>
      </c>
      <c r="I49" s="140">
        <v>2615</v>
      </c>
      <c r="J49" s="115">
        <v>-413</v>
      </c>
      <c r="K49" s="116">
        <v>-15.793499043977056</v>
      </c>
    </row>
    <row r="50" spans="1:11" ht="14.1" customHeight="1" x14ac:dyDescent="0.2">
      <c r="A50" s="306" t="s">
        <v>272</v>
      </c>
      <c r="B50" s="307" t="s">
        <v>273</v>
      </c>
      <c r="C50" s="308"/>
      <c r="D50" s="113">
        <v>0.24859943977591037</v>
      </c>
      <c r="E50" s="115">
        <v>71</v>
      </c>
      <c r="F50" s="114">
        <v>68</v>
      </c>
      <c r="G50" s="114">
        <v>71</v>
      </c>
      <c r="H50" s="114">
        <v>71</v>
      </c>
      <c r="I50" s="140">
        <v>79</v>
      </c>
      <c r="J50" s="115">
        <v>-8</v>
      </c>
      <c r="K50" s="116">
        <v>-10.126582278481013</v>
      </c>
    </row>
    <row r="51" spans="1:11" ht="14.1" customHeight="1" x14ac:dyDescent="0.2">
      <c r="A51" s="306" t="s">
        <v>274</v>
      </c>
      <c r="B51" s="307" t="s">
        <v>275</v>
      </c>
      <c r="C51" s="308"/>
      <c r="D51" s="113">
        <v>7.1393557422969192</v>
      </c>
      <c r="E51" s="115">
        <v>2039</v>
      </c>
      <c r="F51" s="114">
        <v>2425</v>
      </c>
      <c r="G51" s="114">
        <v>2509</v>
      </c>
      <c r="H51" s="114">
        <v>2594</v>
      </c>
      <c r="I51" s="140">
        <v>2432</v>
      </c>
      <c r="J51" s="115">
        <v>-393</v>
      </c>
      <c r="K51" s="116">
        <v>-16.159539473684209</v>
      </c>
    </row>
    <row r="52" spans="1:11" ht="14.1" customHeight="1" x14ac:dyDescent="0.2">
      <c r="A52" s="306">
        <v>71</v>
      </c>
      <c r="B52" s="307" t="s">
        <v>276</v>
      </c>
      <c r="C52" s="308"/>
      <c r="D52" s="113">
        <v>14.261204481792717</v>
      </c>
      <c r="E52" s="115">
        <v>4073</v>
      </c>
      <c r="F52" s="114">
        <v>4119</v>
      </c>
      <c r="G52" s="114">
        <v>4150</v>
      </c>
      <c r="H52" s="114">
        <v>4170</v>
      </c>
      <c r="I52" s="140">
        <v>4172</v>
      </c>
      <c r="J52" s="115">
        <v>-99</v>
      </c>
      <c r="K52" s="116">
        <v>-2.3729626078619366</v>
      </c>
    </row>
    <row r="53" spans="1:11" ht="14.1" customHeight="1" x14ac:dyDescent="0.2">
      <c r="A53" s="306" t="s">
        <v>277</v>
      </c>
      <c r="B53" s="307" t="s">
        <v>278</v>
      </c>
      <c r="C53" s="308"/>
      <c r="D53" s="113">
        <v>1.2780112044817926</v>
      </c>
      <c r="E53" s="115">
        <v>365</v>
      </c>
      <c r="F53" s="114">
        <v>370</v>
      </c>
      <c r="G53" s="114">
        <v>378</v>
      </c>
      <c r="H53" s="114">
        <v>378</v>
      </c>
      <c r="I53" s="140">
        <v>395</v>
      </c>
      <c r="J53" s="115">
        <v>-30</v>
      </c>
      <c r="K53" s="116">
        <v>-7.5949367088607591</v>
      </c>
    </row>
    <row r="54" spans="1:11" ht="14.1" customHeight="1" x14ac:dyDescent="0.2">
      <c r="A54" s="306" t="s">
        <v>279</v>
      </c>
      <c r="B54" s="307" t="s">
        <v>280</v>
      </c>
      <c r="C54" s="308"/>
      <c r="D54" s="113">
        <v>12.510504201680673</v>
      </c>
      <c r="E54" s="115">
        <v>3573</v>
      </c>
      <c r="F54" s="114">
        <v>3610</v>
      </c>
      <c r="G54" s="114">
        <v>3633</v>
      </c>
      <c r="H54" s="114">
        <v>3666</v>
      </c>
      <c r="I54" s="140">
        <v>3649</v>
      </c>
      <c r="J54" s="115">
        <v>-76</v>
      </c>
      <c r="K54" s="116">
        <v>-2.0827624006577143</v>
      </c>
    </row>
    <row r="55" spans="1:11" ht="14.1" customHeight="1" x14ac:dyDescent="0.2">
      <c r="A55" s="306">
        <v>72</v>
      </c>
      <c r="B55" s="307" t="s">
        <v>281</v>
      </c>
      <c r="C55" s="308"/>
      <c r="D55" s="113">
        <v>1.3060224089635855</v>
      </c>
      <c r="E55" s="115">
        <v>373</v>
      </c>
      <c r="F55" s="114">
        <v>380</v>
      </c>
      <c r="G55" s="114">
        <v>378</v>
      </c>
      <c r="H55" s="114">
        <v>375</v>
      </c>
      <c r="I55" s="140">
        <v>382</v>
      </c>
      <c r="J55" s="115">
        <v>-9</v>
      </c>
      <c r="K55" s="116">
        <v>-2.3560209424083771</v>
      </c>
    </row>
    <row r="56" spans="1:11" ht="14.1" customHeight="1" x14ac:dyDescent="0.2">
      <c r="A56" s="306" t="s">
        <v>282</v>
      </c>
      <c r="B56" s="307" t="s">
        <v>283</v>
      </c>
      <c r="C56" s="308"/>
      <c r="D56" s="113">
        <v>0.21358543417366946</v>
      </c>
      <c r="E56" s="115">
        <v>61</v>
      </c>
      <c r="F56" s="114">
        <v>62</v>
      </c>
      <c r="G56" s="114">
        <v>62</v>
      </c>
      <c r="H56" s="114">
        <v>61</v>
      </c>
      <c r="I56" s="140">
        <v>61</v>
      </c>
      <c r="J56" s="115">
        <v>0</v>
      </c>
      <c r="K56" s="116">
        <v>0</v>
      </c>
    </row>
    <row r="57" spans="1:11" ht="14.1" customHeight="1" x14ac:dyDescent="0.2">
      <c r="A57" s="306" t="s">
        <v>284</v>
      </c>
      <c r="B57" s="307" t="s">
        <v>285</v>
      </c>
      <c r="C57" s="308"/>
      <c r="D57" s="113">
        <v>0.72478991596638653</v>
      </c>
      <c r="E57" s="115">
        <v>207</v>
      </c>
      <c r="F57" s="114">
        <v>209</v>
      </c>
      <c r="G57" s="114">
        <v>203</v>
      </c>
      <c r="H57" s="114">
        <v>200</v>
      </c>
      <c r="I57" s="140">
        <v>207</v>
      </c>
      <c r="J57" s="115">
        <v>0</v>
      </c>
      <c r="K57" s="116">
        <v>0</v>
      </c>
    </row>
    <row r="58" spans="1:11" ht="14.1" customHeight="1" x14ac:dyDescent="0.2">
      <c r="A58" s="306">
        <v>73</v>
      </c>
      <c r="B58" s="307" t="s">
        <v>286</v>
      </c>
      <c r="C58" s="308"/>
      <c r="D58" s="113">
        <v>0.75630252100840334</v>
      </c>
      <c r="E58" s="115">
        <v>216</v>
      </c>
      <c r="F58" s="114">
        <v>220</v>
      </c>
      <c r="G58" s="114">
        <v>216</v>
      </c>
      <c r="H58" s="114">
        <v>211</v>
      </c>
      <c r="I58" s="140">
        <v>223</v>
      </c>
      <c r="J58" s="115">
        <v>-7</v>
      </c>
      <c r="K58" s="116">
        <v>-3.1390134529147984</v>
      </c>
    </row>
    <row r="59" spans="1:11" ht="14.1" customHeight="1" x14ac:dyDescent="0.2">
      <c r="A59" s="306" t="s">
        <v>287</v>
      </c>
      <c r="B59" s="307" t="s">
        <v>288</v>
      </c>
      <c r="C59" s="308"/>
      <c r="D59" s="113">
        <v>0.584733893557423</v>
      </c>
      <c r="E59" s="115">
        <v>167</v>
      </c>
      <c r="F59" s="114">
        <v>167</v>
      </c>
      <c r="G59" s="114">
        <v>157</v>
      </c>
      <c r="H59" s="114">
        <v>151</v>
      </c>
      <c r="I59" s="140">
        <v>157</v>
      </c>
      <c r="J59" s="115">
        <v>10</v>
      </c>
      <c r="K59" s="116">
        <v>6.369426751592357</v>
      </c>
    </row>
    <row r="60" spans="1:11" ht="14.1" customHeight="1" x14ac:dyDescent="0.2">
      <c r="A60" s="306">
        <v>81</v>
      </c>
      <c r="B60" s="307" t="s">
        <v>289</v>
      </c>
      <c r="C60" s="308"/>
      <c r="D60" s="113">
        <v>3.5574229691876749</v>
      </c>
      <c r="E60" s="115">
        <v>1016</v>
      </c>
      <c r="F60" s="114">
        <v>1057</v>
      </c>
      <c r="G60" s="114">
        <v>1049</v>
      </c>
      <c r="H60" s="114">
        <v>1061</v>
      </c>
      <c r="I60" s="140">
        <v>1077</v>
      </c>
      <c r="J60" s="115">
        <v>-61</v>
      </c>
      <c r="K60" s="116">
        <v>-5.6638811513463327</v>
      </c>
    </row>
    <row r="61" spans="1:11" ht="14.1" customHeight="1" x14ac:dyDescent="0.2">
      <c r="A61" s="306" t="s">
        <v>290</v>
      </c>
      <c r="B61" s="307" t="s">
        <v>291</v>
      </c>
      <c r="C61" s="308"/>
      <c r="D61" s="113">
        <v>1.2535014005602241</v>
      </c>
      <c r="E61" s="115">
        <v>358</v>
      </c>
      <c r="F61" s="114">
        <v>389</v>
      </c>
      <c r="G61" s="114">
        <v>388</v>
      </c>
      <c r="H61" s="114">
        <v>391</v>
      </c>
      <c r="I61" s="140">
        <v>390</v>
      </c>
      <c r="J61" s="115">
        <v>-32</v>
      </c>
      <c r="K61" s="116">
        <v>-8.2051282051282044</v>
      </c>
    </row>
    <row r="62" spans="1:11" ht="14.1" customHeight="1" x14ac:dyDescent="0.2">
      <c r="A62" s="306" t="s">
        <v>292</v>
      </c>
      <c r="B62" s="307" t="s">
        <v>293</v>
      </c>
      <c r="C62" s="308"/>
      <c r="D62" s="113">
        <v>1.0819327731092436</v>
      </c>
      <c r="E62" s="115">
        <v>309</v>
      </c>
      <c r="F62" s="114">
        <v>315</v>
      </c>
      <c r="G62" s="114">
        <v>314</v>
      </c>
      <c r="H62" s="114">
        <v>315</v>
      </c>
      <c r="I62" s="140">
        <v>318</v>
      </c>
      <c r="J62" s="115">
        <v>-9</v>
      </c>
      <c r="K62" s="116">
        <v>-2.8301886792452828</v>
      </c>
    </row>
    <row r="63" spans="1:11" ht="14.1" customHeight="1" x14ac:dyDescent="0.2">
      <c r="A63" s="306"/>
      <c r="B63" s="307" t="s">
        <v>294</v>
      </c>
      <c r="C63" s="308"/>
      <c r="D63" s="113">
        <v>1.0504201680672269</v>
      </c>
      <c r="E63" s="115">
        <v>300</v>
      </c>
      <c r="F63" s="114">
        <v>303</v>
      </c>
      <c r="G63" s="114">
        <v>306</v>
      </c>
      <c r="H63" s="114">
        <v>303</v>
      </c>
      <c r="I63" s="140">
        <v>303</v>
      </c>
      <c r="J63" s="115">
        <v>-3</v>
      </c>
      <c r="K63" s="116">
        <v>-0.99009900990099009</v>
      </c>
    </row>
    <row r="64" spans="1:11" ht="14.1" customHeight="1" x14ac:dyDescent="0.2">
      <c r="A64" s="306" t="s">
        <v>295</v>
      </c>
      <c r="B64" s="307" t="s">
        <v>296</v>
      </c>
      <c r="C64" s="308"/>
      <c r="D64" s="113">
        <v>0.12605042016806722</v>
      </c>
      <c r="E64" s="115">
        <v>36</v>
      </c>
      <c r="F64" s="114">
        <v>40</v>
      </c>
      <c r="G64" s="114">
        <v>37</v>
      </c>
      <c r="H64" s="114">
        <v>33</v>
      </c>
      <c r="I64" s="140">
        <v>38</v>
      </c>
      <c r="J64" s="115">
        <v>-2</v>
      </c>
      <c r="K64" s="116">
        <v>-5.2631578947368425</v>
      </c>
    </row>
    <row r="65" spans="1:11" ht="14.1" customHeight="1" x14ac:dyDescent="0.2">
      <c r="A65" s="306" t="s">
        <v>297</v>
      </c>
      <c r="B65" s="307" t="s">
        <v>298</v>
      </c>
      <c r="C65" s="308"/>
      <c r="D65" s="113">
        <v>0.7142857142857143</v>
      </c>
      <c r="E65" s="115">
        <v>204</v>
      </c>
      <c r="F65" s="114">
        <v>208</v>
      </c>
      <c r="G65" s="114">
        <v>210</v>
      </c>
      <c r="H65" s="114">
        <v>219</v>
      </c>
      <c r="I65" s="140">
        <v>227</v>
      </c>
      <c r="J65" s="115">
        <v>-23</v>
      </c>
      <c r="K65" s="116">
        <v>-10.13215859030837</v>
      </c>
    </row>
    <row r="66" spans="1:11" ht="14.1" customHeight="1" x14ac:dyDescent="0.2">
      <c r="A66" s="306">
        <v>82</v>
      </c>
      <c r="B66" s="307" t="s">
        <v>299</v>
      </c>
      <c r="C66" s="308"/>
      <c r="D66" s="113">
        <v>1.792717086834734</v>
      </c>
      <c r="E66" s="115">
        <v>512</v>
      </c>
      <c r="F66" s="114">
        <v>531</v>
      </c>
      <c r="G66" s="114">
        <v>534</v>
      </c>
      <c r="H66" s="114">
        <v>548</v>
      </c>
      <c r="I66" s="140">
        <v>550</v>
      </c>
      <c r="J66" s="115">
        <v>-38</v>
      </c>
      <c r="K66" s="116">
        <v>-6.9090909090909092</v>
      </c>
    </row>
    <row r="67" spans="1:11" ht="14.1" customHeight="1" x14ac:dyDescent="0.2">
      <c r="A67" s="306" t="s">
        <v>300</v>
      </c>
      <c r="B67" s="307" t="s">
        <v>301</v>
      </c>
      <c r="C67" s="308"/>
      <c r="D67" s="113">
        <v>0.67927170868347342</v>
      </c>
      <c r="E67" s="115">
        <v>194</v>
      </c>
      <c r="F67" s="114">
        <v>195</v>
      </c>
      <c r="G67" s="114">
        <v>200</v>
      </c>
      <c r="H67" s="114">
        <v>205</v>
      </c>
      <c r="I67" s="140">
        <v>196</v>
      </c>
      <c r="J67" s="115">
        <v>-2</v>
      </c>
      <c r="K67" s="116">
        <v>-1.0204081632653061</v>
      </c>
    </row>
    <row r="68" spans="1:11" ht="14.1" customHeight="1" x14ac:dyDescent="0.2">
      <c r="A68" s="306" t="s">
        <v>302</v>
      </c>
      <c r="B68" s="307" t="s">
        <v>303</v>
      </c>
      <c r="C68" s="308"/>
      <c r="D68" s="113">
        <v>0.7948179271708683</v>
      </c>
      <c r="E68" s="115">
        <v>227</v>
      </c>
      <c r="F68" s="114">
        <v>256</v>
      </c>
      <c r="G68" s="114">
        <v>253</v>
      </c>
      <c r="H68" s="114">
        <v>260</v>
      </c>
      <c r="I68" s="140">
        <v>274</v>
      </c>
      <c r="J68" s="115">
        <v>-47</v>
      </c>
      <c r="K68" s="116">
        <v>-17.153284671532848</v>
      </c>
    </row>
    <row r="69" spans="1:11" ht="14.1" customHeight="1" x14ac:dyDescent="0.2">
      <c r="A69" s="306">
        <v>83</v>
      </c>
      <c r="B69" s="307" t="s">
        <v>304</v>
      </c>
      <c r="C69" s="308"/>
      <c r="D69" s="113">
        <v>2.8991596638655461</v>
      </c>
      <c r="E69" s="115">
        <v>828</v>
      </c>
      <c r="F69" s="114">
        <v>841</v>
      </c>
      <c r="G69" s="114">
        <v>826</v>
      </c>
      <c r="H69" s="114">
        <v>859</v>
      </c>
      <c r="I69" s="140">
        <v>855</v>
      </c>
      <c r="J69" s="115">
        <v>-27</v>
      </c>
      <c r="K69" s="116">
        <v>-3.1578947368421053</v>
      </c>
    </row>
    <row r="70" spans="1:11" ht="14.1" customHeight="1" x14ac:dyDescent="0.2">
      <c r="A70" s="306" t="s">
        <v>305</v>
      </c>
      <c r="B70" s="307" t="s">
        <v>306</v>
      </c>
      <c r="C70" s="308"/>
      <c r="D70" s="113">
        <v>1.992296918767507</v>
      </c>
      <c r="E70" s="115">
        <v>569</v>
      </c>
      <c r="F70" s="114">
        <v>577</v>
      </c>
      <c r="G70" s="114">
        <v>560</v>
      </c>
      <c r="H70" s="114">
        <v>594</v>
      </c>
      <c r="I70" s="140">
        <v>590</v>
      </c>
      <c r="J70" s="115">
        <v>-21</v>
      </c>
      <c r="K70" s="116">
        <v>-3.5593220338983049</v>
      </c>
    </row>
    <row r="71" spans="1:11" ht="14.1" customHeight="1" x14ac:dyDescent="0.2">
      <c r="A71" s="306"/>
      <c r="B71" s="307" t="s">
        <v>307</v>
      </c>
      <c r="C71" s="308"/>
      <c r="D71" s="113">
        <v>1.25</v>
      </c>
      <c r="E71" s="115">
        <v>357</v>
      </c>
      <c r="F71" s="114">
        <v>383</v>
      </c>
      <c r="G71" s="114">
        <v>372</v>
      </c>
      <c r="H71" s="114">
        <v>387</v>
      </c>
      <c r="I71" s="140">
        <v>391</v>
      </c>
      <c r="J71" s="115">
        <v>-34</v>
      </c>
      <c r="K71" s="116">
        <v>-8.695652173913043</v>
      </c>
    </row>
    <row r="72" spans="1:11" ht="14.1" customHeight="1" x14ac:dyDescent="0.2">
      <c r="A72" s="306">
        <v>84</v>
      </c>
      <c r="B72" s="307" t="s">
        <v>308</v>
      </c>
      <c r="C72" s="308"/>
      <c r="D72" s="113">
        <v>1.1274509803921569</v>
      </c>
      <c r="E72" s="115">
        <v>322</v>
      </c>
      <c r="F72" s="114">
        <v>324</v>
      </c>
      <c r="G72" s="114">
        <v>332</v>
      </c>
      <c r="H72" s="114">
        <v>342</v>
      </c>
      <c r="I72" s="140">
        <v>319</v>
      </c>
      <c r="J72" s="115">
        <v>3</v>
      </c>
      <c r="K72" s="116">
        <v>0.94043887147335425</v>
      </c>
    </row>
    <row r="73" spans="1:11" ht="14.1" customHeight="1" x14ac:dyDescent="0.2">
      <c r="A73" s="306" t="s">
        <v>309</v>
      </c>
      <c r="B73" s="307" t="s">
        <v>310</v>
      </c>
      <c r="C73" s="308"/>
      <c r="D73" s="113">
        <v>0.11904761904761904</v>
      </c>
      <c r="E73" s="115">
        <v>34</v>
      </c>
      <c r="F73" s="114">
        <v>28</v>
      </c>
      <c r="G73" s="114">
        <v>27</v>
      </c>
      <c r="H73" s="114">
        <v>39</v>
      </c>
      <c r="I73" s="140">
        <v>39</v>
      </c>
      <c r="J73" s="115">
        <v>-5</v>
      </c>
      <c r="K73" s="116">
        <v>-12.820512820512821</v>
      </c>
    </row>
    <row r="74" spans="1:11" ht="14.1" customHeight="1" x14ac:dyDescent="0.2">
      <c r="A74" s="306" t="s">
        <v>311</v>
      </c>
      <c r="B74" s="307" t="s">
        <v>312</v>
      </c>
      <c r="C74" s="308"/>
      <c r="D74" s="113">
        <v>4.2016806722689079E-2</v>
      </c>
      <c r="E74" s="115">
        <v>12</v>
      </c>
      <c r="F74" s="114">
        <v>13</v>
      </c>
      <c r="G74" s="114">
        <v>13</v>
      </c>
      <c r="H74" s="114">
        <v>15</v>
      </c>
      <c r="I74" s="140">
        <v>14</v>
      </c>
      <c r="J74" s="115">
        <v>-2</v>
      </c>
      <c r="K74" s="116">
        <v>-14.285714285714286</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9.4537815126050417E-2</v>
      </c>
      <c r="E76" s="115">
        <v>27</v>
      </c>
      <c r="F76" s="114">
        <v>30</v>
      </c>
      <c r="G76" s="114">
        <v>26</v>
      </c>
      <c r="H76" s="114">
        <v>24</v>
      </c>
      <c r="I76" s="140">
        <v>25</v>
      </c>
      <c r="J76" s="115">
        <v>2</v>
      </c>
      <c r="K76" s="116">
        <v>8</v>
      </c>
    </row>
    <row r="77" spans="1:11" ht="14.1" customHeight="1" x14ac:dyDescent="0.2">
      <c r="A77" s="306">
        <v>92</v>
      </c>
      <c r="B77" s="307" t="s">
        <v>316</v>
      </c>
      <c r="C77" s="308"/>
      <c r="D77" s="113">
        <v>0.46218487394957986</v>
      </c>
      <c r="E77" s="115">
        <v>132</v>
      </c>
      <c r="F77" s="114">
        <v>149</v>
      </c>
      <c r="G77" s="114">
        <v>134</v>
      </c>
      <c r="H77" s="114">
        <v>136</v>
      </c>
      <c r="I77" s="140">
        <v>140</v>
      </c>
      <c r="J77" s="115">
        <v>-8</v>
      </c>
      <c r="K77" s="116">
        <v>-5.7142857142857144</v>
      </c>
    </row>
    <row r="78" spans="1:11" ht="14.1" customHeight="1" x14ac:dyDescent="0.2">
      <c r="A78" s="306">
        <v>93</v>
      </c>
      <c r="B78" s="307" t="s">
        <v>317</v>
      </c>
      <c r="C78" s="308"/>
      <c r="D78" s="113">
        <v>9.8039215686274508E-2</v>
      </c>
      <c r="E78" s="115">
        <v>28</v>
      </c>
      <c r="F78" s="114">
        <v>29</v>
      </c>
      <c r="G78" s="114">
        <v>27</v>
      </c>
      <c r="H78" s="114">
        <v>30</v>
      </c>
      <c r="I78" s="140">
        <v>28</v>
      </c>
      <c r="J78" s="115">
        <v>0</v>
      </c>
      <c r="K78" s="116">
        <v>0</v>
      </c>
    </row>
    <row r="79" spans="1:11" ht="14.1" customHeight="1" x14ac:dyDescent="0.2">
      <c r="A79" s="306">
        <v>94</v>
      </c>
      <c r="B79" s="307" t="s">
        <v>318</v>
      </c>
      <c r="C79" s="308"/>
      <c r="D79" s="113">
        <v>0.46568627450980393</v>
      </c>
      <c r="E79" s="115">
        <v>133</v>
      </c>
      <c r="F79" s="114">
        <v>146</v>
      </c>
      <c r="G79" s="114">
        <v>145</v>
      </c>
      <c r="H79" s="114">
        <v>122</v>
      </c>
      <c r="I79" s="140">
        <v>112</v>
      </c>
      <c r="J79" s="115">
        <v>21</v>
      </c>
      <c r="K79" s="116">
        <v>18.75</v>
      </c>
    </row>
    <row r="80" spans="1:11" ht="14.1" customHeight="1" x14ac:dyDescent="0.2">
      <c r="A80" s="306" t="s">
        <v>319</v>
      </c>
      <c r="B80" s="307" t="s">
        <v>320</v>
      </c>
      <c r="C80" s="308"/>
      <c r="D80" s="113">
        <v>1.050420168067227E-2</v>
      </c>
      <c r="E80" s="115">
        <v>3</v>
      </c>
      <c r="F80" s="114">
        <v>5</v>
      </c>
      <c r="G80" s="114">
        <v>5</v>
      </c>
      <c r="H80" s="114">
        <v>5</v>
      </c>
      <c r="I80" s="140">
        <v>5</v>
      </c>
      <c r="J80" s="115">
        <v>-2</v>
      </c>
      <c r="K80" s="116">
        <v>-40</v>
      </c>
    </row>
    <row r="81" spans="1:11" ht="14.1" customHeight="1" x14ac:dyDescent="0.2">
      <c r="A81" s="310" t="s">
        <v>321</v>
      </c>
      <c r="B81" s="311" t="s">
        <v>333</v>
      </c>
      <c r="C81" s="312"/>
      <c r="D81" s="125">
        <v>4.6603641456582636</v>
      </c>
      <c r="E81" s="143">
        <v>1331</v>
      </c>
      <c r="F81" s="144">
        <v>1372</v>
      </c>
      <c r="G81" s="144">
        <v>1363</v>
      </c>
      <c r="H81" s="144">
        <v>1382</v>
      </c>
      <c r="I81" s="145">
        <v>1364</v>
      </c>
      <c r="J81" s="143">
        <v>-33</v>
      </c>
      <c r="K81" s="146">
        <v>-2.4193548387096775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8634</v>
      </c>
      <c r="G12" s="536">
        <v>6827</v>
      </c>
      <c r="H12" s="536">
        <v>10995</v>
      </c>
      <c r="I12" s="536">
        <v>8170</v>
      </c>
      <c r="J12" s="537">
        <v>8642</v>
      </c>
      <c r="K12" s="538">
        <v>-8</v>
      </c>
      <c r="L12" s="349">
        <v>-9.257116408238833E-2</v>
      </c>
    </row>
    <row r="13" spans="1:17" s="110" customFormat="1" ht="15" customHeight="1" x14ac:dyDescent="0.2">
      <c r="A13" s="350" t="s">
        <v>344</v>
      </c>
      <c r="B13" s="351" t="s">
        <v>345</v>
      </c>
      <c r="C13" s="347"/>
      <c r="D13" s="347"/>
      <c r="E13" s="348"/>
      <c r="F13" s="536">
        <v>5167</v>
      </c>
      <c r="G13" s="536">
        <v>3724</v>
      </c>
      <c r="H13" s="536">
        <v>6483</v>
      </c>
      <c r="I13" s="536">
        <v>4947</v>
      </c>
      <c r="J13" s="537">
        <v>5095</v>
      </c>
      <c r="K13" s="538">
        <v>72</v>
      </c>
      <c r="L13" s="349">
        <v>1.4131501472031402</v>
      </c>
    </row>
    <row r="14" spans="1:17" s="110" customFormat="1" ht="22.5" customHeight="1" x14ac:dyDescent="0.2">
      <c r="A14" s="350"/>
      <c r="B14" s="351" t="s">
        <v>346</v>
      </c>
      <c r="C14" s="347"/>
      <c r="D14" s="347"/>
      <c r="E14" s="348"/>
      <c r="F14" s="536">
        <v>3467</v>
      </c>
      <c r="G14" s="536">
        <v>3103</v>
      </c>
      <c r="H14" s="536">
        <v>4512</v>
      </c>
      <c r="I14" s="536">
        <v>3223</v>
      </c>
      <c r="J14" s="537">
        <v>3547</v>
      </c>
      <c r="K14" s="538">
        <v>-80</v>
      </c>
      <c r="L14" s="349">
        <v>-2.2554271215111363</v>
      </c>
    </row>
    <row r="15" spans="1:17" s="110" customFormat="1" ht="15" customHeight="1" x14ac:dyDescent="0.2">
      <c r="A15" s="350" t="s">
        <v>347</v>
      </c>
      <c r="B15" s="351" t="s">
        <v>108</v>
      </c>
      <c r="C15" s="347"/>
      <c r="D15" s="347"/>
      <c r="E15" s="348"/>
      <c r="F15" s="536">
        <v>2082</v>
      </c>
      <c r="G15" s="536">
        <v>1669</v>
      </c>
      <c r="H15" s="536">
        <v>4192</v>
      </c>
      <c r="I15" s="536">
        <v>2005</v>
      </c>
      <c r="J15" s="537">
        <v>2042</v>
      </c>
      <c r="K15" s="538">
        <v>40</v>
      </c>
      <c r="L15" s="349">
        <v>1.9588638589618022</v>
      </c>
    </row>
    <row r="16" spans="1:17" s="110" customFormat="1" ht="15" customHeight="1" x14ac:dyDescent="0.2">
      <c r="A16" s="350"/>
      <c r="B16" s="351" t="s">
        <v>109</v>
      </c>
      <c r="C16" s="347"/>
      <c r="D16" s="347"/>
      <c r="E16" s="348"/>
      <c r="F16" s="536">
        <v>5724</v>
      </c>
      <c r="G16" s="536">
        <v>4581</v>
      </c>
      <c r="H16" s="536">
        <v>6088</v>
      </c>
      <c r="I16" s="536">
        <v>5464</v>
      </c>
      <c r="J16" s="537">
        <v>5880</v>
      </c>
      <c r="K16" s="538">
        <v>-156</v>
      </c>
      <c r="L16" s="349">
        <v>-2.6530612244897958</v>
      </c>
    </row>
    <row r="17" spans="1:12" s="110" customFormat="1" ht="15" customHeight="1" x14ac:dyDescent="0.2">
      <c r="A17" s="350"/>
      <c r="B17" s="351" t="s">
        <v>110</v>
      </c>
      <c r="C17" s="347"/>
      <c r="D17" s="347"/>
      <c r="E17" s="348"/>
      <c r="F17" s="536">
        <v>739</v>
      </c>
      <c r="G17" s="536">
        <v>506</v>
      </c>
      <c r="H17" s="536">
        <v>641</v>
      </c>
      <c r="I17" s="536">
        <v>603</v>
      </c>
      <c r="J17" s="537">
        <v>638</v>
      </c>
      <c r="K17" s="538">
        <v>101</v>
      </c>
      <c r="L17" s="349">
        <v>15.830721003134796</v>
      </c>
    </row>
    <row r="18" spans="1:12" s="110" customFormat="1" ht="15" customHeight="1" x14ac:dyDescent="0.2">
      <c r="A18" s="350"/>
      <c r="B18" s="351" t="s">
        <v>111</v>
      </c>
      <c r="C18" s="347"/>
      <c r="D18" s="347"/>
      <c r="E18" s="348"/>
      <c r="F18" s="536">
        <v>89</v>
      </c>
      <c r="G18" s="536">
        <v>71</v>
      </c>
      <c r="H18" s="536">
        <v>74</v>
      </c>
      <c r="I18" s="536">
        <v>98</v>
      </c>
      <c r="J18" s="537">
        <v>82</v>
      </c>
      <c r="K18" s="538">
        <v>7</v>
      </c>
      <c r="L18" s="349">
        <v>8.536585365853659</v>
      </c>
    </row>
    <row r="19" spans="1:12" s="110" customFormat="1" ht="15" customHeight="1" x14ac:dyDescent="0.2">
      <c r="A19" s="118" t="s">
        <v>113</v>
      </c>
      <c r="B19" s="119" t="s">
        <v>181</v>
      </c>
      <c r="C19" s="347"/>
      <c r="D19" s="347"/>
      <c r="E19" s="348"/>
      <c r="F19" s="536">
        <v>5799</v>
      </c>
      <c r="G19" s="536">
        <v>4407</v>
      </c>
      <c r="H19" s="536">
        <v>8119</v>
      </c>
      <c r="I19" s="536">
        <v>5639</v>
      </c>
      <c r="J19" s="537">
        <v>6022</v>
      </c>
      <c r="K19" s="538">
        <v>-223</v>
      </c>
      <c r="L19" s="349">
        <v>-3.7030886748588507</v>
      </c>
    </row>
    <row r="20" spans="1:12" s="110" customFormat="1" ht="15" customHeight="1" x14ac:dyDescent="0.2">
      <c r="A20" s="118"/>
      <c r="B20" s="119" t="s">
        <v>182</v>
      </c>
      <c r="C20" s="347"/>
      <c r="D20" s="347"/>
      <c r="E20" s="348"/>
      <c r="F20" s="536">
        <v>2835</v>
      </c>
      <c r="G20" s="536">
        <v>2420</v>
      </c>
      <c r="H20" s="536">
        <v>2876</v>
      </c>
      <c r="I20" s="536">
        <v>2531</v>
      </c>
      <c r="J20" s="537">
        <v>2620</v>
      </c>
      <c r="K20" s="538">
        <v>215</v>
      </c>
      <c r="L20" s="349">
        <v>8.2061068702290072</v>
      </c>
    </row>
    <row r="21" spans="1:12" s="110" customFormat="1" ht="15" customHeight="1" x14ac:dyDescent="0.2">
      <c r="A21" s="118" t="s">
        <v>113</v>
      </c>
      <c r="B21" s="119" t="s">
        <v>116</v>
      </c>
      <c r="C21" s="347"/>
      <c r="D21" s="347"/>
      <c r="E21" s="348"/>
      <c r="F21" s="536">
        <v>5705</v>
      </c>
      <c r="G21" s="536">
        <v>4458</v>
      </c>
      <c r="H21" s="536">
        <v>7638</v>
      </c>
      <c r="I21" s="536">
        <v>5114</v>
      </c>
      <c r="J21" s="537">
        <v>5770</v>
      </c>
      <c r="K21" s="538">
        <v>-65</v>
      </c>
      <c r="L21" s="349">
        <v>-1.1265164644714039</v>
      </c>
    </row>
    <row r="22" spans="1:12" s="110" customFormat="1" ht="15" customHeight="1" x14ac:dyDescent="0.2">
      <c r="A22" s="118"/>
      <c r="B22" s="119" t="s">
        <v>117</v>
      </c>
      <c r="C22" s="347"/>
      <c r="D22" s="347"/>
      <c r="E22" s="348"/>
      <c r="F22" s="536">
        <v>2922</v>
      </c>
      <c r="G22" s="536">
        <v>2356</v>
      </c>
      <c r="H22" s="536">
        <v>3347</v>
      </c>
      <c r="I22" s="536">
        <v>3052</v>
      </c>
      <c r="J22" s="537">
        <v>2862</v>
      </c>
      <c r="K22" s="538">
        <v>60</v>
      </c>
      <c r="L22" s="349">
        <v>2.0964360587002098</v>
      </c>
    </row>
    <row r="23" spans="1:12" s="110" customFormat="1" ht="15" customHeight="1" x14ac:dyDescent="0.2">
      <c r="A23" s="352" t="s">
        <v>347</v>
      </c>
      <c r="B23" s="353" t="s">
        <v>193</v>
      </c>
      <c r="C23" s="354"/>
      <c r="D23" s="354"/>
      <c r="E23" s="355"/>
      <c r="F23" s="539">
        <v>148</v>
      </c>
      <c r="G23" s="539">
        <v>297</v>
      </c>
      <c r="H23" s="539">
        <v>1766</v>
      </c>
      <c r="I23" s="539">
        <v>189</v>
      </c>
      <c r="J23" s="540">
        <v>191</v>
      </c>
      <c r="K23" s="541">
        <v>-43</v>
      </c>
      <c r="L23" s="356">
        <v>-22.513089005235603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37.1</v>
      </c>
      <c r="G25" s="542">
        <v>44.4</v>
      </c>
      <c r="H25" s="542">
        <v>43.2</v>
      </c>
      <c r="I25" s="542">
        <v>44.9</v>
      </c>
      <c r="J25" s="542">
        <v>41</v>
      </c>
      <c r="K25" s="543" t="s">
        <v>349</v>
      </c>
      <c r="L25" s="364">
        <v>-3.8999999999999986</v>
      </c>
    </row>
    <row r="26" spans="1:12" s="110" customFormat="1" ht="15" customHeight="1" x14ac:dyDescent="0.2">
      <c r="A26" s="365" t="s">
        <v>105</v>
      </c>
      <c r="B26" s="366" t="s">
        <v>345</v>
      </c>
      <c r="C26" s="362"/>
      <c r="D26" s="362"/>
      <c r="E26" s="363"/>
      <c r="F26" s="542">
        <v>34.299999999999997</v>
      </c>
      <c r="G26" s="542">
        <v>40.299999999999997</v>
      </c>
      <c r="H26" s="542">
        <v>39.200000000000003</v>
      </c>
      <c r="I26" s="542">
        <v>41.2</v>
      </c>
      <c r="J26" s="544">
        <v>38</v>
      </c>
      <c r="K26" s="543" t="s">
        <v>349</v>
      </c>
      <c r="L26" s="364">
        <v>-3.7000000000000028</v>
      </c>
    </row>
    <row r="27" spans="1:12" s="110" customFormat="1" ht="15" customHeight="1" x14ac:dyDescent="0.2">
      <c r="A27" s="365"/>
      <c r="B27" s="366" t="s">
        <v>346</v>
      </c>
      <c r="C27" s="362"/>
      <c r="D27" s="362"/>
      <c r="E27" s="363"/>
      <c r="F27" s="542">
        <v>41.3</v>
      </c>
      <c r="G27" s="542">
        <v>49.5</v>
      </c>
      <c r="H27" s="542">
        <v>49.1</v>
      </c>
      <c r="I27" s="542">
        <v>50.8</v>
      </c>
      <c r="J27" s="542">
        <v>45.3</v>
      </c>
      <c r="K27" s="543" t="s">
        <v>349</v>
      </c>
      <c r="L27" s="364">
        <v>-4</v>
      </c>
    </row>
    <row r="28" spans="1:12" s="110" customFormat="1" ht="15" customHeight="1" x14ac:dyDescent="0.2">
      <c r="A28" s="365" t="s">
        <v>113</v>
      </c>
      <c r="B28" s="366" t="s">
        <v>108</v>
      </c>
      <c r="C28" s="362"/>
      <c r="D28" s="362"/>
      <c r="E28" s="363"/>
      <c r="F28" s="542">
        <v>44.3</v>
      </c>
      <c r="G28" s="542">
        <v>53.1</v>
      </c>
      <c r="H28" s="542">
        <v>52</v>
      </c>
      <c r="I28" s="542">
        <v>53</v>
      </c>
      <c r="J28" s="542">
        <v>53</v>
      </c>
      <c r="K28" s="543" t="s">
        <v>349</v>
      </c>
      <c r="L28" s="364">
        <v>-8.7000000000000028</v>
      </c>
    </row>
    <row r="29" spans="1:12" s="110" customFormat="1" ht="11.25" x14ac:dyDescent="0.2">
      <c r="A29" s="365"/>
      <c r="B29" s="366" t="s">
        <v>109</v>
      </c>
      <c r="C29" s="362"/>
      <c r="D29" s="362"/>
      <c r="E29" s="363"/>
      <c r="F29" s="542">
        <v>35.9</v>
      </c>
      <c r="G29" s="542">
        <v>42.3</v>
      </c>
      <c r="H29" s="542">
        <v>40.799999999999997</v>
      </c>
      <c r="I29" s="542">
        <v>43.9</v>
      </c>
      <c r="J29" s="544">
        <v>38.700000000000003</v>
      </c>
      <c r="K29" s="543" t="s">
        <v>349</v>
      </c>
      <c r="L29" s="364">
        <v>-2.8000000000000043</v>
      </c>
    </row>
    <row r="30" spans="1:12" s="110" customFormat="1" ht="15" customHeight="1" x14ac:dyDescent="0.2">
      <c r="A30" s="365"/>
      <c r="B30" s="366" t="s">
        <v>110</v>
      </c>
      <c r="C30" s="362"/>
      <c r="D30" s="362"/>
      <c r="E30" s="363"/>
      <c r="F30" s="542">
        <v>28.6</v>
      </c>
      <c r="G30" s="542">
        <v>39.200000000000003</v>
      </c>
      <c r="H30" s="542">
        <v>33</v>
      </c>
      <c r="I30" s="542">
        <v>30.2</v>
      </c>
      <c r="J30" s="542">
        <v>27.1</v>
      </c>
      <c r="K30" s="543" t="s">
        <v>349</v>
      </c>
      <c r="L30" s="364">
        <v>1.5</v>
      </c>
    </row>
    <row r="31" spans="1:12" s="110" customFormat="1" ht="15" customHeight="1" x14ac:dyDescent="0.2">
      <c r="A31" s="365"/>
      <c r="B31" s="366" t="s">
        <v>111</v>
      </c>
      <c r="C31" s="362"/>
      <c r="D31" s="362"/>
      <c r="E31" s="363"/>
      <c r="F31" s="542">
        <v>27</v>
      </c>
      <c r="G31" s="542">
        <v>42.3</v>
      </c>
      <c r="H31" s="542">
        <v>39.200000000000003</v>
      </c>
      <c r="I31" s="542">
        <v>35.700000000000003</v>
      </c>
      <c r="J31" s="542">
        <v>35.4</v>
      </c>
      <c r="K31" s="543" t="s">
        <v>349</v>
      </c>
      <c r="L31" s="364">
        <v>-8.3999999999999986</v>
      </c>
    </row>
    <row r="32" spans="1:12" s="110" customFormat="1" ht="15" customHeight="1" x14ac:dyDescent="0.2">
      <c r="A32" s="367" t="s">
        <v>113</v>
      </c>
      <c r="B32" s="368" t="s">
        <v>181</v>
      </c>
      <c r="C32" s="362"/>
      <c r="D32" s="362"/>
      <c r="E32" s="363"/>
      <c r="F32" s="542">
        <v>37.299999999999997</v>
      </c>
      <c r="G32" s="542">
        <v>44.4</v>
      </c>
      <c r="H32" s="542">
        <v>43.6</v>
      </c>
      <c r="I32" s="542">
        <v>45.6</v>
      </c>
      <c r="J32" s="544">
        <v>41.5</v>
      </c>
      <c r="K32" s="543" t="s">
        <v>349</v>
      </c>
      <c r="L32" s="364">
        <v>-4.2000000000000028</v>
      </c>
    </row>
    <row r="33" spans="1:12" s="110" customFormat="1" ht="15" customHeight="1" x14ac:dyDescent="0.2">
      <c r="A33" s="367"/>
      <c r="B33" s="368" t="s">
        <v>182</v>
      </c>
      <c r="C33" s="362"/>
      <c r="D33" s="362"/>
      <c r="E33" s="363"/>
      <c r="F33" s="542">
        <v>36.799999999999997</v>
      </c>
      <c r="G33" s="542">
        <v>44.4</v>
      </c>
      <c r="H33" s="542">
        <v>42.4</v>
      </c>
      <c r="I33" s="542">
        <v>43.4</v>
      </c>
      <c r="J33" s="542">
        <v>39.799999999999997</v>
      </c>
      <c r="K33" s="543" t="s">
        <v>349</v>
      </c>
      <c r="L33" s="364">
        <v>-3</v>
      </c>
    </row>
    <row r="34" spans="1:12" s="369" customFormat="1" ht="15" customHeight="1" x14ac:dyDescent="0.2">
      <c r="A34" s="367" t="s">
        <v>113</v>
      </c>
      <c r="B34" s="368" t="s">
        <v>116</v>
      </c>
      <c r="C34" s="362"/>
      <c r="D34" s="362"/>
      <c r="E34" s="363"/>
      <c r="F34" s="542">
        <v>30.1</v>
      </c>
      <c r="G34" s="542">
        <v>36.1</v>
      </c>
      <c r="H34" s="542">
        <v>34.299999999999997</v>
      </c>
      <c r="I34" s="542">
        <v>35.799999999999997</v>
      </c>
      <c r="J34" s="542">
        <v>31.5</v>
      </c>
      <c r="K34" s="543" t="s">
        <v>349</v>
      </c>
      <c r="L34" s="364">
        <v>-1.3999999999999986</v>
      </c>
    </row>
    <row r="35" spans="1:12" s="369" customFormat="1" ht="11.25" x14ac:dyDescent="0.2">
      <c r="A35" s="370"/>
      <c r="B35" s="371" t="s">
        <v>117</v>
      </c>
      <c r="C35" s="372"/>
      <c r="D35" s="372"/>
      <c r="E35" s="373"/>
      <c r="F35" s="545">
        <v>50.5</v>
      </c>
      <c r="G35" s="545">
        <v>59.5</v>
      </c>
      <c r="H35" s="545">
        <v>59.9</v>
      </c>
      <c r="I35" s="545">
        <v>59.7</v>
      </c>
      <c r="J35" s="546">
        <v>59.7</v>
      </c>
      <c r="K35" s="547" t="s">
        <v>349</v>
      </c>
      <c r="L35" s="374">
        <v>-9.2000000000000028</v>
      </c>
    </row>
    <row r="36" spans="1:12" s="369" customFormat="1" ht="15.95" customHeight="1" x14ac:dyDescent="0.2">
      <c r="A36" s="375" t="s">
        <v>350</v>
      </c>
      <c r="B36" s="376"/>
      <c r="C36" s="377"/>
      <c r="D36" s="376"/>
      <c r="E36" s="378"/>
      <c r="F36" s="548">
        <v>8464</v>
      </c>
      <c r="G36" s="548">
        <v>6506</v>
      </c>
      <c r="H36" s="548">
        <v>9029</v>
      </c>
      <c r="I36" s="548">
        <v>7947</v>
      </c>
      <c r="J36" s="548">
        <v>8405</v>
      </c>
      <c r="K36" s="549">
        <v>59</v>
      </c>
      <c r="L36" s="380">
        <v>0.70196311719214755</v>
      </c>
    </row>
    <row r="37" spans="1:12" s="369" customFormat="1" ht="15.95" customHeight="1" x14ac:dyDescent="0.2">
      <c r="A37" s="381"/>
      <c r="B37" s="382" t="s">
        <v>113</v>
      </c>
      <c r="C37" s="382" t="s">
        <v>351</v>
      </c>
      <c r="D37" s="382"/>
      <c r="E37" s="383"/>
      <c r="F37" s="548">
        <v>3142</v>
      </c>
      <c r="G37" s="548">
        <v>2889</v>
      </c>
      <c r="H37" s="548">
        <v>3905</v>
      </c>
      <c r="I37" s="548">
        <v>3569</v>
      </c>
      <c r="J37" s="548">
        <v>3445</v>
      </c>
      <c r="K37" s="549">
        <v>-303</v>
      </c>
      <c r="L37" s="380">
        <v>-8.7953555878084178</v>
      </c>
    </row>
    <row r="38" spans="1:12" s="369" customFormat="1" ht="15.95" customHeight="1" x14ac:dyDescent="0.2">
      <c r="A38" s="381"/>
      <c r="B38" s="384" t="s">
        <v>105</v>
      </c>
      <c r="C38" s="384" t="s">
        <v>106</v>
      </c>
      <c r="D38" s="385"/>
      <c r="E38" s="383"/>
      <c r="F38" s="548">
        <v>5081</v>
      </c>
      <c r="G38" s="548">
        <v>3597</v>
      </c>
      <c r="H38" s="548">
        <v>5316</v>
      </c>
      <c r="I38" s="548">
        <v>4844</v>
      </c>
      <c r="J38" s="550">
        <v>4963</v>
      </c>
      <c r="K38" s="549">
        <v>118</v>
      </c>
      <c r="L38" s="380">
        <v>2.3775941970582308</v>
      </c>
    </row>
    <row r="39" spans="1:12" s="369" customFormat="1" ht="15.95" customHeight="1" x14ac:dyDescent="0.2">
      <c r="A39" s="381"/>
      <c r="B39" s="385"/>
      <c r="C39" s="382" t="s">
        <v>352</v>
      </c>
      <c r="D39" s="385"/>
      <c r="E39" s="383"/>
      <c r="F39" s="548">
        <v>1745</v>
      </c>
      <c r="G39" s="548">
        <v>1450</v>
      </c>
      <c r="H39" s="548">
        <v>2082</v>
      </c>
      <c r="I39" s="548">
        <v>1994</v>
      </c>
      <c r="J39" s="548">
        <v>1886</v>
      </c>
      <c r="K39" s="549">
        <v>-141</v>
      </c>
      <c r="L39" s="380">
        <v>-7.4761399787910925</v>
      </c>
    </row>
    <row r="40" spans="1:12" s="369" customFormat="1" ht="15.95" customHeight="1" x14ac:dyDescent="0.2">
      <c r="A40" s="381"/>
      <c r="B40" s="384"/>
      <c r="C40" s="384" t="s">
        <v>107</v>
      </c>
      <c r="D40" s="385"/>
      <c r="E40" s="383"/>
      <c r="F40" s="548">
        <v>3383</v>
      </c>
      <c r="G40" s="548">
        <v>2909</v>
      </c>
      <c r="H40" s="548">
        <v>3713</v>
      </c>
      <c r="I40" s="548">
        <v>3103</v>
      </c>
      <c r="J40" s="548">
        <v>3442</v>
      </c>
      <c r="K40" s="549">
        <v>-59</v>
      </c>
      <c r="L40" s="380">
        <v>-1.7141196978500872</v>
      </c>
    </row>
    <row r="41" spans="1:12" s="369" customFormat="1" ht="24" customHeight="1" x14ac:dyDescent="0.2">
      <c r="A41" s="381"/>
      <c r="B41" s="385"/>
      <c r="C41" s="382" t="s">
        <v>352</v>
      </c>
      <c r="D41" s="385"/>
      <c r="E41" s="383"/>
      <c r="F41" s="548">
        <v>1397</v>
      </c>
      <c r="G41" s="548">
        <v>1439</v>
      </c>
      <c r="H41" s="548">
        <v>1823</v>
      </c>
      <c r="I41" s="548">
        <v>1575</v>
      </c>
      <c r="J41" s="550">
        <v>1559</v>
      </c>
      <c r="K41" s="549">
        <v>-162</v>
      </c>
      <c r="L41" s="380">
        <v>-10.391276459268761</v>
      </c>
    </row>
    <row r="42" spans="1:12" s="110" customFormat="1" ht="15" customHeight="1" x14ac:dyDescent="0.2">
      <c r="A42" s="381"/>
      <c r="B42" s="384" t="s">
        <v>113</v>
      </c>
      <c r="C42" s="384" t="s">
        <v>353</v>
      </c>
      <c r="D42" s="385"/>
      <c r="E42" s="383"/>
      <c r="F42" s="548">
        <v>1947</v>
      </c>
      <c r="G42" s="548">
        <v>1428</v>
      </c>
      <c r="H42" s="548">
        <v>2448</v>
      </c>
      <c r="I42" s="548">
        <v>1844</v>
      </c>
      <c r="J42" s="548">
        <v>1866</v>
      </c>
      <c r="K42" s="549">
        <v>81</v>
      </c>
      <c r="L42" s="380">
        <v>4.340836012861736</v>
      </c>
    </row>
    <row r="43" spans="1:12" s="110" customFormat="1" ht="15" customHeight="1" x14ac:dyDescent="0.2">
      <c r="A43" s="381"/>
      <c r="B43" s="385"/>
      <c r="C43" s="382" t="s">
        <v>352</v>
      </c>
      <c r="D43" s="385"/>
      <c r="E43" s="383"/>
      <c r="F43" s="548">
        <v>862</v>
      </c>
      <c r="G43" s="548">
        <v>758</v>
      </c>
      <c r="H43" s="548">
        <v>1272</v>
      </c>
      <c r="I43" s="548">
        <v>978</v>
      </c>
      <c r="J43" s="548">
        <v>989</v>
      </c>
      <c r="K43" s="549">
        <v>-127</v>
      </c>
      <c r="L43" s="380">
        <v>-12.841253791708796</v>
      </c>
    </row>
    <row r="44" spans="1:12" s="110" customFormat="1" ht="15" customHeight="1" x14ac:dyDescent="0.2">
      <c r="A44" s="381"/>
      <c r="B44" s="384"/>
      <c r="C44" s="366" t="s">
        <v>109</v>
      </c>
      <c r="D44" s="385"/>
      <c r="E44" s="383"/>
      <c r="F44" s="548">
        <v>5690</v>
      </c>
      <c r="G44" s="548">
        <v>4504</v>
      </c>
      <c r="H44" s="548">
        <v>5867</v>
      </c>
      <c r="I44" s="548">
        <v>5403</v>
      </c>
      <c r="J44" s="550">
        <v>5819</v>
      </c>
      <c r="K44" s="549">
        <v>-129</v>
      </c>
      <c r="L44" s="380">
        <v>-2.2168757518473963</v>
      </c>
    </row>
    <row r="45" spans="1:12" s="110" customFormat="1" ht="15" customHeight="1" x14ac:dyDescent="0.2">
      <c r="A45" s="381"/>
      <c r="B45" s="385"/>
      <c r="C45" s="382" t="s">
        <v>352</v>
      </c>
      <c r="D45" s="385"/>
      <c r="E45" s="383"/>
      <c r="F45" s="548">
        <v>2045</v>
      </c>
      <c r="G45" s="548">
        <v>1904</v>
      </c>
      <c r="H45" s="548">
        <v>2393</v>
      </c>
      <c r="I45" s="548">
        <v>2374</v>
      </c>
      <c r="J45" s="548">
        <v>2254</v>
      </c>
      <c r="K45" s="549">
        <v>-209</v>
      </c>
      <c r="L45" s="380">
        <v>-9.2724046140195213</v>
      </c>
    </row>
    <row r="46" spans="1:12" s="110" customFormat="1" ht="15" customHeight="1" x14ac:dyDescent="0.2">
      <c r="A46" s="381"/>
      <c r="B46" s="384"/>
      <c r="C46" s="366" t="s">
        <v>110</v>
      </c>
      <c r="D46" s="385"/>
      <c r="E46" s="383"/>
      <c r="F46" s="548">
        <v>738</v>
      </c>
      <c r="G46" s="548">
        <v>503</v>
      </c>
      <c r="H46" s="548">
        <v>640</v>
      </c>
      <c r="I46" s="548">
        <v>602</v>
      </c>
      <c r="J46" s="548">
        <v>638</v>
      </c>
      <c r="K46" s="549">
        <v>100</v>
      </c>
      <c r="L46" s="380">
        <v>15.67398119122257</v>
      </c>
    </row>
    <row r="47" spans="1:12" s="110" customFormat="1" ht="15" customHeight="1" x14ac:dyDescent="0.2">
      <c r="A47" s="381"/>
      <c r="B47" s="385"/>
      <c r="C47" s="382" t="s">
        <v>352</v>
      </c>
      <c r="D47" s="385"/>
      <c r="E47" s="383"/>
      <c r="F47" s="548">
        <v>211</v>
      </c>
      <c r="G47" s="548">
        <v>197</v>
      </c>
      <c r="H47" s="548">
        <v>211</v>
      </c>
      <c r="I47" s="548">
        <v>182</v>
      </c>
      <c r="J47" s="550">
        <v>173</v>
      </c>
      <c r="K47" s="549">
        <v>38</v>
      </c>
      <c r="L47" s="380">
        <v>21.965317919075144</v>
      </c>
    </row>
    <row r="48" spans="1:12" s="110" customFormat="1" ht="15" customHeight="1" x14ac:dyDescent="0.2">
      <c r="A48" s="381"/>
      <c r="B48" s="385"/>
      <c r="C48" s="366" t="s">
        <v>111</v>
      </c>
      <c r="D48" s="386"/>
      <c r="E48" s="387"/>
      <c r="F48" s="548">
        <v>89</v>
      </c>
      <c r="G48" s="548">
        <v>71</v>
      </c>
      <c r="H48" s="548">
        <v>74</v>
      </c>
      <c r="I48" s="548">
        <v>98</v>
      </c>
      <c r="J48" s="548">
        <v>82</v>
      </c>
      <c r="K48" s="549">
        <v>7</v>
      </c>
      <c r="L48" s="380">
        <v>8.536585365853659</v>
      </c>
    </row>
    <row r="49" spans="1:12" s="110" customFormat="1" ht="15" customHeight="1" x14ac:dyDescent="0.2">
      <c r="A49" s="381"/>
      <c r="B49" s="385"/>
      <c r="C49" s="382" t="s">
        <v>352</v>
      </c>
      <c r="D49" s="385"/>
      <c r="E49" s="383"/>
      <c r="F49" s="548">
        <v>24</v>
      </c>
      <c r="G49" s="548">
        <v>30</v>
      </c>
      <c r="H49" s="548">
        <v>29</v>
      </c>
      <c r="I49" s="548">
        <v>35</v>
      </c>
      <c r="J49" s="548">
        <v>29</v>
      </c>
      <c r="K49" s="549">
        <v>-5</v>
      </c>
      <c r="L49" s="380">
        <v>-17.241379310344829</v>
      </c>
    </row>
    <row r="50" spans="1:12" s="110" customFormat="1" ht="15" customHeight="1" x14ac:dyDescent="0.2">
      <c r="A50" s="381"/>
      <c r="B50" s="384" t="s">
        <v>113</v>
      </c>
      <c r="C50" s="382" t="s">
        <v>181</v>
      </c>
      <c r="D50" s="385"/>
      <c r="E50" s="383"/>
      <c r="F50" s="548">
        <v>5647</v>
      </c>
      <c r="G50" s="548">
        <v>4111</v>
      </c>
      <c r="H50" s="548">
        <v>6213</v>
      </c>
      <c r="I50" s="548">
        <v>5433</v>
      </c>
      <c r="J50" s="550">
        <v>5806</v>
      </c>
      <c r="K50" s="549">
        <v>-159</v>
      </c>
      <c r="L50" s="380">
        <v>-2.7385463313813299</v>
      </c>
    </row>
    <row r="51" spans="1:12" s="110" customFormat="1" ht="15" customHeight="1" x14ac:dyDescent="0.2">
      <c r="A51" s="381"/>
      <c r="B51" s="385"/>
      <c r="C51" s="382" t="s">
        <v>352</v>
      </c>
      <c r="D51" s="385"/>
      <c r="E51" s="383"/>
      <c r="F51" s="548">
        <v>2106</v>
      </c>
      <c r="G51" s="548">
        <v>1825</v>
      </c>
      <c r="H51" s="548">
        <v>2710</v>
      </c>
      <c r="I51" s="548">
        <v>2479</v>
      </c>
      <c r="J51" s="548">
        <v>2411</v>
      </c>
      <c r="K51" s="549">
        <v>-305</v>
      </c>
      <c r="L51" s="380">
        <v>-12.650352550808792</v>
      </c>
    </row>
    <row r="52" spans="1:12" s="110" customFormat="1" ht="15" customHeight="1" x14ac:dyDescent="0.2">
      <c r="A52" s="381"/>
      <c r="B52" s="384"/>
      <c r="C52" s="382" t="s">
        <v>182</v>
      </c>
      <c r="D52" s="385"/>
      <c r="E52" s="383"/>
      <c r="F52" s="548">
        <v>2817</v>
      </c>
      <c r="G52" s="548">
        <v>2395</v>
      </c>
      <c r="H52" s="548">
        <v>2816</v>
      </c>
      <c r="I52" s="548">
        <v>2514</v>
      </c>
      <c r="J52" s="548">
        <v>2599</v>
      </c>
      <c r="K52" s="549">
        <v>218</v>
      </c>
      <c r="L52" s="380">
        <v>8.3878414774913423</v>
      </c>
    </row>
    <row r="53" spans="1:12" s="269" customFormat="1" ht="11.25" customHeight="1" x14ac:dyDescent="0.2">
      <c r="A53" s="381"/>
      <c r="B53" s="385"/>
      <c r="C53" s="382" t="s">
        <v>352</v>
      </c>
      <c r="D53" s="385"/>
      <c r="E53" s="383"/>
      <c r="F53" s="548">
        <v>1036</v>
      </c>
      <c r="G53" s="548">
        <v>1064</v>
      </c>
      <c r="H53" s="548">
        <v>1195</v>
      </c>
      <c r="I53" s="548">
        <v>1090</v>
      </c>
      <c r="J53" s="550">
        <v>1034</v>
      </c>
      <c r="K53" s="549">
        <v>2</v>
      </c>
      <c r="L53" s="380">
        <v>0.19342359767891681</v>
      </c>
    </row>
    <row r="54" spans="1:12" s="151" customFormat="1" ht="12.75" customHeight="1" x14ac:dyDescent="0.2">
      <c r="A54" s="381"/>
      <c r="B54" s="384" t="s">
        <v>113</v>
      </c>
      <c r="C54" s="384" t="s">
        <v>116</v>
      </c>
      <c r="D54" s="385"/>
      <c r="E54" s="383"/>
      <c r="F54" s="548">
        <v>5563</v>
      </c>
      <c r="G54" s="548">
        <v>4181</v>
      </c>
      <c r="H54" s="548">
        <v>5886</v>
      </c>
      <c r="I54" s="548">
        <v>4909</v>
      </c>
      <c r="J54" s="548">
        <v>5561</v>
      </c>
      <c r="K54" s="549">
        <v>2</v>
      </c>
      <c r="L54" s="380">
        <v>3.5964754540550259E-2</v>
      </c>
    </row>
    <row r="55" spans="1:12" ht="11.25" x14ac:dyDescent="0.2">
      <c r="A55" s="381"/>
      <c r="B55" s="385"/>
      <c r="C55" s="382" t="s">
        <v>352</v>
      </c>
      <c r="D55" s="385"/>
      <c r="E55" s="383"/>
      <c r="F55" s="548">
        <v>1677</v>
      </c>
      <c r="G55" s="548">
        <v>1509</v>
      </c>
      <c r="H55" s="548">
        <v>2021</v>
      </c>
      <c r="I55" s="548">
        <v>1758</v>
      </c>
      <c r="J55" s="548">
        <v>1750</v>
      </c>
      <c r="K55" s="549">
        <v>-73</v>
      </c>
      <c r="L55" s="380">
        <v>-4.1714285714285717</v>
      </c>
    </row>
    <row r="56" spans="1:12" ht="14.25" customHeight="1" x14ac:dyDescent="0.2">
      <c r="A56" s="381"/>
      <c r="B56" s="385"/>
      <c r="C56" s="384" t="s">
        <v>117</v>
      </c>
      <c r="D56" s="385"/>
      <c r="E56" s="383"/>
      <c r="F56" s="548">
        <v>2894</v>
      </c>
      <c r="G56" s="548">
        <v>2312</v>
      </c>
      <c r="H56" s="548">
        <v>3136</v>
      </c>
      <c r="I56" s="548">
        <v>3034</v>
      </c>
      <c r="J56" s="548">
        <v>2834</v>
      </c>
      <c r="K56" s="549">
        <v>60</v>
      </c>
      <c r="L56" s="380">
        <v>2.1171489061397319</v>
      </c>
    </row>
    <row r="57" spans="1:12" ht="18.75" customHeight="1" x14ac:dyDescent="0.2">
      <c r="A57" s="388"/>
      <c r="B57" s="389"/>
      <c r="C57" s="390" t="s">
        <v>352</v>
      </c>
      <c r="D57" s="389"/>
      <c r="E57" s="391"/>
      <c r="F57" s="551">
        <v>1462</v>
      </c>
      <c r="G57" s="552">
        <v>1376</v>
      </c>
      <c r="H57" s="552">
        <v>1880</v>
      </c>
      <c r="I57" s="552">
        <v>1810</v>
      </c>
      <c r="J57" s="552">
        <v>1692</v>
      </c>
      <c r="K57" s="553">
        <f t="shared" ref="K57" si="0">IF(OR(F57=".",J57=".")=TRUE,".",IF(OR(F57="*",J57="*")=TRUE,"*",IF(AND(F57="-",J57="-")=TRUE,"-",IF(AND(ISNUMBER(J57),ISNUMBER(F57))=TRUE,IF(F57-J57=0,0,F57-J57),IF(ISNUMBER(F57)=TRUE,F57,-J57)))))</f>
        <v>-230</v>
      </c>
      <c r="L57" s="392">
        <f t="shared" ref="L57" si="1">IF(K57 =".",".",IF(K57 ="*","*",IF(K57="-","-",IF(K57=0,0,IF(OR(J57="-",J57=".",F57="-",F57=".")=TRUE,"X",IF(J57=0,"0,0",IF(ABS(K57*100/J57)&gt;250,".X",(K57*100/J57))))))))</f>
        <v>-13.59338061465721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8634</v>
      </c>
      <c r="E11" s="114">
        <v>6827</v>
      </c>
      <c r="F11" s="114">
        <v>10995</v>
      </c>
      <c r="G11" s="114">
        <v>8170</v>
      </c>
      <c r="H11" s="140">
        <v>8642</v>
      </c>
      <c r="I11" s="115">
        <v>-8</v>
      </c>
      <c r="J11" s="116">
        <v>-9.257116408238833E-2</v>
      </c>
    </row>
    <row r="12" spans="1:15" s="110" customFormat="1" ht="24.95" customHeight="1" x14ac:dyDescent="0.2">
      <c r="A12" s="193" t="s">
        <v>132</v>
      </c>
      <c r="B12" s="194" t="s">
        <v>133</v>
      </c>
      <c r="C12" s="113">
        <v>8.3391243919388458</v>
      </c>
      <c r="D12" s="115">
        <v>720</v>
      </c>
      <c r="E12" s="114">
        <v>538</v>
      </c>
      <c r="F12" s="114">
        <v>1022</v>
      </c>
      <c r="G12" s="114">
        <v>1105</v>
      </c>
      <c r="H12" s="140">
        <v>734</v>
      </c>
      <c r="I12" s="115">
        <v>-14</v>
      </c>
      <c r="J12" s="116">
        <v>-1.9073569482288828</v>
      </c>
    </row>
    <row r="13" spans="1:15" s="110" customFormat="1" ht="24.95" customHeight="1" x14ac:dyDescent="0.2">
      <c r="A13" s="193" t="s">
        <v>134</v>
      </c>
      <c r="B13" s="199" t="s">
        <v>214</v>
      </c>
      <c r="C13" s="113">
        <v>0.93815149409312026</v>
      </c>
      <c r="D13" s="115">
        <v>81</v>
      </c>
      <c r="E13" s="114">
        <v>89</v>
      </c>
      <c r="F13" s="114">
        <v>110</v>
      </c>
      <c r="G13" s="114">
        <v>68</v>
      </c>
      <c r="H13" s="140">
        <v>79</v>
      </c>
      <c r="I13" s="115">
        <v>2</v>
      </c>
      <c r="J13" s="116">
        <v>2.5316455696202533</v>
      </c>
    </row>
    <row r="14" spans="1:15" s="287" customFormat="1" ht="24.95" customHeight="1" x14ac:dyDescent="0.2">
      <c r="A14" s="193" t="s">
        <v>215</v>
      </c>
      <c r="B14" s="199" t="s">
        <v>137</v>
      </c>
      <c r="C14" s="113">
        <v>9.8911280982163543</v>
      </c>
      <c r="D14" s="115">
        <v>854</v>
      </c>
      <c r="E14" s="114">
        <v>627</v>
      </c>
      <c r="F14" s="114">
        <v>1258</v>
      </c>
      <c r="G14" s="114">
        <v>911</v>
      </c>
      <c r="H14" s="140">
        <v>938</v>
      </c>
      <c r="I14" s="115">
        <v>-84</v>
      </c>
      <c r="J14" s="116">
        <v>-8.9552238805970141</v>
      </c>
      <c r="K14" s="110"/>
      <c r="L14" s="110"/>
      <c r="M14" s="110"/>
      <c r="N14" s="110"/>
      <c r="O14" s="110"/>
    </row>
    <row r="15" spans="1:15" s="110" customFormat="1" ht="24.95" customHeight="1" x14ac:dyDescent="0.2">
      <c r="A15" s="193" t="s">
        <v>216</v>
      </c>
      <c r="B15" s="199" t="s">
        <v>217</v>
      </c>
      <c r="C15" s="113">
        <v>3.6599490386842715</v>
      </c>
      <c r="D15" s="115">
        <v>316</v>
      </c>
      <c r="E15" s="114">
        <v>334</v>
      </c>
      <c r="F15" s="114">
        <v>504</v>
      </c>
      <c r="G15" s="114">
        <v>339</v>
      </c>
      <c r="H15" s="140">
        <v>367</v>
      </c>
      <c r="I15" s="115">
        <v>-51</v>
      </c>
      <c r="J15" s="116">
        <v>-13.896457765667575</v>
      </c>
    </row>
    <row r="16" spans="1:15" s="287" customFormat="1" ht="24.95" customHeight="1" x14ac:dyDescent="0.2">
      <c r="A16" s="193" t="s">
        <v>218</v>
      </c>
      <c r="B16" s="199" t="s">
        <v>141</v>
      </c>
      <c r="C16" s="113">
        <v>4.6444290016214964</v>
      </c>
      <c r="D16" s="115">
        <v>401</v>
      </c>
      <c r="E16" s="114">
        <v>197</v>
      </c>
      <c r="F16" s="114">
        <v>576</v>
      </c>
      <c r="G16" s="114">
        <v>400</v>
      </c>
      <c r="H16" s="140">
        <v>409</v>
      </c>
      <c r="I16" s="115">
        <v>-8</v>
      </c>
      <c r="J16" s="116">
        <v>-1.9559902200488997</v>
      </c>
      <c r="K16" s="110"/>
      <c r="L16" s="110"/>
      <c r="M16" s="110"/>
      <c r="N16" s="110"/>
      <c r="O16" s="110"/>
    </row>
    <row r="17" spans="1:15" s="110" customFormat="1" ht="24.95" customHeight="1" x14ac:dyDescent="0.2">
      <c r="A17" s="193" t="s">
        <v>142</v>
      </c>
      <c r="B17" s="199" t="s">
        <v>220</v>
      </c>
      <c r="C17" s="113">
        <v>1.586750057910586</v>
      </c>
      <c r="D17" s="115">
        <v>137</v>
      </c>
      <c r="E17" s="114">
        <v>96</v>
      </c>
      <c r="F17" s="114">
        <v>178</v>
      </c>
      <c r="G17" s="114">
        <v>172</v>
      </c>
      <c r="H17" s="140">
        <v>162</v>
      </c>
      <c r="I17" s="115">
        <v>-25</v>
      </c>
      <c r="J17" s="116">
        <v>-15.432098765432098</v>
      </c>
    </row>
    <row r="18" spans="1:15" s="287" customFormat="1" ht="24.95" customHeight="1" x14ac:dyDescent="0.2">
      <c r="A18" s="201" t="s">
        <v>144</v>
      </c>
      <c r="B18" s="202" t="s">
        <v>145</v>
      </c>
      <c r="C18" s="113">
        <v>8.0611535788742188</v>
      </c>
      <c r="D18" s="115">
        <v>696</v>
      </c>
      <c r="E18" s="114">
        <v>373</v>
      </c>
      <c r="F18" s="114">
        <v>788</v>
      </c>
      <c r="G18" s="114">
        <v>491</v>
      </c>
      <c r="H18" s="140">
        <v>692</v>
      </c>
      <c r="I18" s="115">
        <v>4</v>
      </c>
      <c r="J18" s="116">
        <v>0.5780346820809249</v>
      </c>
      <c r="K18" s="110"/>
      <c r="L18" s="110"/>
      <c r="M18" s="110"/>
      <c r="N18" s="110"/>
      <c r="O18" s="110"/>
    </row>
    <row r="19" spans="1:15" s="110" customFormat="1" ht="24.95" customHeight="1" x14ac:dyDescent="0.2">
      <c r="A19" s="193" t="s">
        <v>146</v>
      </c>
      <c r="B19" s="199" t="s">
        <v>147</v>
      </c>
      <c r="C19" s="113">
        <v>18.589298123697013</v>
      </c>
      <c r="D19" s="115">
        <v>1605</v>
      </c>
      <c r="E19" s="114">
        <v>1444</v>
      </c>
      <c r="F19" s="114">
        <v>2158</v>
      </c>
      <c r="G19" s="114">
        <v>1445</v>
      </c>
      <c r="H19" s="140">
        <v>1700</v>
      </c>
      <c r="I19" s="115">
        <v>-95</v>
      </c>
      <c r="J19" s="116">
        <v>-5.5882352941176467</v>
      </c>
    </row>
    <row r="20" spans="1:15" s="287" customFormat="1" ht="24.95" customHeight="1" x14ac:dyDescent="0.2">
      <c r="A20" s="193" t="s">
        <v>148</v>
      </c>
      <c r="B20" s="199" t="s">
        <v>149</v>
      </c>
      <c r="C20" s="113">
        <v>5.9068797776233497</v>
      </c>
      <c r="D20" s="115">
        <v>510</v>
      </c>
      <c r="E20" s="114">
        <v>468</v>
      </c>
      <c r="F20" s="114">
        <v>685</v>
      </c>
      <c r="G20" s="114">
        <v>540</v>
      </c>
      <c r="H20" s="140">
        <v>566</v>
      </c>
      <c r="I20" s="115">
        <v>-56</v>
      </c>
      <c r="J20" s="116">
        <v>-9.8939929328621901</v>
      </c>
      <c r="K20" s="110"/>
      <c r="L20" s="110"/>
      <c r="M20" s="110"/>
      <c r="N20" s="110"/>
      <c r="O20" s="110"/>
    </row>
    <row r="21" spans="1:15" s="110" customFormat="1" ht="24.95" customHeight="1" x14ac:dyDescent="0.2">
      <c r="A21" s="201" t="s">
        <v>150</v>
      </c>
      <c r="B21" s="202" t="s">
        <v>151</v>
      </c>
      <c r="C21" s="113">
        <v>4.6212647671994445</v>
      </c>
      <c r="D21" s="115">
        <v>399</v>
      </c>
      <c r="E21" s="114">
        <v>280</v>
      </c>
      <c r="F21" s="114">
        <v>308</v>
      </c>
      <c r="G21" s="114">
        <v>372</v>
      </c>
      <c r="H21" s="140">
        <v>378</v>
      </c>
      <c r="I21" s="115">
        <v>21</v>
      </c>
      <c r="J21" s="116">
        <v>5.5555555555555554</v>
      </c>
    </row>
    <row r="22" spans="1:15" s="110" customFormat="1" ht="24.95" customHeight="1" x14ac:dyDescent="0.2">
      <c r="A22" s="201" t="s">
        <v>152</v>
      </c>
      <c r="B22" s="199" t="s">
        <v>153</v>
      </c>
      <c r="C22" s="113">
        <v>1.4825110030113504</v>
      </c>
      <c r="D22" s="115">
        <v>128</v>
      </c>
      <c r="E22" s="114">
        <v>83</v>
      </c>
      <c r="F22" s="114">
        <v>143</v>
      </c>
      <c r="G22" s="114">
        <v>100</v>
      </c>
      <c r="H22" s="140">
        <v>111</v>
      </c>
      <c r="I22" s="115">
        <v>17</v>
      </c>
      <c r="J22" s="116">
        <v>15.315315315315315</v>
      </c>
    </row>
    <row r="23" spans="1:15" s="110" customFormat="1" ht="24.95" customHeight="1" x14ac:dyDescent="0.2">
      <c r="A23" s="193" t="s">
        <v>154</v>
      </c>
      <c r="B23" s="199" t="s">
        <v>155</v>
      </c>
      <c r="C23" s="113">
        <v>0.78758397034977989</v>
      </c>
      <c r="D23" s="115">
        <v>68</v>
      </c>
      <c r="E23" s="114">
        <v>27</v>
      </c>
      <c r="F23" s="114">
        <v>46</v>
      </c>
      <c r="G23" s="114">
        <v>28</v>
      </c>
      <c r="H23" s="140">
        <v>51</v>
      </c>
      <c r="I23" s="115">
        <v>17</v>
      </c>
      <c r="J23" s="116">
        <v>33.333333333333336</v>
      </c>
    </row>
    <row r="24" spans="1:15" s="110" customFormat="1" ht="24.95" customHeight="1" x14ac:dyDescent="0.2">
      <c r="A24" s="193" t="s">
        <v>156</v>
      </c>
      <c r="B24" s="199" t="s">
        <v>221</v>
      </c>
      <c r="C24" s="113">
        <v>4.0769052582812142</v>
      </c>
      <c r="D24" s="115">
        <v>352</v>
      </c>
      <c r="E24" s="114">
        <v>273</v>
      </c>
      <c r="F24" s="114">
        <v>463</v>
      </c>
      <c r="G24" s="114">
        <v>338</v>
      </c>
      <c r="H24" s="140">
        <v>348</v>
      </c>
      <c r="I24" s="115">
        <v>4</v>
      </c>
      <c r="J24" s="116">
        <v>1.1494252873563218</v>
      </c>
    </row>
    <row r="25" spans="1:15" s="110" customFormat="1" ht="24.95" customHeight="1" x14ac:dyDescent="0.2">
      <c r="A25" s="193" t="s">
        <v>222</v>
      </c>
      <c r="B25" s="204" t="s">
        <v>159</v>
      </c>
      <c r="C25" s="113">
        <v>5.7910586055130882</v>
      </c>
      <c r="D25" s="115">
        <v>500</v>
      </c>
      <c r="E25" s="114">
        <v>355</v>
      </c>
      <c r="F25" s="114">
        <v>526</v>
      </c>
      <c r="G25" s="114">
        <v>409</v>
      </c>
      <c r="H25" s="140">
        <v>482</v>
      </c>
      <c r="I25" s="115">
        <v>18</v>
      </c>
      <c r="J25" s="116">
        <v>3.7344398340248963</v>
      </c>
    </row>
    <row r="26" spans="1:15" s="110" customFormat="1" ht="24.95" customHeight="1" x14ac:dyDescent="0.2">
      <c r="A26" s="201">
        <v>782.78300000000002</v>
      </c>
      <c r="B26" s="203" t="s">
        <v>160</v>
      </c>
      <c r="C26" s="113">
        <v>15.77484364141765</v>
      </c>
      <c r="D26" s="115">
        <v>1362</v>
      </c>
      <c r="E26" s="114">
        <v>1020</v>
      </c>
      <c r="F26" s="114">
        <v>1391</v>
      </c>
      <c r="G26" s="114">
        <v>1125</v>
      </c>
      <c r="H26" s="140">
        <v>1103</v>
      </c>
      <c r="I26" s="115">
        <v>259</v>
      </c>
      <c r="J26" s="116">
        <v>23.481414324569357</v>
      </c>
    </row>
    <row r="27" spans="1:15" s="110" customFormat="1" ht="24.95" customHeight="1" x14ac:dyDescent="0.2">
      <c r="A27" s="193" t="s">
        <v>161</v>
      </c>
      <c r="B27" s="199" t="s">
        <v>162</v>
      </c>
      <c r="C27" s="113">
        <v>1.9110493398193189</v>
      </c>
      <c r="D27" s="115">
        <v>165</v>
      </c>
      <c r="E27" s="114">
        <v>130</v>
      </c>
      <c r="F27" s="114">
        <v>280</v>
      </c>
      <c r="G27" s="114">
        <v>121</v>
      </c>
      <c r="H27" s="140">
        <v>224</v>
      </c>
      <c r="I27" s="115">
        <v>-59</v>
      </c>
      <c r="J27" s="116">
        <v>-26.339285714285715</v>
      </c>
    </row>
    <row r="28" spans="1:15" s="110" customFormat="1" ht="24.95" customHeight="1" x14ac:dyDescent="0.2">
      <c r="A28" s="193" t="s">
        <v>163</v>
      </c>
      <c r="B28" s="199" t="s">
        <v>164</v>
      </c>
      <c r="C28" s="113">
        <v>1.3435255964790365</v>
      </c>
      <c r="D28" s="115">
        <v>116</v>
      </c>
      <c r="E28" s="114">
        <v>125</v>
      </c>
      <c r="F28" s="114">
        <v>168</v>
      </c>
      <c r="G28" s="114">
        <v>110</v>
      </c>
      <c r="H28" s="140">
        <v>110</v>
      </c>
      <c r="I28" s="115">
        <v>6</v>
      </c>
      <c r="J28" s="116">
        <v>5.4545454545454541</v>
      </c>
    </row>
    <row r="29" spans="1:15" s="110" customFormat="1" ht="24.95" customHeight="1" x14ac:dyDescent="0.2">
      <c r="A29" s="193">
        <v>86</v>
      </c>
      <c r="B29" s="199" t="s">
        <v>165</v>
      </c>
      <c r="C29" s="113">
        <v>5.1772063933287003</v>
      </c>
      <c r="D29" s="115">
        <v>447</v>
      </c>
      <c r="E29" s="114">
        <v>394</v>
      </c>
      <c r="F29" s="114">
        <v>549</v>
      </c>
      <c r="G29" s="114">
        <v>392</v>
      </c>
      <c r="H29" s="140">
        <v>456</v>
      </c>
      <c r="I29" s="115">
        <v>-9</v>
      </c>
      <c r="J29" s="116">
        <v>-1.9736842105263157</v>
      </c>
    </row>
    <row r="30" spans="1:15" s="110" customFormat="1" ht="24.95" customHeight="1" x14ac:dyDescent="0.2">
      <c r="A30" s="193">
        <v>87.88</v>
      </c>
      <c r="B30" s="204" t="s">
        <v>166</v>
      </c>
      <c r="C30" s="113">
        <v>4.8297428769979156</v>
      </c>
      <c r="D30" s="115">
        <v>417</v>
      </c>
      <c r="E30" s="114">
        <v>421</v>
      </c>
      <c r="F30" s="114">
        <v>761</v>
      </c>
      <c r="G30" s="114">
        <v>393</v>
      </c>
      <c r="H30" s="140">
        <v>454</v>
      </c>
      <c r="I30" s="115">
        <v>-37</v>
      </c>
      <c r="J30" s="116">
        <v>-8.1497797356828201</v>
      </c>
    </row>
    <row r="31" spans="1:15" s="110" customFormat="1" ht="24.95" customHeight="1" x14ac:dyDescent="0.2">
      <c r="A31" s="193" t="s">
        <v>167</v>
      </c>
      <c r="B31" s="199" t="s">
        <v>168</v>
      </c>
      <c r="C31" s="113">
        <v>2.4785730831596018</v>
      </c>
      <c r="D31" s="115">
        <v>214</v>
      </c>
      <c r="E31" s="114">
        <v>180</v>
      </c>
      <c r="F31" s="114">
        <v>339</v>
      </c>
      <c r="G31" s="114">
        <v>222</v>
      </c>
      <c r="H31" s="140">
        <v>216</v>
      </c>
      <c r="I31" s="115">
        <v>-2</v>
      </c>
      <c r="J31" s="116">
        <v>-0.92592592592592593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8.3391243919388458</v>
      </c>
      <c r="D34" s="115">
        <v>720</v>
      </c>
      <c r="E34" s="114">
        <v>538</v>
      </c>
      <c r="F34" s="114">
        <v>1022</v>
      </c>
      <c r="G34" s="114">
        <v>1105</v>
      </c>
      <c r="H34" s="140">
        <v>734</v>
      </c>
      <c r="I34" s="115">
        <v>-14</v>
      </c>
      <c r="J34" s="116">
        <v>-1.9073569482288828</v>
      </c>
    </row>
    <row r="35" spans="1:10" s="110" customFormat="1" ht="24.95" customHeight="1" x14ac:dyDescent="0.2">
      <c r="A35" s="292" t="s">
        <v>171</v>
      </c>
      <c r="B35" s="293" t="s">
        <v>172</v>
      </c>
      <c r="C35" s="113">
        <v>18.890433171183691</v>
      </c>
      <c r="D35" s="115">
        <v>1631</v>
      </c>
      <c r="E35" s="114">
        <v>1089</v>
      </c>
      <c r="F35" s="114">
        <v>2156</v>
      </c>
      <c r="G35" s="114">
        <v>1470</v>
      </c>
      <c r="H35" s="140">
        <v>1709</v>
      </c>
      <c r="I35" s="115">
        <v>-78</v>
      </c>
      <c r="J35" s="116">
        <v>-4.5640725570509071</v>
      </c>
    </row>
    <row r="36" spans="1:10" s="110" customFormat="1" ht="24.95" customHeight="1" x14ac:dyDescent="0.2">
      <c r="A36" s="294" t="s">
        <v>173</v>
      </c>
      <c r="B36" s="295" t="s">
        <v>174</v>
      </c>
      <c r="C36" s="125">
        <v>72.77044243687746</v>
      </c>
      <c r="D36" s="143">
        <v>6283</v>
      </c>
      <c r="E36" s="144">
        <v>5200</v>
      </c>
      <c r="F36" s="144">
        <v>7817</v>
      </c>
      <c r="G36" s="144">
        <v>5595</v>
      </c>
      <c r="H36" s="145">
        <v>6199</v>
      </c>
      <c r="I36" s="143">
        <v>84</v>
      </c>
      <c r="J36" s="146">
        <v>1.3550572673011776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8634</v>
      </c>
      <c r="F11" s="264">
        <v>6827</v>
      </c>
      <c r="G11" s="264">
        <v>10995</v>
      </c>
      <c r="H11" s="264">
        <v>8170</v>
      </c>
      <c r="I11" s="265">
        <v>8642</v>
      </c>
      <c r="J11" s="263">
        <v>-8</v>
      </c>
      <c r="K11" s="266">
        <v>-9.257116408238833E-2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40.189946722260828</v>
      </c>
      <c r="E13" s="115">
        <v>3470</v>
      </c>
      <c r="F13" s="114">
        <v>2717</v>
      </c>
      <c r="G13" s="114">
        <v>3908</v>
      </c>
      <c r="H13" s="114">
        <v>3689</v>
      </c>
      <c r="I13" s="140">
        <v>3333</v>
      </c>
      <c r="J13" s="115">
        <v>137</v>
      </c>
      <c r="K13" s="116">
        <v>4.1104110411041104</v>
      </c>
    </row>
    <row r="14" spans="1:15" ht="15.95" customHeight="1" x14ac:dyDescent="0.2">
      <c r="A14" s="306" t="s">
        <v>230</v>
      </c>
      <c r="B14" s="307"/>
      <c r="C14" s="308"/>
      <c r="D14" s="113">
        <v>46.803335649756775</v>
      </c>
      <c r="E14" s="115">
        <v>4041</v>
      </c>
      <c r="F14" s="114">
        <v>3214</v>
      </c>
      <c r="G14" s="114">
        <v>5860</v>
      </c>
      <c r="H14" s="114">
        <v>3555</v>
      </c>
      <c r="I14" s="140">
        <v>4125</v>
      </c>
      <c r="J14" s="115">
        <v>-84</v>
      </c>
      <c r="K14" s="116">
        <v>-2.0363636363636362</v>
      </c>
    </row>
    <row r="15" spans="1:15" ht="15.95" customHeight="1" x14ac:dyDescent="0.2">
      <c r="A15" s="306" t="s">
        <v>231</v>
      </c>
      <c r="B15" s="307"/>
      <c r="C15" s="308"/>
      <c r="D15" s="113">
        <v>6.6712995135510775</v>
      </c>
      <c r="E15" s="115">
        <v>576</v>
      </c>
      <c r="F15" s="114">
        <v>483</v>
      </c>
      <c r="G15" s="114">
        <v>635</v>
      </c>
      <c r="H15" s="114">
        <v>480</v>
      </c>
      <c r="I15" s="140">
        <v>631</v>
      </c>
      <c r="J15" s="115">
        <v>-55</v>
      </c>
      <c r="K15" s="116">
        <v>-8.7163232963549913</v>
      </c>
    </row>
    <row r="16" spans="1:15" ht="15.95" customHeight="1" x14ac:dyDescent="0.2">
      <c r="A16" s="306" t="s">
        <v>232</v>
      </c>
      <c r="B16" s="307"/>
      <c r="C16" s="308"/>
      <c r="D16" s="113">
        <v>6.1616863562659256</v>
      </c>
      <c r="E16" s="115">
        <v>532</v>
      </c>
      <c r="F16" s="114">
        <v>406</v>
      </c>
      <c r="G16" s="114">
        <v>555</v>
      </c>
      <c r="H16" s="114">
        <v>439</v>
      </c>
      <c r="I16" s="140">
        <v>543</v>
      </c>
      <c r="J16" s="115">
        <v>-11</v>
      </c>
      <c r="K16" s="116">
        <v>-2.0257826887661143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8.1885568681955068</v>
      </c>
      <c r="E18" s="115">
        <v>707</v>
      </c>
      <c r="F18" s="114">
        <v>584</v>
      </c>
      <c r="G18" s="114">
        <v>1073</v>
      </c>
      <c r="H18" s="114">
        <v>1161</v>
      </c>
      <c r="I18" s="140">
        <v>712</v>
      </c>
      <c r="J18" s="115">
        <v>-5</v>
      </c>
      <c r="K18" s="116">
        <v>-0.702247191011236</v>
      </c>
    </row>
    <row r="19" spans="1:11" ht="14.1" customHeight="1" x14ac:dyDescent="0.2">
      <c r="A19" s="306" t="s">
        <v>235</v>
      </c>
      <c r="B19" s="307" t="s">
        <v>236</v>
      </c>
      <c r="C19" s="308"/>
      <c r="D19" s="113">
        <v>7.7484364141765116</v>
      </c>
      <c r="E19" s="115">
        <v>669</v>
      </c>
      <c r="F19" s="114">
        <v>563</v>
      </c>
      <c r="G19" s="114">
        <v>1029</v>
      </c>
      <c r="H19" s="114">
        <v>1137</v>
      </c>
      <c r="I19" s="140">
        <v>686</v>
      </c>
      <c r="J19" s="115">
        <v>-17</v>
      </c>
      <c r="K19" s="116">
        <v>-2.4781341107871722</v>
      </c>
    </row>
    <row r="20" spans="1:11" ht="14.1" customHeight="1" x14ac:dyDescent="0.2">
      <c r="A20" s="306">
        <v>12</v>
      </c>
      <c r="B20" s="307" t="s">
        <v>237</v>
      </c>
      <c r="C20" s="308"/>
      <c r="D20" s="113">
        <v>3.2429928190873292</v>
      </c>
      <c r="E20" s="115">
        <v>280</v>
      </c>
      <c r="F20" s="114">
        <v>143</v>
      </c>
      <c r="G20" s="114">
        <v>242</v>
      </c>
      <c r="H20" s="114">
        <v>211</v>
      </c>
      <c r="I20" s="140">
        <v>284</v>
      </c>
      <c r="J20" s="115">
        <v>-4</v>
      </c>
      <c r="K20" s="116">
        <v>-1.408450704225352</v>
      </c>
    </row>
    <row r="21" spans="1:11" ht="14.1" customHeight="1" x14ac:dyDescent="0.2">
      <c r="A21" s="306">
        <v>21</v>
      </c>
      <c r="B21" s="307" t="s">
        <v>238</v>
      </c>
      <c r="C21" s="308"/>
      <c r="D21" s="113">
        <v>0.1853138753764188</v>
      </c>
      <c r="E21" s="115">
        <v>16</v>
      </c>
      <c r="F21" s="114">
        <v>16</v>
      </c>
      <c r="G21" s="114">
        <v>16</v>
      </c>
      <c r="H21" s="114">
        <v>23</v>
      </c>
      <c r="I21" s="140">
        <v>22</v>
      </c>
      <c r="J21" s="115">
        <v>-6</v>
      </c>
      <c r="K21" s="116">
        <v>-27.272727272727273</v>
      </c>
    </row>
    <row r="22" spans="1:11" ht="14.1" customHeight="1" x14ac:dyDescent="0.2">
      <c r="A22" s="306">
        <v>22</v>
      </c>
      <c r="B22" s="307" t="s">
        <v>239</v>
      </c>
      <c r="C22" s="308"/>
      <c r="D22" s="113">
        <v>0.81074820477183229</v>
      </c>
      <c r="E22" s="115">
        <v>70</v>
      </c>
      <c r="F22" s="114">
        <v>41</v>
      </c>
      <c r="G22" s="114">
        <v>119</v>
      </c>
      <c r="H22" s="114">
        <v>85</v>
      </c>
      <c r="I22" s="140">
        <v>75</v>
      </c>
      <c r="J22" s="115">
        <v>-5</v>
      </c>
      <c r="K22" s="116">
        <v>-6.666666666666667</v>
      </c>
    </row>
    <row r="23" spans="1:11" ht="14.1" customHeight="1" x14ac:dyDescent="0.2">
      <c r="A23" s="306">
        <v>23</v>
      </c>
      <c r="B23" s="307" t="s">
        <v>240</v>
      </c>
      <c r="C23" s="308"/>
      <c r="D23" s="113">
        <v>0.98447996293722495</v>
      </c>
      <c r="E23" s="115">
        <v>85</v>
      </c>
      <c r="F23" s="114">
        <v>44</v>
      </c>
      <c r="G23" s="114">
        <v>74</v>
      </c>
      <c r="H23" s="114">
        <v>47</v>
      </c>
      <c r="I23" s="140">
        <v>44</v>
      </c>
      <c r="J23" s="115">
        <v>41</v>
      </c>
      <c r="K23" s="116">
        <v>93.181818181818187</v>
      </c>
    </row>
    <row r="24" spans="1:11" ht="14.1" customHeight="1" x14ac:dyDescent="0.2">
      <c r="A24" s="306">
        <v>24</v>
      </c>
      <c r="B24" s="307" t="s">
        <v>241</v>
      </c>
      <c r="C24" s="308"/>
      <c r="D24" s="113">
        <v>2.3280055594162614</v>
      </c>
      <c r="E24" s="115">
        <v>201</v>
      </c>
      <c r="F24" s="114">
        <v>78</v>
      </c>
      <c r="G24" s="114">
        <v>303</v>
      </c>
      <c r="H24" s="114">
        <v>184</v>
      </c>
      <c r="I24" s="140">
        <v>194</v>
      </c>
      <c r="J24" s="115">
        <v>7</v>
      </c>
      <c r="K24" s="116">
        <v>3.6082474226804124</v>
      </c>
    </row>
    <row r="25" spans="1:11" ht="14.1" customHeight="1" x14ac:dyDescent="0.2">
      <c r="A25" s="306">
        <v>25</v>
      </c>
      <c r="B25" s="307" t="s">
        <v>242</v>
      </c>
      <c r="C25" s="308"/>
      <c r="D25" s="113">
        <v>3.6599490386842715</v>
      </c>
      <c r="E25" s="115">
        <v>316</v>
      </c>
      <c r="F25" s="114">
        <v>208</v>
      </c>
      <c r="G25" s="114">
        <v>413</v>
      </c>
      <c r="H25" s="114">
        <v>308</v>
      </c>
      <c r="I25" s="140">
        <v>301</v>
      </c>
      <c r="J25" s="115">
        <v>15</v>
      </c>
      <c r="K25" s="116">
        <v>4.9833887043189371</v>
      </c>
    </row>
    <row r="26" spans="1:11" ht="14.1" customHeight="1" x14ac:dyDescent="0.2">
      <c r="A26" s="306">
        <v>26</v>
      </c>
      <c r="B26" s="307" t="s">
        <v>243</v>
      </c>
      <c r="C26" s="308"/>
      <c r="D26" s="113">
        <v>1.9573778086634237</v>
      </c>
      <c r="E26" s="115">
        <v>169</v>
      </c>
      <c r="F26" s="114">
        <v>93</v>
      </c>
      <c r="G26" s="114">
        <v>247</v>
      </c>
      <c r="H26" s="114">
        <v>120</v>
      </c>
      <c r="I26" s="140">
        <v>177</v>
      </c>
      <c r="J26" s="115">
        <v>-8</v>
      </c>
      <c r="K26" s="116">
        <v>-4.5197740112994351</v>
      </c>
    </row>
    <row r="27" spans="1:11" ht="14.1" customHeight="1" x14ac:dyDescent="0.2">
      <c r="A27" s="306">
        <v>27</v>
      </c>
      <c r="B27" s="307" t="s">
        <v>244</v>
      </c>
      <c r="C27" s="308"/>
      <c r="D27" s="113">
        <v>1.0771369006254343</v>
      </c>
      <c r="E27" s="115">
        <v>93</v>
      </c>
      <c r="F27" s="114">
        <v>62</v>
      </c>
      <c r="G27" s="114">
        <v>103</v>
      </c>
      <c r="H27" s="114">
        <v>97</v>
      </c>
      <c r="I27" s="140">
        <v>110</v>
      </c>
      <c r="J27" s="115">
        <v>-17</v>
      </c>
      <c r="K27" s="116">
        <v>-15.454545454545455</v>
      </c>
    </row>
    <row r="28" spans="1:11" ht="14.1" customHeight="1" x14ac:dyDescent="0.2">
      <c r="A28" s="306">
        <v>28</v>
      </c>
      <c r="B28" s="307" t="s">
        <v>245</v>
      </c>
      <c r="C28" s="308"/>
      <c r="D28" s="113">
        <v>0.32429928190873292</v>
      </c>
      <c r="E28" s="115">
        <v>28</v>
      </c>
      <c r="F28" s="114">
        <v>20</v>
      </c>
      <c r="G28" s="114">
        <v>34</v>
      </c>
      <c r="H28" s="114">
        <v>36</v>
      </c>
      <c r="I28" s="140">
        <v>34</v>
      </c>
      <c r="J28" s="115">
        <v>-6</v>
      </c>
      <c r="K28" s="116">
        <v>-17.647058823529413</v>
      </c>
    </row>
    <row r="29" spans="1:11" ht="14.1" customHeight="1" x14ac:dyDescent="0.2">
      <c r="A29" s="306">
        <v>29</v>
      </c>
      <c r="B29" s="307" t="s">
        <v>246</v>
      </c>
      <c r="C29" s="308"/>
      <c r="D29" s="113">
        <v>4.9803104007412555</v>
      </c>
      <c r="E29" s="115">
        <v>430</v>
      </c>
      <c r="F29" s="114">
        <v>333</v>
      </c>
      <c r="G29" s="114">
        <v>558</v>
      </c>
      <c r="H29" s="114">
        <v>440</v>
      </c>
      <c r="I29" s="140">
        <v>469</v>
      </c>
      <c r="J29" s="115">
        <v>-39</v>
      </c>
      <c r="K29" s="116">
        <v>-8.3155650319829419</v>
      </c>
    </row>
    <row r="30" spans="1:11" ht="14.1" customHeight="1" x14ac:dyDescent="0.2">
      <c r="A30" s="306" t="s">
        <v>247</v>
      </c>
      <c r="B30" s="307" t="s">
        <v>248</v>
      </c>
      <c r="C30" s="308"/>
      <c r="D30" s="113">
        <v>3.289321287931434</v>
      </c>
      <c r="E30" s="115">
        <v>284</v>
      </c>
      <c r="F30" s="114">
        <v>217</v>
      </c>
      <c r="G30" s="114">
        <v>398</v>
      </c>
      <c r="H30" s="114">
        <v>291</v>
      </c>
      <c r="I30" s="140">
        <v>298</v>
      </c>
      <c r="J30" s="115">
        <v>-14</v>
      </c>
      <c r="K30" s="116">
        <v>-4.6979865771812079</v>
      </c>
    </row>
    <row r="31" spans="1:11" ht="14.1" customHeight="1" x14ac:dyDescent="0.2">
      <c r="A31" s="306" t="s">
        <v>249</v>
      </c>
      <c r="B31" s="307" t="s">
        <v>250</v>
      </c>
      <c r="C31" s="308"/>
      <c r="D31" s="113" t="s">
        <v>513</v>
      </c>
      <c r="E31" s="115" t="s">
        <v>513</v>
      </c>
      <c r="F31" s="114">
        <v>116</v>
      </c>
      <c r="G31" s="114">
        <v>160</v>
      </c>
      <c r="H31" s="114" t="s">
        <v>513</v>
      </c>
      <c r="I31" s="140">
        <v>168</v>
      </c>
      <c r="J31" s="115" t="s">
        <v>513</v>
      </c>
      <c r="K31" s="116" t="s">
        <v>513</v>
      </c>
    </row>
    <row r="32" spans="1:11" ht="14.1" customHeight="1" x14ac:dyDescent="0.2">
      <c r="A32" s="306">
        <v>31</v>
      </c>
      <c r="B32" s="307" t="s">
        <v>251</v>
      </c>
      <c r="C32" s="308"/>
      <c r="D32" s="113">
        <v>0.3706277507528376</v>
      </c>
      <c r="E32" s="115">
        <v>32</v>
      </c>
      <c r="F32" s="114">
        <v>30</v>
      </c>
      <c r="G32" s="114">
        <v>16</v>
      </c>
      <c r="H32" s="114">
        <v>17</v>
      </c>
      <c r="I32" s="140">
        <v>34</v>
      </c>
      <c r="J32" s="115">
        <v>-2</v>
      </c>
      <c r="K32" s="116">
        <v>-5.882352941176471</v>
      </c>
    </row>
    <row r="33" spans="1:11" ht="14.1" customHeight="1" x14ac:dyDescent="0.2">
      <c r="A33" s="306">
        <v>32</v>
      </c>
      <c r="B33" s="307" t="s">
        <v>252</v>
      </c>
      <c r="C33" s="308"/>
      <c r="D33" s="113">
        <v>3.4514709288858003</v>
      </c>
      <c r="E33" s="115">
        <v>298</v>
      </c>
      <c r="F33" s="114">
        <v>180</v>
      </c>
      <c r="G33" s="114">
        <v>299</v>
      </c>
      <c r="H33" s="114">
        <v>234</v>
      </c>
      <c r="I33" s="140">
        <v>295</v>
      </c>
      <c r="J33" s="115">
        <v>3</v>
      </c>
      <c r="K33" s="116">
        <v>1.0169491525423728</v>
      </c>
    </row>
    <row r="34" spans="1:11" ht="14.1" customHeight="1" x14ac:dyDescent="0.2">
      <c r="A34" s="306">
        <v>33</v>
      </c>
      <c r="B34" s="307" t="s">
        <v>253</v>
      </c>
      <c r="C34" s="308"/>
      <c r="D34" s="113">
        <v>0.90340514246004167</v>
      </c>
      <c r="E34" s="115">
        <v>78</v>
      </c>
      <c r="F34" s="114">
        <v>48</v>
      </c>
      <c r="G34" s="114">
        <v>131</v>
      </c>
      <c r="H34" s="114">
        <v>70</v>
      </c>
      <c r="I34" s="140">
        <v>104</v>
      </c>
      <c r="J34" s="115">
        <v>-26</v>
      </c>
      <c r="K34" s="116">
        <v>-25</v>
      </c>
    </row>
    <row r="35" spans="1:11" ht="14.1" customHeight="1" x14ac:dyDescent="0.2">
      <c r="A35" s="306">
        <v>34</v>
      </c>
      <c r="B35" s="307" t="s">
        <v>254</v>
      </c>
      <c r="C35" s="308"/>
      <c r="D35" s="113">
        <v>2.1542738012508686</v>
      </c>
      <c r="E35" s="115">
        <v>186</v>
      </c>
      <c r="F35" s="114">
        <v>139</v>
      </c>
      <c r="G35" s="114">
        <v>204</v>
      </c>
      <c r="H35" s="114">
        <v>131</v>
      </c>
      <c r="I35" s="140">
        <v>172</v>
      </c>
      <c r="J35" s="115">
        <v>14</v>
      </c>
      <c r="K35" s="116">
        <v>8.1395348837209305</v>
      </c>
    </row>
    <row r="36" spans="1:11" ht="14.1" customHeight="1" x14ac:dyDescent="0.2">
      <c r="A36" s="306">
        <v>41</v>
      </c>
      <c r="B36" s="307" t="s">
        <v>255</v>
      </c>
      <c r="C36" s="308"/>
      <c r="D36" s="113">
        <v>0.60227009497336115</v>
      </c>
      <c r="E36" s="115">
        <v>52</v>
      </c>
      <c r="F36" s="114">
        <v>26</v>
      </c>
      <c r="G36" s="114">
        <v>82</v>
      </c>
      <c r="H36" s="114">
        <v>37</v>
      </c>
      <c r="I36" s="140">
        <v>41</v>
      </c>
      <c r="J36" s="115">
        <v>11</v>
      </c>
      <c r="K36" s="116">
        <v>26.829268292682926</v>
      </c>
    </row>
    <row r="37" spans="1:11" ht="14.1" customHeight="1" x14ac:dyDescent="0.2">
      <c r="A37" s="306">
        <v>42</v>
      </c>
      <c r="B37" s="307" t="s">
        <v>256</v>
      </c>
      <c r="C37" s="308"/>
      <c r="D37" s="113">
        <v>0.22006022700949734</v>
      </c>
      <c r="E37" s="115">
        <v>19</v>
      </c>
      <c r="F37" s="114">
        <v>14</v>
      </c>
      <c r="G37" s="114">
        <v>16</v>
      </c>
      <c r="H37" s="114">
        <v>7</v>
      </c>
      <c r="I37" s="140">
        <v>12</v>
      </c>
      <c r="J37" s="115">
        <v>7</v>
      </c>
      <c r="K37" s="116">
        <v>58.333333333333336</v>
      </c>
    </row>
    <row r="38" spans="1:11" ht="14.1" customHeight="1" x14ac:dyDescent="0.2">
      <c r="A38" s="306">
        <v>43</v>
      </c>
      <c r="B38" s="307" t="s">
        <v>257</v>
      </c>
      <c r="C38" s="308"/>
      <c r="D38" s="113">
        <v>0.84549455640491078</v>
      </c>
      <c r="E38" s="115">
        <v>73</v>
      </c>
      <c r="F38" s="114">
        <v>48</v>
      </c>
      <c r="G38" s="114">
        <v>87</v>
      </c>
      <c r="H38" s="114">
        <v>57</v>
      </c>
      <c r="I38" s="140">
        <v>62</v>
      </c>
      <c r="J38" s="115">
        <v>11</v>
      </c>
      <c r="K38" s="116">
        <v>17.741935483870968</v>
      </c>
    </row>
    <row r="39" spans="1:11" ht="14.1" customHeight="1" x14ac:dyDescent="0.2">
      <c r="A39" s="306">
        <v>51</v>
      </c>
      <c r="B39" s="307" t="s">
        <v>258</v>
      </c>
      <c r="C39" s="308"/>
      <c r="D39" s="113">
        <v>16.492934908501272</v>
      </c>
      <c r="E39" s="115">
        <v>1424</v>
      </c>
      <c r="F39" s="114">
        <v>1197</v>
      </c>
      <c r="G39" s="114">
        <v>1519</v>
      </c>
      <c r="H39" s="114">
        <v>1276</v>
      </c>
      <c r="I39" s="140">
        <v>1288</v>
      </c>
      <c r="J39" s="115">
        <v>136</v>
      </c>
      <c r="K39" s="116">
        <v>10.559006211180124</v>
      </c>
    </row>
    <row r="40" spans="1:11" ht="14.1" customHeight="1" x14ac:dyDescent="0.2">
      <c r="A40" s="306" t="s">
        <v>259</v>
      </c>
      <c r="B40" s="307" t="s">
        <v>260</v>
      </c>
      <c r="C40" s="308"/>
      <c r="D40" s="113">
        <v>16.006485985638175</v>
      </c>
      <c r="E40" s="115">
        <v>1382</v>
      </c>
      <c r="F40" s="114">
        <v>1153</v>
      </c>
      <c r="G40" s="114">
        <v>1454</v>
      </c>
      <c r="H40" s="114">
        <v>1240</v>
      </c>
      <c r="I40" s="140">
        <v>1236</v>
      </c>
      <c r="J40" s="115">
        <v>146</v>
      </c>
      <c r="K40" s="116">
        <v>11.812297734627832</v>
      </c>
    </row>
    <row r="41" spans="1:11" ht="14.1" customHeight="1" x14ac:dyDescent="0.2">
      <c r="A41" s="306"/>
      <c r="B41" s="307" t="s">
        <v>261</v>
      </c>
      <c r="C41" s="308"/>
      <c r="D41" s="113">
        <v>14.92934908501274</v>
      </c>
      <c r="E41" s="115">
        <v>1289</v>
      </c>
      <c r="F41" s="114">
        <v>961</v>
      </c>
      <c r="G41" s="114">
        <v>1263</v>
      </c>
      <c r="H41" s="114">
        <v>1138</v>
      </c>
      <c r="I41" s="140">
        <v>1143</v>
      </c>
      <c r="J41" s="115">
        <v>146</v>
      </c>
      <c r="K41" s="116">
        <v>12.773403324584427</v>
      </c>
    </row>
    <row r="42" spans="1:11" ht="14.1" customHeight="1" x14ac:dyDescent="0.2">
      <c r="A42" s="306">
        <v>52</v>
      </c>
      <c r="B42" s="307" t="s">
        <v>262</v>
      </c>
      <c r="C42" s="308"/>
      <c r="D42" s="113">
        <v>6.0806115357887425</v>
      </c>
      <c r="E42" s="115">
        <v>525</v>
      </c>
      <c r="F42" s="114">
        <v>429</v>
      </c>
      <c r="G42" s="114">
        <v>597</v>
      </c>
      <c r="H42" s="114">
        <v>525</v>
      </c>
      <c r="I42" s="140">
        <v>542</v>
      </c>
      <c r="J42" s="115">
        <v>-17</v>
      </c>
      <c r="K42" s="116">
        <v>-3.1365313653136533</v>
      </c>
    </row>
    <row r="43" spans="1:11" ht="14.1" customHeight="1" x14ac:dyDescent="0.2">
      <c r="A43" s="306" t="s">
        <v>263</v>
      </c>
      <c r="B43" s="307" t="s">
        <v>264</v>
      </c>
      <c r="C43" s="308"/>
      <c r="D43" s="113">
        <v>5.582580495714617</v>
      </c>
      <c r="E43" s="115">
        <v>482</v>
      </c>
      <c r="F43" s="114">
        <v>400</v>
      </c>
      <c r="G43" s="114">
        <v>541</v>
      </c>
      <c r="H43" s="114">
        <v>462</v>
      </c>
      <c r="I43" s="140">
        <v>479</v>
      </c>
      <c r="J43" s="115">
        <v>3</v>
      </c>
      <c r="K43" s="116">
        <v>0.62630480167014613</v>
      </c>
    </row>
    <row r="44" spans="1:11" ht="14.1" customHeight="1" x14ac:dyDescent="0.2">
      <c r="A44" s="306">
        <v>53</v>
      </c>
      <c r="B44" s="307" t="s">
        <v>265</v>
      </c>
      <c r="C44" s="308"/>
      <c r="D44" s="113">
        <v>0.3822098679638638</v>
      </c>
      <c r="E44" s="115">
        <v>33</v>
      </c>
      <c r="F44" s="114">
        <v>34</v>
      </c>
      <c r="G44" s="114">
        <v>46</v>
      </c>
      <c r="H44" s="114">
        <v>43</v>
      </c>
      <c r="I44" s="140">
        <v>36</v>
      </c>
      <c r="J44" s="115">
        <v>-3</v>
      </c>
      <c r="K44" s="116">
        <v>-8.3333333333333339</v>
      </c>
    </row>
    <row r="45" spans="1:11" ht="14.1" customHeight="1" x14ac:dyDescent="0.2">
      <c r="A45" s="306" t="s">
        <v>266</v>
      </c>
      <c r="B45" s="307" t="s">
        <v>267</v>
      </c>
      <c r="C45" s="308"/>
      <c r="D45" s="113">
        <v>0.25480657864257589</v>
      </c>
      <c r="E45" s="115">
        <v>22</v>
      </c>
      <c r="F45" s="114">
        <v>22</v>
      </c>
      <c r="G45" s="114">
        <v>39</v>
      </c>
      <c r="H45" s="114">
        <v>32</v>
      </c>
      <c r="I45" s="140">
        <v>27</v>
      </c>
      <c r="J45" s="115">
        <v>-5</v>
      </c>
      <c r="K45" s="116">
        <v>-18.518518518518519</v>
      </c>
    </row>
    <row r="46" spans="1:11" ht="14.1" customHeight="1" x14ac:dyDescent="0.2">
      <c r="A46" s="306">
        <v>54</v>
      </c>
      <c r="B46" s="307" t="s">
        <v>268</v>
      </c>
      <c r="C46" s="308"/>
      <c r="D46" s="113">
        <v>2.2585128561501042</v>
      </c>
      <c r="E46" s="115">
        <v>195</v>
      </c>
      <c r="F46" s="114">
        <v>163</v>
      </c>
      <c r="G46" s="114">
        <v>244</v>
      </c>
      <c r="H46" s="114">
        <v>187</v>
      </c>
      <c r="I46" s="140">
        <v>215</v>
      </c>
      <c r="J46" s="115">
        <v>-20</v>
      </c>
      <c r="K46" s="116">
        <v>-9.3023255813953494</v>
      </c>
    </row>
    <row r="47" spans="1:11" ht="14.1" customHeight="1" x14ac:dyDescent="0.2">
      <c r="A47" s="306">
        <v>61</v>
      </c>
      <c r="B47" s="307" t="s">
        <v>269</v>
      </c>
      <c r="C47" s="308"/>
      <c r="D47" s="113">
        <v>2.7912902478573085</v>
      </c>
      <c r="E47" s="115">
        <v>241</v>
      </c>
      <c r="F47" s="114">
        <v>146</v>
      </c>
      <c r="G47" s="114">
        <v>287</v>
      </c>
      <c r="H47" s="114">
        <v>159</v>
      </c>
      <c r="I47" s="140">
        <v>209</v>
      </c>
      <c r="J47" s="115">
        <v>32</v>
      </c>
      <c r="K47" s="116">
        <v>15.311004784688995</v>
      </c>
    </row>
    <row r="48" spans="1:11" ht="14.1" customHeight="1" x14ac:dyDescent="0.2">
      <c r="A48" s="306">
        <v>62</v>
      </c>
      <c r="B48" s="307" t="s">
        <v>270</v>
      </c>
      <c r="C48" s="308"/>
      <c r="D48" s="113">
        <v>8.0148251100301131</v>
      </c>
      <c r="E48" s="115">
        <v>692</v>
      </c>
      <c r="F48" s="114">
        <v>787</v>
      </c>
      <c r="G48" s="114">
        <v>1060</v>
      </c>
      <c r="H48" s="114">
        <v>680</v>
      </c>
      <c r="I48" s="140">
        <v>781</v>
      </c>
      <c r="J48" s="115">
        <v>-89</v>
      </c>
      <c r="K48" s="116">
        <v>-11.395646606914212</v>
      </c>
    </row>
    <row r="49" spans="1:11" ht="14.1" customHeight="1" x14ac:dyDescent="0.2">
      <c r="A49" s="306">
        <v>63</v>
      </c>
      <c r="B49" s="307" t="s">
        <v>271</v>
      </c>
      <c r="C49" s="308"/>
      <c r="D49" s="113">
        <v>2.8028723650683345</v>
      </c>
      <c r="E49" s="115">
        <v>242</v>
      </c>
      <c r="F49" s="114">
        <v>172</v>
      </c>
      <c r="G49" s="114">
        <v>188</v>
      </c>
      <c r="H49" s="114">
        <v>228</v>
      </c>
      <c r="I49" s="140">
        <v>230</v>
      </c>
      <c r="J49" s="115">
        <v>12</v>
      </c>
      <c r="K49" s="116">
        <v>5.2173913043478262</v>
      </c>
    </row>
    <row r="50" spans="1:11" ht="14.1" customHeight="1" x14ac:dyDescent="0.2">
      <c r="A50" s="306" t="s">
        <v>272</v>
      </c>
      <c r="B50" s="307" t="s">
        <v>273</v>
      </c>
      <c r="C50" s="308"/>
      <c r="D50" s="113">
        <v>0.33588139911975912</v>
      </c>
      <c r="E50" s="115">
        <v>29</v>
      </c>
      <c r="F50" s="114">
        <v>18</v>
      </c>
      <c r="G50" s="114">
        <v>35</v>
      </c>
      <c r="H50" s="114">
        <v>25</v>
      </c>
      <c r="I50" s="140">
        <v>19</v>
      </c>
      <c r="J50" s="115">
        <v>10</v>
      </c>
      <c r="K50" s="116">
        <v>52.631578947368418</v>
      </c>
    </row>
    <row r="51" spans="1:11" ht="14.1" customHeight="1" x14ac:dyDescent="0.2">
      <c r="A51" s="306" t="s">
        <v>274</v>
      </c>
      <c r="B51" s="307" t="s">
        <v>275</v>
      </c>
      <c r="C51" s="308"/>
      <c r="D51" s="113">
        <v>2.3395876766272874</v>
      </c>
      <c r="E51" s="115">
        <v>202</v>
      </c>
      <c r="F51" s="114">
        <v>133</v>
      </c>
      <c r="G51" s="114">
        <v>128</v>
      </c>
      <c r="H51" s="114">
        <v>192</v>
      </c>
      <c r="I51" s="140">
        <v>198</v>
      </c>
      <c r="J51" s="115">
        <v>4</v>
      </c>
      <c r="K51" s="116">
        <v>2.0202020202020203</v>
      </c>
    </row>
    <row r="52" spans="1:11" ht="14.1" customHeight="1" x14ac:dyDescent="0.2">
      <c r="A52" s="306">
        <v>71</v>
      </c>
      <c r="B52" s="307" t="s">
        <v>276</v>
      </c>
      <c r="C52" s="308"/>
      <c r="D52" s="113">
        <v>7.5399583043780405</v>
      </c>
      <c r="E52" s="115">
        <v>651</v>
      </c>
      <c r="F52" s="114">
        <v>502</v>
      </c>
      <c r="G52" s="114">
        <v>818</v>
      </c>
      <c r="H52" s="114">
        <v>525</v>
      </c>
      <c r="I52" s="140">
        <v>658</v>
      </c>
      <c r="J52" s="115">
        <v>-7</v>
      </c>
      <c r="K52" s="116">
        <v>-1.0638297872340425</v>
      </c>
    </row>
    <row r="53" spans="1:11" ht="14.1" customHeight="1" x14ac:dyDescent="0.2">
      <c r="A53" s="306" t="s">
        <v>277</v>
      </c>
      <c r="B53" s="307" t="s">
        <v>278</v>
      </c>
      <c r="C53" s="308"/>
      <c r="D53" s="113">
        <v>2.6638869585360205</v>
      </c>
      <c r="E53" s="115">
        <v>230</v>
      </c>
      <c r="F53" s="114">
        <v>186</v>
      </c>
      <c r="G53" s="114">
        <v>279</v>
      </c>
      <c r="H53" s="114">
        <v>173</v>
      </c>
      <c r="I53" s="140">
        <v>227</v>
      </c>
      <c r="J53" s="115">
        <v>3</v>
      </c>
      <c r="K53" s="116">
        <v>1.3215859030837005</v>
      </c>
    </row>
    <row r="54" spans="1:11" ht="14.1" customHeight="1" x14ac:dyDescent="0.2">
      <c r="A54" s="306" t="s">
        <v>279</v>
      </c>
      <c r="B54" s="307" t="s">
        <v>280</v>
      </c>
      <c r="C54" s="308"/>
      <c r="D54" s="113">
        <v>4.1463979615473709</v>
      </c>
      <c r="E54" s="115">
        <v>358</v>
      </c>
      <c r="F54" s="114">
        <v>289</v>
      </c>
      <c r="G54" s="114">
        <v>494</v>
      </c>
      <c r="H54" s="114">
        <v>314</v>
      </c>
      <c r="I54" s="140">
        <v>368</v>
      </c>
      <c r="J54" s="115">
        <v>-10</v>
      </c>
      <c r="K54" s="116">
        <v>-2.7173913043478262</v>
      </c>
    </row>
    <row r="55" spans="1:11" ht="14.1" customHeight="1" x14ac:dyDescent="0.2">
      <c r="A55" s="306">
        <v>72</v>
      </c>
      <c r="B55" s="307" t="s">
        <v>281</v>
      </c>
      <c r="C55" s="308"/>
      <c r="D55" s="113">
        <v>1.7604818160759788</v>
      </c>
      <c r="E55" s="115">
        <v>152</v>
      </c>
      <c r="F55" s="114">
        <v>84</v>
      </c>
      <c r="G55" s="114">
        <v>149</v>
      </c>
      <c r="H55" s="114">
        <v>90</v>
      </c>
      <c r="I55" s="140">
        <v>125</v>
      </c>
      <c r="J55" s="115">
        <v>27</v>
      </c>
      <c r="K55" s="116">
        <v>21.6</v>
      </c>
    </row>
    <row r="56" spans="1:11" ht="14.1" customHeight="1" x14ac:dyDescent="0.2">
      <c r="A56" s="306" t="s">
        <v>282</v>
      </c>
      <c r="B56" s="307" t="s">
        <v>283</v>
      </c>
      <c r="C56" s="308"/>
      <c r="D56" s="113">
        <v>0.47486680565207318</v>
      </c>
      <c r="E56" s="115">
        <v>41</v>
      </c>
      <c r="F56" s="114">
        <v>13</v>
      </c>
      <c r="G56" s="114">
        <v>31</v>
      </c>
      <c r="H56" s="114">
        <v>7</v>
      </c>
      <c r="I56" s="140">
        <v>27</v>
      </c>
      <c r="J56" s="115">
        <v>14</v>
      </c>
      <c r="K56" s="116">
        <v>51.851851851851855</v>
      </c>
    </row>
    <row r="57" spans="1:11" ht="14.1" customHeight="1" x14ac:dyDescent="0.2">
      <c r="A57" s="306" t="s">
        <v>284</v>
      </c>
      <c r="B57" s="307" t="s">
        <v>285</v>
      </c>
      <c r="C57" s="308"/>
      <c r="D57" s="113">
        <v>0.85707667361593698</v>
      </c>
      <c r="E57" s="115">
        <v>74</v>
      </c>
      <c r="F57" s="114">
        <v>52</v>
      </c>
      <c r="G57" s="114">
        <v>73</v>
      </c>
      <c r="H57" s="114">
        <v>42</v>
      </c>
      <c r="I57" s="140">
        <v>66</v>
      </c>
      <c r="J57" s="115">
        <v>8</v>
      </c>
      <c r="K57" s="116">
        <v>12.121212121212121</v>
      </c>
    </row>
    <row r="58" spans="1:11" ht="14.1" customHeight="1" x14ac:dyDescent="0.2">
      <c r="A58" s="306">
        <v>73</v>
      </c>
      <c r="B58" s="307" t="s">
        <v>286</v>
      </c>
      <c r="C58" s="308"/>
      <c r="D58" s="113">
        <v>1.0655547834144081</v>
      </c>
      <c r="E58" s="115">
        <v>92</v>
      </c>
      <c r="F58" s="114">
        <v>52</v>
      </c>
      <c r="G58" s="114">
        <v>139</v>
      </c>
      <c r="H58" s="114">
        <v>63</v>
      </c>
      <c r="I58" s="140">
        <v>90</v>
      </c>
      <c r="J58" s="115">
        <v>2</v>
      </c>
      <c r="K58" s="116">
        <v>2.2222222222222223</v>
      </c>
    </row>
    <row r="59" spans="1:11" ht="14.1" customHeight="1" x14ac:dyDescent="0.2">
      <c r="A59" s="306" t="s">
        <v>287</v>
      </c>
      <c r="B59" s="307" t="s">
        <v>288</v>
      </c>
      <c r="C59" s="308"/>
      <c r="D59" s="113">
        <v>0.81074820477183229</v>
      </c>
      <c r="E59" s="115">
        <v>70</v>
      </c>
      <c r="F59" s="114">
        <v>40</v>
      </c>
      <c r="G59" s="114">
        <v>101</v>
      </c>
      <c r="H59" s="114">
        <v>51</v>
      </c>
      <c r="I59" s="140">
        <v>70</v>
      </c>
      <c r="J59" s="115">
        <v>0</v>
      </c>
      <c r="K59" s="116">
        <v>0</v>
      </c>
    </row>
    <row r="60" spans="1:11" ht="14.1" customHeight="1" x14ac:dyDescent="0.2">
      <c r="A60" s="306">
        <v>81</v>
      </c>
      <c r="B60" s="307" t="s">
        <v>289</v>
      </c>
      <c r="C60" s="308"/>
      <c r="D60" s="113">
        <v>5.4435950891823026</v>
      </c>
      <c r="E60" s="115">
        <v>470</v>
      </c>
      <c r="F60" s="114">
        <v>409</v>
      </c>
      <c r="G60" s="114">
        <v>564</v>
      </c>
      <c r="H60" s="114">
        <v>414</v>
      </c>
      <c r="I60" s="140">
        <v>538</v>
      </c>
      <c r="J60" s="115">
        <v>-68</v>
      </c>
      <c r="K60" s="116">
        <v>-12.639405204460967</v>
      </c>
    </row>
    <row r="61" spans="1:11" ht="14.1" customHeight="1" x14ac:dyDescent="0.2">
      <c r="A61" s="306" t="s">
        <v>290</v>
      </c>
      <c r="B61" s="307" t="s">
        <v>291</v>
      </c>
      <c r="C61" s="308"/>
      <c r="D61" s="113">
        <v>2.0268705119295807</v>
      </c>
      <c r="E61" s="115">
        <v>175</v>
      </c>
      <c r="F61" s="114">
        <v>87</v>
      </c>
      <c r="G61" s="114">
        <v>202</v>
      </c>
      <c r="H61" s="114">
        <v>125</v>
      </c>
      <c r="I61" s="140">
        <v>140</v>
      </c>
      <c r="J61" s="115">
        <v>35</v>
      </c>
      <c r="K61" s="116">
        <v>25</v>
      </c>
    </row>
    <row r="62" spans="1:11" ht="14.1" customHeight="1" x14ac:dyDescent="0.2">
      <c r="A62" s="306" t="s">
        <v>292</v>
      </c>
      <c r="B62" s="307" t="s">
        <v>293</v>
      </c>
      <c r="C62" s="308"/>
      <c r="D62" s="113">
        <v>1.6909891128098216</v>
      </c>
      <c r="E62" s="115">
        <v>146</v>
      </c>
      <c r="F62" s="114">
        <v>198</v>
      </c>
      <c r="G62" s="114">
        <v>216</v>
      </c>
      <c r="H62" s="114">
        <v>186</v>
      </c>
      <c r="I62" s="140">
        <v>171</v>
      </c>
      <c r="J62" s="115">
        <v>-25</v>
      </c>
      <c r="K62" s="116">
        <v>-14.619883040935672</v>
      </c>
    </row>
    <row r="63" spans="1:11" ht="14.1" customHeight="1" x14ac:dyDescent="0.2">
      <c r="A63" s="306"/>
      <c r="B63" s="307" t="s">
        <v>294</v>
      </c>
      <c r="C63" s="308"/>
      <c r="D63" s="113">
        <v>1.4709288858003242</v>
      </c>
      <c r="E63" s="115">
        <v>127</v>
      </c>
      <c r="F63" s="114">
        <v>182</v>
      </c>
      <c r="G63" s="114">
        <v>186</v>
      </c>
      <c r="H63" s="114">
        <v>168</v>
      </c>
      <c r="I63" s="140">
        <v>127</v>
      </c>
      <c r="J63" s="115">
        <v>0</v>
      </c>
      <c r="K63" s="116">
        <v>0</v>
      </c>
    </row>
    <row r="64" spans="1:11" ht="14.1" customHeight="1" x14ac:dyDescent="0.2">
      <c r="A64" s="306" t="s">
        <v>295</v>
      </c>
      <c r="B64" s="307" t="s">
        <v>296</v>
      </c>
      <c r="C64" s="308"/>
      <c r="D64" s="113">
        <v>0.60227009497336115</v>
      </c>
      <c r="E64" s="115">
        <v>52</v>
      </c>
      <c r="F64" s="114">
        <v>32</v>
      </c>
      <c r="G64" s="114">
        <v>64</v>
      </c>
      <c r="H64" s="114">
        <v>34</v>
      </c>
      <c r="I64" s="140">
        <v>48</v>
      </c>
      <c r="J64" s="115">
        <v>4</v>
      </c>
      <c r="K64" s="116">
        <v>8.3333333333333339</v>
      </c>
    </row>
    <row r="65" spans="1:11" ht="14.1" customHeight="1" x14ac:dyDescent="0.2">
      <c r="A65" s="306" t="s">
        <v>297</v>
      </c>
      <c r="B65" s="307" t="s">
        <v>298</v>
      </c>
      <c r="C65" s="308"/>
      <c r="D65" s="113">
        <v>0.55594162612925646</v>
      </c>
      <c r="E65" s="115">
        <v>48</v>
      </c>
      <c r="F65" s="114">
        <v>53</v>
      </c>
      <c r="G65" s="114">
        <v>45</v>
      </c>
      <c r="H65" s="114">
        <v>32</v>
      </c>
      <c r="I65" s="140">
        <v>95</v>
      </c>
      <c r="J65" s="115">
        <v>-47</v>
      </c>
      <c r="K65" s="116">
        <v>-49.473684210526315</v>
      </c>
    </row>
    <row r="66" spans="1:11" ht="14.1" customHeight="1" x14ac:dyDescent="0.2">
      <c r="A66" s="306">
        <v>82</v>
      </c>
      <c r="B66" s="307" t="s">
        <v>299</v>
      </c>
      <c r="C66" s="308"/>
      <c r="D66" s="113">
        <v>2.8376187167014129</v>
      </c>
      <c r="E66" s="115">
        <v>245</v>
      </c>
      <c r="F66" s="114">
        <v>233</v>
      </c>
      <c r="G66" s="114">
        <v>322</v>
      </c>
      <c r="H66" s="114">
        <v>230</v>
      </c>
      <c r="I66" s="140">
        <v>247</v>
      </c>
      <c r="J66" s="115">
        <v>-2</v>
      </c>
      <c r="K66" s="116">
        <v>-0.80971659919028338</v>
      </c>
    </row>
    <row r="67" spans="1:11" ht="14.1" customHeight="1" x14ac:dyDescent="0.2">
      <c r="A67" s="306" t="s">
        <v>300</v>
      </c>
      <c r="B67" s="307" t="s">
        <v>301</v>
      </c>
      <c r="C67" s="308"/>
      <c r="D67" s="113">
        <v>1.6909891128098216</v>
      </c>
      <c r="E67" s="115">
        <v>146</v>
      </c>
      <c r="F67" s="114">
        <v>165</v>
      </c>
      <c r="G67" s="114">
        <v>182</v>
      </c>
      <c r="H67" s="114">
        <v>161</v>
      </c>
      <c r="I67" s="140">
        <v>173</v>
      </c>
      <c r="J67" s="115">
        <v>-27</v>
      </c>
      <c r="K67" s="116">
        <v>-15.606936416184972</v>
      </c>
    </row>
    <row r="68" spans="1:11" ht="14.1" customHeight="1" x14ac:dyDescent="0.2">
      <c r="A68" s="306" t="s">
        <v>302</v>
      </c>
      <c r="B68" s="307" t="s">
        <v>303</v>
      </c>
      <c r="C68" s="308"/>
      <c r="D68" s="113">
        <v>0.56752374334028255</v>
      </c>
      <c r="E68" s="115">
        <v>49</v>
      </c>
      <c r="F68" s="114">
        <v>37</v>
      </c>
      <c r="G68" s="114">
        <v>88</v>
      </c>
      <c r="H68" s="114">
        <v>45</v>
      </c>
      <c r="I68" s="140">
        <v>46</v>
      </c>
      <c r="J68" s="115">
        <v>3</v>
      </c>
      <c r="K68" s="116">
        <v>6.5217391304347823</v>
      </c>
    </row>
    <row r="69" spans="1:11" ht="14.1" customHeight="1" x14ac:dyDescent="0.2">
      <c r="A69" s="306">
        <v>83</v>
      </c>
      <c r="B69" s="307" t="s">
        <v>304</v>
      </c>
      <c r="C69" s="308"/>
      <c r="D69" s="113">
        <v>3.7526059763724811</v>
      </c>
      <c r="E69" s="115">
        <v>324</v>
      </c>
      <c r="F69" s="114">
        <v>291</v>
      </c>
      <c r="G69" s="114">
        <v>754</v>
      </c>
      <c r="H69" s="114">
        <v>239</v>
      </c>
      <c r="I69" s="140">
        <v>310</v>
      </c>
      <c r="J69" s="115">
        <v>14</v>
      </c>
      <c r="K69" s="116">
        <v>4.5161290322580649</v>
      </c>
    </row>
    <row r="70" spans="1:11" ht="14.1" customHeight="1" x14ac:dyDescent="0.2">
      <c r="A70" s="306" t="s">
        <v>305</v>
      </c>
      <c r="B70" s="307" t="s">
        <v>306</v>
      </c>
      <c r="C70" s="308"/>
      <c r="D70" s="113">
        <v>2.9302756543896225</v>
      </c>
      <c r="E70" s="115">
        <v>253</v>
      </c>
      <c r="F70" s="114">
        <v>237</v>
      </c>
      <c r="G70" s="114">
        <v>689</v>
      </c>
      <c r="H70" s="114">
        <v>189</v>
      </c>
      <c r="I70" s="140">
        <v>258</v>
      </c>
      <c r="J70" s="115">
        <v>-5</v>
      </c>
      <c r="K70" s="116">
        <v>-1.9379844961240309</v>
      </c>
    </row>
    <row r="71" spans="1:11" ht="14.1" customHeight="1" x14ac:dyDescent="0.2">
      <c r="A71" s="306"/>
      <c r="B71" s="307" t="s">
        <v>307</v>
      </c>
      <c r="C71" s="308"/>
      <c r="D71" s="113">
        <v>1.6099142923326384</v>
      </c>
      <c r="E71" s="115">
        <v>139</v>
      </c>
      <c r="F71" s="114">
        <v>125</v>
      </c>
      <c r="G71" s="114">
        <v>420</v>
      </c>
      <c r="H71" s="114">
        <v>89</v>
      </c>
      <c r="I71" s="140">
        <v>110</v>
      </c>
      <c r="J71" s="115">
        <v>29</v>
      </c>
      <c r="K71" s="116">
        <v>26.363636363636363</v>
      </c>
    </row>
    <row r="72" spans="1:11" ht="14.1" customHeight="1" x14ac:dyDescent="0.2">
      <c r="A72" s="306">
        <v>84</v>
      </c>
      <c r="B72" s="307" t="s">
        <v>308</v>
      </c>
      <c r="C72" s="308"/>
      <c r="D72" s="113">
        <v>0.97289784572619875</v>
      </c>
      <c r="E72" s="115">
        <v>84</v>
      </c>
      <c r="F72" s="114">
        <v>109</v>
      </c>
      <c r="G72" s="114">
        <v>99</v>
      </c>
      <c r="H72" s="114">
        <v>102</v>
      </c>
      <c r="I72" s="140">
        <v>91</v>
      </c>
      <c r="J72" s="115">
        <v>-7</v>
      </c>
      <c r="K72" s="116">
        <v>-7.6923076923076925</v>
      </c>
    </row>
    <row r="73" spans="1:11" ht="14.1" customHeight="1" x14ac:dyDescent="0.2">
      <c r="A73" s="306" t="s">
        <v>309</v>
      </c>
      <c r="B73" s="307" t="s">
        <v>310</v>
      </c>
      <c r="C73" s="308"/>
      <c r="D73" s="113">
        <v>0.53277739170720406</v>
      </c>
      <c r="E73" s="115">
        <v>46</v>
      </c>
      <c r="F73" s="114">
        <v>50</v>
      </c>
      <c r="G73" s="114">
        <v>58</v>
      </c>
      <c r="H73" s="114">
        <v>65</v>
      </c>
      <c r="I73" s="140">
        <v>44</v>
      </c>
      <c r="J73" s="115">
        <v>2</v>
      </c>
      <c r="K73" s="116">
        <v>4.5454545454545459</v>
      </c>
    </row>
    <row r="74" spans="1:11" ht="14.1" customHeight="1" x14ac:dyDescent="0.2">
      <c r="A74" s="306" t="s">
        <v>311</v>
      </c>
      <c r="B74" s="307" t="s">
        <v>312</v>
      </c>
      <c r="C74" s="308"/>
      <c r="D74" s="113">
        <v>4.63284688441047E-2</v>
      </c>
      <c r="E74" s="115">
        <v>4</v>
      </c>
      <c r="F74" s="114">
        <v>28</v>
      </c>
      <c r="G74" s="114">
        <v>10</v>
      </c>
      <c r="H74" s="114">
        <v>8</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0.11582117211026176</v>
      </c>
      <c r="E76" s="115">
        <v>10</v>
      </c>
      <c r="F76" s="114">
        <v>4</v>
      </c>
      <c r="G76" s="114">
        <v>13</v>
      </c>
      <c r="H76" s="114" t="s">
        <v>513</v>
      </c>
      <c r="I76" s="140">
        <v>10</v>
      </c>
      <c r="J76" s="115">
        <v>0</v>
      </c>
      <c r="K76" s="116">
        <v>0</v>
      </c>
    </row>
    <row r="77" spans="1:11" ht="14.1" customHeight="1" x14ac:dyDescent="0.2">
      <c r="A77" s="306">
        <v>92</v>
      </c>
      <c r="B77" s="307" t="s">
        <v>316</v>
      </c>
      <c r="C77" s="308"/>
      <c r="D77" s="113">
        <v>0.93815149409312026</v>
      </c>
      <c r="E77" s="115">
        <v>81</v>
      </c>
      <c r="F77" s="114">
        <v>82</v>
      </c>
      <c r="G77" s="114">
        <v>104</v>
      </c>
      <c r="H77" s="114">
        <v>86</v>
      </c>
      <c r="I77" s="140">
        <v>93</v>
      </c>
      <c r="J77" s="115">
        <v>-12</v>
      </c>
      <c r="K77" s="116">
        <v>-12.903225806451612</v>
      </c>
    </row>
    <row r="78" spans="1:11" ht="14.1" customHeight="1" x14ac:dyDescent="0.2">
      <c r="A78" s="306">
        <v>93</v>
      </c>
      <c r="B78" s="307" t="s">
        <v>317</v>
      </c>
      <c r="C78" s="308"/>
      <c r="D78" s="113">
        <v>0.13898540653231412</v>
      </c>
      <c r="E78" s="115">
        <v>12</v>
      </c>
      <c r="F78" s="114">
        <v>3</v>
      </c>
      <c r="G78" s="114" t="s">
        <v>513</v>
      </c>
      <c r="H78" s="114">
        <v>9</v>
      </c>
      <c r="I78" s="140">
        <v>16</v>
      </c>
      <c r="J78" s="115">
        <v>-4</v>
      </c>
      <c r="K78" s="116">
        <v>-25</v>
      </c>
    </row>
    <row r="79" spans="1:11" ht="14.1" customHeight="1" x14ac:dyDescent="0.2">
      <c r="A79" s="306">
        <v>94</v>
      </c>
      <c r="B79" s="307" t="s">
        <v>318</v>
      </c>
      <c r="C79" s="308"/>
      <c r="D79" s="113">
        <v>0.15056752374334029</v>
      </c>
      <c r="E79" s="115">
        <v>13</v>
      </c>
      <c r="F79" s="114">
        <v>16</v>
      </c>
      <c r="G79" s="114">
        <v>25</v>
      </c>
      <c r="H79" s="114">
        <v>35</v>
      </c>
      <c r="I79" s="140" t="s">
        <v>513</v>
      </c>
      <c r="J79" s="115" t="s">
        <v>513</v>
      </c>
      <c r="K79" s="116" t="s">
        <v>513</v>
      </c>
    </row>
    <row r="80" spans="1:11" ht="14.1" customHeight="1" x14ac:dyDescent="0.2">
      <c r="A80" s="306" t="s">
        <v>319</v>
      </c>
      <c r="B80" s="307" t="s">
        <v>320</v>
      </c>
      <c r="C80" s="308"/>
      <c r="D80" s="113">
        <v>0</v>
      </c>
      <c r="E80" s="115">
        <v>0</v>
      </c>
      <c r="F80" s="114">
        <v>0</v>
      </c>
      <c r="G80" s="114" t="s">
        <v>513</v>
      </c>
      <c r="H80" s="114" t="s">
        <v>513</v>
      </c>
      <c r="I80" s="140" t="s">
        <v>513</v>
      </c>
      <c r="J80" s="115" t="s">
        <v>513</v>
      </c>
      <c r="K80" s="116" t="s">
        <v>513</v>
      </c>
    </row>
    <row r="81" spans="1:11" ht="14.1" customHeight="1" x14ac:dyDescent="0.2">
      <c r="A81" s="310" t="s">
        <v>321</v>
      </c>
      <c r="B81" s="311" t="s">
        <v>333</v>
      </c>
      <c r="C81" s="312"/>
      <c r="D81" s="125">
        <v>0.17373175816539263</v>
      </c>
      <c r="E81" s="143">
        <v>15</v>
      </c>
      <c r="F81" s="144">
        <v>7</v>
      </c>
      <c r="G81" s="144">
        <v>37</v>
      </c>
      <c r="H81" s="144">
        <v>7</v>
      </c>
      <c r="I81" s="145">
        <v>10</v>
      </c>
      <c r="J81" s="143">
        <v>5</v>
      </c>
      <c r="K81" s="146">
        <v>50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8260</v>
      </c>
      <c r="E11" s="114">
        <v>7894</v>
      </c>
      <c r="F11" s="114">
        <v>9489</v>
      </c>
      <c r="G11" s="114">
        <v>8001</v>
      </c>
      <c r="H11" s="140">
        <v>7990</v>
      </c>
      <c r="I11" s="115">
        <v>270</v>
      </c>
      <c r="J11" s="116">
        <v>3.3792240300375469</v>
      </c>
    </row>
    <row r="12" spans="1:15" s="110" customFormat="1" ht="24.95" customHeight="1" x14ac:dyDescent="0.2">
      <c r="A12" s="193" t="s">
        <v>132</v>
      </c>
      <c r="B12" s="194" t="s">
        <v>133</v>
      </c>
      <c r="C12" s="113">
        <v>4.7578692493946733</v>
      </c>
      <c r="D12" s="115">
        <v>393</v>
      </c>
      <c r="E12" s="114">
        <v>1142</v>
      </c>
      <c r="F12" s="114">
        <v>1066</v>
      </c>
      <c r="G12" s="114">
        <v>787</v>
      </c>
      <c r="H12" s="140">
        <v>405</v>
      </c>
      <c r="I12" s="115">
        <v>-12</v>
      </c>
      <c r="J12" s="116">
        <v>-2.9629629629629628</v>
      </c>
    </row>
    <row r="13" spans="1:15" s="110" customFormat="1" ht="24.95" customHeight="1" x14ac:dyDescent="0.2">
      <c r="A13" s="193" t="s">
        <v>134</v>
      </c>
      <c r="B13" s="199" t="s">
        <v>214</v>
      </c>
      <c r="C13" s="113">
        <v>1.0411622276029056</v>
      </c>
      <c r="D13" s="115">
        <v>86</v>
      </c>
      <c r="E13" s="114">
        <v>80</v>
      </c>
      <c r="F13" s="114">
        <v>69</v>
      </c>
      <c r="G13" s="114">
        <v>69</v>
      </c>
      <c r="H13" s="140">
        <v>77</v>
      </c>
      <c r="I13" s="115">
        <v>9</v>
      </c>
      <c r="J13" s="116">
        <v>11.688311688311689</v>
      </c>
    </row>
    <row r="14" spans="1:15" s="287" customFormat="1" ht="24.95" customHeight="1" x14ac:dyDescent="0.2">
      <c r="A14" s="193" t="s">
        <v>215</v>
      </c>
      <c r="B14" s="199" t="s">
        <v>137</v>
      </c>
      <c r="C14" s="113">
        <v>12.215496368038741</v>
      </c>
      <c r="D14" s="115">
        <v>1009</v>
      </c>
      <c r="E14" s="114">
        <v>748</v>
      </c>
      <c r="F14" s="114">
        <v>1039</v>
      </c>
      <c r="G14" s="114">
        <v>1173</v>
      </c>
      <c r="H14" s="140">
        <v>1043</v>
      </c>
      <c r="I14" s="115">
        <v>-34</v>
      </c>
      <c r="J14" s="116">
        <v>-3.2598274209012463</v>
      </c>
      <c r="K14" s="110"/>
      <c r="L14" s="110"/>
      <c r="M14" s="110"/>
      <c r="N14" s="110"/>
      <c r="O14" s="110"/>
    </row>
    <row r="15" spans="1:15" s="110" customFormat="1" ht="24.95" customHeight="1" x14ac:dyDescent="0.2">
      <c r="A15" s="193" t="s">
        <v>216</v>
      </c>
      <c r="B15" s="199" t="s">
        <v>217</v>
      </c>
      <c r="C15" s="113">
        <v>4.4915254237288131</v>
      </c>
      <c r="D15" s="115">
        <v>371</v>
      </c>
      <c r="E15" s="114">
        <v>348</v>
      </c>
      <c r="F15" s="114">
        <v>434</v>
      </c>
      <c r="G15" s="114">
        <v>553</v>
      </c>
      <c r="H15" s="140">
        <v>389</v>
      </c>
      <c r="I15" s="115">
        <v>-18</v>
      </c>
      <c r="J15" s="116">
        <v>-4.6272493573264786</v>
      </c>
    </row>
    <row r="16" spans="1:15" s="287" customFormat="1" ht="24.95" customHeight="1" x14ac:dyDescent="0.2">
      <c r="A16" s="193" t="s">
        <v>218</v>
      </c>
      <c r="B16" s="199" t="s">
        <v>141</v>
      </c>
      <c r="C16" s="113">
        <v>5.9443099273607745</v>
      </c>
      <c r="D16" s="115">
        <v>491</v>
      </c>
      <c r="E16" s="114">
        <v>302</v>
      </c>
      <c r="F16" s="114">
        <v>449</v>
      </c>
      <c r="G16" s="114">
        <v>465</v>
      </c>
      <c r="H16" s="140">
        <v>515</v>
      </c>
      <c r="I16" s="115">
        <v>-24</v>
      </c>
      <c r="J16" s="116">
        <v>-4.6601941747572813</v>
      </c>
      <c r="K16" s="110"/>
      <c r="L16" s="110"/>
      <c r="M16" s="110"/>
      <c r="N16" s="110"/>
      <c r="O16" s="110"/>
    </row>
    <row r="17" spans="1:15" s="110" customFormat="1" ht="24.95" customHeight="1" x14ac:dyDescent="0.2">
      <c r="A17" s="193" t="s">
        <v>142</v>
      </c>
      <c r="B17" s="199" t="s">
        <v>220</v>
      </c>
      <c r="C17" s="113">
        <v>1.7796610169491525</v>
      </c>
      <c r="D17" s="115">
        <v>147</v>
      </c>
      <c r="E17" s="114">
        <v>98</v>
      </c>
      <c r="F17" s="114">
        <v>156</v>
      </c>
      <c r="G17" s="114">
        <v>155</v>
      </c>
      <c r="H17" s="140">
        <v>139</v>
      </c>
      <c r="I17" s="115">
        <v>8</v>
      </c>
      <c r="J17" s="116">
        <v>5.7553956834532372</v>
      </c>
    </row>
    <row r="18" spans="1:15" s="287" customFormat="1" ht="24.95" customHeight="1" x14ac:dyDescent="0.2">
      <c r="A18" s="201" t="s">
        <v>144</v>
      </c>
      <c r="B18" s="202" t="s">
        <v>145</v>
      </c>
      <c r="C18" s="113">
        <v>7.6634382566585959</v>
      </c>
      <c r="D18" s="115">
        <v>633</v>
      </c>
      <c r="E18" s="114">
        <v>467</v>
      </c>
      <c r="F18" s="114">
        <v>643</v>
      </c>
      <c r="G18" s="114">
        <v>511</v>
      </c>
      <c r="H18" s="140">
        <v>586</v>
      </c>
      <c r="I18" s="115">
        <v>47</v>
      </c>
      <c r="J18" s="116">
        <v>8.0204778156996586</v>
      </c>
      <c r="K18" s="110"/>
      <c r="L18" s="110"/>
      <c r="M18" s="110"/>
      <c r="N18" s="110"/>
      <c r="O18" s="110"/>
    </row>
    <row r="19" spans="1:15" s="110" customFormat="1" ht="24.95" customHeight="1" x14ac:dyDescent="0.2">
      <c r="A19" s="193" t="s">
        <v>146</v>
      </c>
      <c r="B19" s="199" t="s">
        <v>147</v>
      </c>
      <c r="C19" s="113">
        <v>18.753026634382568</v>
      </c>
      <c r="D19" s="115">
        <v>1549</v>
      </c>
      <c r="E19" s="114">
        <v>1472</v>
      </c>
      <c r="F19" s="114">
        <v>1805</v>
      </c>
      <c r="G19" s="114">
        <v>1383</v>
      </c>
      <c r="H19" s="140">
        <v>1593</v>
      </c>
      <c r="I19" s="115">
        <v>-44</v>
      </c>
      <c r="J19" s="116">
        <v>-2.7620841180163214</v>
      </c>
    </row>
    <row r="20" spans="1:15" s="287" customFormat="1" ht="24.95" customHeight="1" x14ac:dyDescent="0.2">
      <c r="A20" s="193" t="s">
        <v>148</v>
      </c>
      <c r="B20" s="199" t="s">
        <v>149</v>
      </c>
      <c r="C20" s="113">
        <v>6.4527845036319613</v>
      </c>
      <c r="D20" s="115">
        <v>533</v>
      </c>
      <c r="E20" s="114">
        <v>492</v>
      </c>
      <c r="F20" s="114">
        <v>644</v>
      </c>
      <c r="G20" s="114">
        <v>541</v>
      </c>
      <c r="H20" s="140">
        <v>535</v>
      </c>
      <c r="I20" s="115">
        <v>-2</v>
      </c>
      <c r="J20" s="116">
        <v>-0.37383177570093457</v>
      </c>
      <c r="K20" s="110"/>
      <c r="L20" s="110"/>
      <c r="M20" s="110"/>
      <c r="N20" s="110"/>
      <c r="O20" s="110"/>
    </row>
    <row r="21" spans="1:15" s="110" customFormat="1" ht="24.95" customHeight="1" x14ac:dyDescent="0.2">
      <c r="A21" s="201" t="s">
        <v>150</v>
      </c>
      <c r="B21" s="202" t="s">
        <v>151</v>
      </c>
      <c r="C21" s="113">
        <v>5.3268765133171909</v>
      </c>
      <c r="D21" s="115">
        <v>440</v>
      </c>
      <c r="E21" s="114">
        <v>366</v>
      </c>
      <c r="F21" s="114">
        <v>339</v>
      </c>
      <c r="G21" s="114">
        <v>322</v>
      </c>
      <c r="H21" s="140">
        <v>327</v>
      </c>
      <c r="I21" s="115">
        <v>113</v>
      </c>
      <c r="J21" s="116">
        <v>34.556574923547402</v>
      </c>
    </row>
    <row r="22" spans="1:15" s="110" customFormat="1" ht="24.95" customHeight="1" x14ac:dyDescent="0.2">
      <c r="A22" s="201" t="s">
        <v>152</v>
      </c>
      <c r="B22" s="199" t="s">
        <v>153</v>
      </c>
      <c r="C22" s="113">
        <v>1.2469733656174333</v>
      </c>
      <c r="D22" s="115">
        <v>103</v>
      </c>
      <c r="E22" s="114">
        <v>83</v>
      </c>
      <c r="F22" s="114">
        <v>109</v>
      </c>
      <c r="G22" s="114">
        <v>97</v>
      </c>
      <c r="H22" s="140">
        <v>78</v>
      </c>
      <c r="I22" s="115">
        <v>25</v>
      </c>
      <c r="J22" s="116">
        <v>32.051282051282051</v>
      </c>
    </row>
    <row r="23" spans="1:15" s="110" customFormat="1" ht="24.95" customHeight="1" x14ac:dyDescent="0.2">
      <c r="A23" s="193" t="s">
        <v>154</v>
      </c>
      <c r="B23" s="199" t="s">
        <v>155</v>
      </c>
      <c r="C23" s="113">
        <v>0.85956416464891039</v>
      </c>
      <c r="D23" s="115">
        <v>71</v>
      </c>
      <c r="E23" s="114">
        <v>55</v>
      </c>
      <c r="F23" s="114">
        <v>58</v>
      </c>
      <c r="G23" s="114">
        <v>38</v>
      </c>
      <c r="H23" s="140">
        <v>65</v>
      </c>
      <c r="I23" s="115">
        <v>6</v>
      </c>
      <c r="J23" s="116">
        <v>9.2307692307692299</v>
      </c>
    </row>
    <row r="24" spans="1:15" s="110" customFormat="1" ht="24.95" customHeight="1" x14ac:dyDescent="0.2">
      <c r="A24" s="193" t="s">
        <v>156</v>
      </c>
      <c r="B24" s="199" t="s">
        <v>221</v>
      </c>
      <c r="C24" s="113">
        <v>4.6489104116222757</v>
      </c>
      <c r="D24" s="115">
        <v>384</v>
      </c>
      <c r="E24" s="114">
        <v>252</v>
      </c>
      <c r="F24" s="114">
        <v>320</v>
      </c>
      <c r="G24" s="114">
        <v>323</v>
      </c>
      <c r="H24" s="140">
        <v>326</v>
      </c>
      <c r="I24" s="115">
        <v>58</v>
      </c>
      <c r="J24" s="116">
        <v>17.791411042944784</v>
      </c>
    </row>
    <row r="25" spans="1:15" s="110" customFormat="1" ht="24.95" customHeight="1" x14ac:dyDescent="0.2">
      <c r="A25" s="193" t="s">
        <v>222</v>
      </c>
      <c r="B25" s="204" t="s">
        <v>159</v>
      </c>
      <c r="C25" s="113">
        <v>5.2905569007263926</v>
      </c>
      <c r="D25" s="115">
        <v>437</v>
      </c>
      <c r="E25" s="114">
        <v>413</v>
      </c>
      <c r="F25" s="114">
        <v>401</v>
      </c>
      <c r="G25" s="114">
        <v>378</v>
      </c>
      <c r="H25" s="140">
        <v>409</v>
      </c>
      <c r="I25" s="115">
        <v>28</v>
      </c>
      <c r="J25" s="116">
        <v>6.8459657701711487</v>
      </c>
    </row>
    <row r="26" spans="1:15" s="110" customFormat="1" ht="24.95" customHeight="1" x14ac:dyDescent="0.2">
      <c r="A26" s="201">
        <v>782.78300000000002</v>
      </c>
      <c r="B26" s="203" t="s">
        <v>160</v>
      </c>
      <c r="C26" s="113">
        <v>14.297820823244551</v>
      </c>
      <c r="D26" s="115">
        <v>1181</v>
      </c>
      <c r="E26" s="114">
        <v>1199</v>
      </c>
      <c r="F26" s="114">
        <v>1276</v>
      </c>
      <c r="G26" s="114">
        <v>1151</v>
      </c>
      <c r="H26" s="140">
        <v>1149</v>
      </c>
      <c r="I26" s="115">
        <v>32</v>
      </c>
      <c r="J26" s="116">
        <v>2.78503046127067</v>
      </c>
    </row>
    <row r="27" spans="1:15" s="110" customFormat="1" ht="24.95" customHeight="1" x14ac:dyDescent="0.2">
      <c r="A27" s="193" t="s">
        <v>161</v>
      </c>
      <c r="B27" s="199" t="s">
        <v>162</v>
      </c>
      <c r="C27" s="113">
        <v>1.5617433414043584</v>
      </c>
      <c r="D27" s="115">
        <v>129</v>
      </c>
      <c r="E27" s="114">
        <v>88</v>
      </c>
      <c r="F27" s="114">
        <v>195</v>
      </c>
      <c r="G27" s="114">
        <v>121</v>
      </c>
      <c r="H27" s="140">
        <v>147</v>
      </c>
      <c r="I27" s="115">
        <v>-18</v>
      </c>
      <c r="J27" s="116">
        <v>-12.244897959183673</v>
      </c>
    </row>
    <row r="28" spans="1:15" s="110" customFormat="1" ht="24.95" customHeight="1" x14ac:dyDescent="0.2">
      <c r="A28" s="193" t="s">
        <v>163</v>
      </c>
      <c r="B28" s="199" t="s">
        <v>164</v>
      </c>
      <c r="C28" s="113">
        <v>2.3728813559322033</v>
      </c>
      <c r="D28" s="115">
        <v>196</v>
      </c>
      <c r="E28" s="114">
        <v>94</v>
      </c>
      <c r="F28" s="114">
        <v>158</v>
      </c>
      <c r="G28" s="114">
        <v>93</v>
      </c>
      <c r="H28" s="140">
        <v>84</v>
      </c>
      <c r="I28" s="115">
        <v>112</v>
      </c>
      <c r="J28" s="116">
        <v>133.33333333333334</v>
      </c>
    </row>
    <row r="29" spans="1:15" s="110" customFormat="1" ht="24.95" customHeight="1" x14ac:dyDescent="0.2">
      <c r="A29" s="193">
        <v>86</v>
      </c>
      <c r="B29" s="199" t="s">
        <v>165</v>
      </c>
      <c r="C29" s="113">
        <v>5.0847457627118642</v>
      </c>
      <c r="D29" s="115">
        <v>420</v>
      </c>
      <c r="E29" s="114">
        <v>366</v>
      </c>
      <c r="F29" s="114">
        <v>468</v>
      </c>
      <c r="G29" s="114">
        <v>390</v>
      </c>
      <c r="H29" s="140">
        <v>492</v>
      </c>
      <c r="I29" s="115">
        <v>-72</v>
      </c>
      <c r="J29" s="116">
        <v>-14.634146341463415</v>
      </c>
    </row>
    <row r="30" spans="1:15" s="110" customFormat="1" ht="24.95" customHeight="1" x14ac:dyDescent="0.2">
      <c r="A30" s="193">
        <v>87.88</v>
      </c>
      <c r="B30" s="204" t="s">
        <v>166</v>
      </c>
      <c r="C30" s="113">
        <v>5.4842615012106535</v>
      </c>
      <c r="D30" s="115">
        <v>453</v>
      </c>
      <c r="E30" s="114">
        <v>398</v>
      </c>
      <c r="F30" s="114">
        <v>599</v>
      </c>
      <c r="G30" s="114">
        <v>402</v>
      </c>
      <c r="H30" s="140">
        <v>463</v>
      </c>
      <c r="I30" s="115">
        <v>-10</v>
      </c>
      <c r="J30" s="116">
        <v>-2.159827213822894</v>
      </c>
    </row>
    <row r="31" spans="1:15" s="110" customFormat="1" ht="24.95" customHeight="1" x14ac:dyDescent="0.2">
      <c r="A31" s="193" t="s">
        <v>167</v>
      </c>
      <c r="B31" s="199" t="s">
        <v>168</v>
      </c>
      <c r="C31" s="113">
        <v>2.9418886198547214</v>
      </c>
      <c r="D31" s="115">
        <v>243</v>
      </c>
      <c r="E31" s="114">
        <v>179</v>
      </c>
      <c r="F31" s="114">
        <v>300</v>
      </c>
      <c r="G31" s="114">
        <v>222</v>
      </c>
      <c r="H31" s="140">
        <v>211</v>
      </c>
      <c r="I31" s="115">
        <v>32</v>
      </c>
      <c r="J31" s="116">
        <v>15.165876777251185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4.7578692493946733</v>
      </c>
      <c r="D34" s="115">
        <v>393</v>
      </c>
      <c r="E34" s="114">
        <v>1142</v>
      </c>
      <c r="F34" s="114">
        <v>1066</v>
      </c>
      <c r="G34" s="114">
        <v>787</v>
      </c>
      <c r="H34" s="140">
        <v>405</v>
      </c>
      <c r="I34" s="115">
        <v>-12</v>
      </c>
      <c r="J34" s="116">
        <v>-2.9629629629629628</v>
      </c>
    </row>
    <row r="35" spans="1:10" s="110" customFormat="1" ht="24.95" customHeight="1" x14ac:dyDescent="0.2">
      <c r="A35" s="292" t="s">
        <v>171</v>
      </c>
      <c r="B35" s="293" t="s">
        <v>172</v>
      </c>
      <c r="C35" s="113">
        <v>20.920096852300244</v>
      </c>
      <c r="D35" s="115">
        <v>1728</v>
      </c>
      <c r="E35" s="114">
        <v>1295</v>
      </c>
      <c r="F35" s="114">
        <v>1751</v>
      </c>
      <c r="G35" s="114">
        <v>1753</v>
      </c>
      <c r="H35" s="140">
        <v>1706</v>
      </c>
      <c r="I35" s="115">
        <v>22</v>
      </c>
      <c r="J35" s="116">
        <v>1.2895662368112544</v>
      </c>
    </row>
    <row r="36" spans="1:10" s="110" customFormat="1" ht="24.95" customHeight="1" x14ac:dyDescent="0.2">
      <c r="A36" s="294" t="s">
        <v>173</v>
      </c>
      <c r="B36" s="295" t="s">
        <v>174</v>
      </c>
      <c r="C36" s="125">
        <v>74.322033898305079</v>
      </c>
      <c r="D36" s="143">
        <v>6139</v>
      </c>
      <c r="E36" s="144">
        <v>5457</v>
      </c>
      <c r="F36" s="144">
        <v>6672</v>
      </c>
      <c r="G36" s="144">
        <v>5461</v>
      </c>
      <c r="H36" s="145">
        <v>5879</v>
      </c>
      <c r="I36" s="143">
        <v>260</v>
      </c>
      <c r="J36" s="146">
        <v>4.4225208368770197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8260</v>
      </c>
      <c r="F11" s="264">
        <v>7894</v>
      </c>
      <c r="G11" s="264">
        <v>9489</v>
      </c>
      <c r="H11" s="264">
        <v>8001</v>
      </c>
      <c r="I11" s="265">
        <v>7990</v>
      </c>
      <c r="J11" s="263">
        <v>270</v>
      </c>
      <c r="K11" s="266">
        <v>3.3792240300375469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33.571428571428569</v>
      </c>
      <c r="E13" s="115">
        <v>2773</v>
      </c>
      <c r="F13" s="114">
        <v>3547</v>
      </c>
      <c r="G13" s="114">
        <v>3716</v>
      </c>
      <c r="H13" s="114">
        <v>3229</v>
      </c>
      <c r="I13" s="140">
        <v>2679</v>
      </c>
      <c r="J13" s="115">
        <v>94</v>
      </c>
      <c r="K13" s="116">
        <v>3.5087719298245612</v>
      </c>
    </row>
    <row r="14" spans="1:17" ht="15.95" customHeight="1" x14ac:dyDescent="0.2">
      <c r="A14" s="306" t="s">
        <v>230</v>
      </c>
      <c r="B14" s="307"/>
      <c r="C14" s="308"/>
      <c r="D14" s="113">
        <v>53.244552058111381</v>
      </c>
      <c r="E14" s="115">
        <v>4398</v>
      </c>
      <c r="F14" s="114">
        <v>3484</v>
      </c>
      <c r="G14" s="114">
        <v>4707</v>
      </c>
      <c r="H14" s="114">
        <v>3766</v>
      </c>
      <c r="I14" s="140">
        <v>4151</v>
      </c>
      <c r="J14" s="115">
        <v>247</v>
      </c>
      <c r="K14" s="116">
        <v>5.9503734039990368</v>
      </c>
    </row>
    <row r="15" spans="1:17" ht="15.95" customHeight="1" x14ac:dyDescent="0.2">
      <c r="A15" s="306" t="s">
        <v>231</v>
      </c>
      <c r="B15" s="307"/>
      <c r="C15" s="308"/>
      <c r="D15" s="113">
        <v>6.4285714285714288</v>
      </c>
      <c r="E15" s="115">
        <v>531</v>
      </c>
      <c r="F15" s="114">
        <v>488</v>
      </c>
      <c r="G15" s="114">
        <v>522</v>
      </c>
      <c r="H15" s="114">
        <v>513</v>
      </c>
      <c r="I15" s="140">
        <v>703</v>
      </c>
      <c r="J15" s="115">
        <v>-172</v>
      </c>
      <c r="K15" s="116">
        <v>-24.466571834992887</v>
      </c>
    </row>
    <row r="16" spans="1:17" ht="15.95" customHeight="1" x14ac:dyDescent="0.2">
      <c r="A16" s="306" t="s">
        <v>232</v>
      </c>
      <c r="B16" s="307"/>
      <c r="C16" s="308"/>
      <c r="D16" s="113">
        <v>6.5496368038740922</v>
      </c>
      <c r="E16" s="115">
        <v>541</v>
      </c>
      <c r="F16" s="114">
        <v>366</v>
      </c>
      <c r="G16" s="114">
        <v>532</v>
      </c>
      <c r="H16" s="114">
        <v>479</v>
      </c>
      <c r="I16" s="140">
        <v>454</v>
      </c>
      <c r="J16" s="115">
        <v>87</v>
      </c>
      <c r="K16" s="116">
        <v>19.162995594713657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5.5811138014527844</v>
      </c>
      <c r="E18" s="115">
        <v>461</v>
      </c>
      <c r="F18" s="114">
        <v>1104</v>
      </c>
      <c r="G18" s="114">
        <v>1090</v>
      </c>
      <c r="H18" s="114">
        <v>814</v>
      </c>
      <c r="I18" s="140">
        <v>493</v>
      </c>
      <c r="J18" s="115">
        <v>-32</v>
      </c>
      <c r="K18" s="116">
        <v>-6.4908722109533468</v>
      </c>
    </row>
    <row r="19" spans="1:11" ht="14.1" customHeight="1" x14ac:dyDescent="0.2">
      <c r="A19" s="306" t="s">
        <v>235</v>
      </c>
      <c r="B19" s="307" t="s">
        <v>236</v>
      </c>
      <c r="C19" s="308"/>
      <c r="D19" s="113">
        <v>5.2542372881355934</v>
      </c>
      <c r="E19" s="115">
        <v>434</v>
      </c>
      <c r="F19" s="114">
        <v>1085</v>
      </c>
      <c r="G19" s="114">
        <v>1051</v>
      </c>
      <c r="H19" s="114">
        <v>782</v>
      </c>
      <c r="I19" s="140">
        <v>465</v>
      </c>
      <c r="J19" s="115">
        <v>-31</v>
      </c>
      <c r="K19" s="116">
        <v>-6.666666666666667</v>
      </c>
    </row>
    <row r="20" spans="1:11" ht="14.1" customHeight="1" x14ac:dyDescent="0.2">
      <c r="A20" s="306">
        <v>12</v>
      </c>
      <c r="B20" s="307" t="s">
        <v>237</v>
      </c>
      <c r="C20" s="308"/>
      <c r="D20" s="113">
        <v>1.8159806295399517</v>
      </c>
      <c r="E20" s="115">
        <v>150</v>
      </c>
      <c r="F20" s="114">
        <v>301</v>
      </c>
      <c r="G20" s="114">
        <v>233</v>
      </c>
      <c r="H20" s="114">
        <v>229</v>
      </c>
      <c r="I20" s="140">
        <v>135</v>
      </c>
      <c r="J20" s="115">
        <v>15</v>
      </c>
      <c r="K20" s="116">
        <v>11.111111111111111</v>
      </c>
    </row>
    <row r="21" spans="1:11" ht="14.1" customHeight="1" x14ac:dyDescent="0.2">
      <c r="A21" s="306">
        <v>21</v>
      </c>
      <c r="B21" s="307" t="s">
        <v>238</v>
      </c>
      <c r="C21" s="308"/>
      <c r="D21" s="113">
        <v>0.27845036319612593</v>
      </c>
      <c r="E21" s="115">
        <v>23</v>
      </c>
      <c r="F21" s="114">
        <v>13</v>
      </c>
      <c r="G21" s="114" t="s">
        <v>513</v>
      </c>
      <c r="H21" s="114">
        <v>27</v>
      </c>
      <c r="I21" s="140">
        <v>10</v>
      </c>
      <c r="J21" s="115">
        <v>13</v>
      </c>
      <c r="K21" s="116">
        <v>130</v>
      </c>
    </row>
    <row r="22" spans="1:11" ht="14.1" customHeight="1" x14ac:dyDescent="0.2">
      <c r="A22" s="306">
        <v>22</v>
      </c>
      <c r="B22" s="307" t="s">
        <v>239</v>
      </c>
      <c r="C22" s="308"/>
      <c r="D22" s="113">
        <v>0.96852300242130751</v>
      </c>
      <c r="E22" s="115">
        <v>80</v>
      </c>
      <c r="F22" s="114">
        <v>41</v>
      </c>
      <c r="G22" s="114">
        <v>109</v>
      </c>
      <c r="H22" s="114">
        <v>74</v>
      </c>
      <c r="I22" s="140">
        <v>90</v>
      </c>
      <c r="J22" s="115">
        <v>-10</v>
      </c>
      <c r="K22" s="116">
        <v>-11.111111111111111</v>
      </c>
    </row>
    <row r="23" spans="1:11" ht="14.1" customHeight="1" x14ac:dyDescent="0.2">
      <c r="A23" s="306">
        <v>23</v>
      </c>
      <c r="B23" s="307" t="s">
        <v>240</v>
      </c>
      <c r="C23" s="308"/>
      <c r="D23" s="113">
        <v>0.66585956416464886</v>
      </c>
      <c r="E23" s="115">
        <v>55</v>
      </c>
      <c r="F23" s="114">
        <v>49</v>
      </c>
      <c r="G23" s="114">
        <v>59</v>
      </c>
      <c r="H23" s="114">
        <v>52</v>
      </c>
      <c r="I23" s="140">
        <v>43</v>
      </c>
      <c r="J23" s="115">
        <v>12</v>
      </c>
      <c r="K23" s="116">
        <v>27.906976744186046</v>
      </c>
    </row>
    <row r="24" spans="1:11" ht="14.1" customHeight="1" x14ac:dyDescent="0.2">
      <c r="A24" s="306">
        <v>24</v>
      </c>
      <c r="B24" s="307" t="s">
        <v>241</v>
      </c>
      <c r="C24" s="308"/>
      <c r="D24" s="113">
        <v>2.8692493946731235</v>
      </c>
      <c r="E24" s="115">
        <v>237</v>
      </c>
      <c r="F24" s="114">
        <v>164</v>
      </c>
      <c r="G24" s="114">
        <v>252</v>
      </c>
      <c r="H24" s="114">
        <v>188</v>
      </c>
      <c r="I24" s="140">
        <v>217</v>
      </c>
      <c r="J24" s="115">
        <v>20</v>
      </c>
      <c r="K24" s="116">
        <v>9.2165898617511512</v>
      </c>
    </row>
    <row r="25" spans="1:11" ht="14.1" customHeight="1" x14ac:dyDescent="0.2">
      <c r="A25" s="306">
        <v>25</v>
      </c>
      <c r="B25" s="307" t="s">
        <v>242</v>
      </c>
      <c r="C25" s="308"/>
      <c r="D25" s="113">
        <v>3.6803874092009687</v>
      </c>
      <c r="E25" s="115">
        <v>304</v>
      </c>
      <c r="F25" s="114">
        <v>263</v>
      </c>
      <c r="G25" s="114">
        <v>306</v>
      </c>
      <c r="H25" s="114">
        <v>291</v>
      </c>
      <c r="I25" s="140">
        <v>313</v>
      </c>
      <c r="J25" s="115">
        <v>-9</v>
      </c>
      <c r="K25" s="116">
        <v>-2.8753993610223643</v>
      </c>
    </row>
    <row r="26" spans="1:11" ht="14.1" customHeight="1" x14ac:dyDescent="0.2">
      <c r="A26" s="306">
        <v>26</v>
      </c>
      <c r="B26" s="307" t="s">
        <v>243</v>
      </c>
      <c r="C26" s="308"/>
      <c r="D26" s="113">
        <v>2.4092009685230025</v>
      </c>
      <c r="E26" s="115">
        <v>199</v>
      </c>
      <c r="F26" s="114">
        <v>99</v>
      </c>
      <c r="G26" s="114">
        <v>141</v>
      </c>
      <c r="H26" s="114">
        <v>133</v>
      </c>
      <c r="I26" s="140">
        <v>169</v>
      </c>
      <c r="J26" s="115">
        <v>30</v>
      </c>
      <c r="K26" s="116">
        <v>17.751479289940828</v>
      </c>
    </row>
    <row r="27" spans="1:11" ht="14.1" customHeight="1" x14ac:dyDescent="0.2">
      <c r="A27" s="306">
        <v>27</v>
      </c>
      <c r="B27" s="307" t="s">
        <v>244</v>
      </c>
      <c r="C27" s="308"/>
      <c r="D27" s="113">
        <v>1.2832929782082325</v>
      </c>
      <c r="E27" s="115">
        <v>106</v>
      </c>
      <c r="F27" s="114">
        <v>72</v>
      </c>
      <c r="G27" s="114">
        <v>73</v>
      </c>
      <c r="H27" s="114">
        <v>95</v>
      </c>
      <c r="I27" s="140">
        <v>107</v>
      </c>
      <c r="J27" s="115">
        <v>-1</v>
      </c>
      <c r="K27" s="116">
        <v>-0.93457943925233644</v>
      </c>
    </row>
    <row r="28" spans="1:11" ht="14.1" customHeight="1" x14ac:dyDescent="0.2">
      <c r="A28" s="306">
        <v>28</v>
      </c>
      <c r="B28" s="307" t="s">
        <v>245</v>
      </c>
      <c r="C28" s="308"/>
      <c r="D28" s="113">
        <v>0.48426150121065376</v>
      </c>
      <c r="E28" s="115">
        <v>40</v>
      </c>
      <c r="F28" s="114">
        <v>33</v>
      </c>
      <c r="G28" s="114">
        <v>36</v>
      </c>
      <c r="H28" s="114">
        <v>26</v>
      </c>
      <c r="I28" s="140">
        <v>47</v>
      </c>
      <c r="J28" s="115">
        <v>-7</v>
      </c>
      <c r="K28" s="116">
        <v>-14.893617021276595</v>
      </c>
    </row>
    <row r="29" spans="1:11" ht="14.1" customHeight="1" x14ac:dyDescent="0.2">
      <c r="A29" s="306">
        <v>29</v>
      </c>
      <c r="B29" s="307" t="s">
        <v>246</v>
      </c>
      <c r="C29" s="308"/>
      <c r="D29" s="113">
        <v>5</v>
      </c>
      <c r="E29" s="115">
        <v>413</v>
      </c>
      <c r="F29" s="114">
        <v>394</v>
      </c>
      <c r="G29" s="114">
        <v>533</v>
      </c>
      <c r="H29" s="114">
        <v>407</v>
      </c>
      <c r="I29" s="140">
        <v>387</v>
      </c>
      <c r="J29" s="115">
        <v>26</v>
      </c>
      <c r="K29" s="116">
        <v>6.7183462532299743</v>
      </c>
    </row>
    <row r="30" spans="1:11" ht="14.1" customHeight="1" x14ac:dyDescent="0.2">
      <c r="A30" s="306" t="s">
        <v>247</v>
      </c>
      <c r="B30" s="307" t="s">
        <v>248</v>
      </c>
      <c r="C30" s="308"/>
      <c r="D30" s="113">
        <v>2.3244552058111378</v>
      </c>
      <c r="E30" s="115">
        <v>192</v>
      </c>
      <c r="F30" s="114">
        <v>254</v>
      </c>
      <c r="G30" s="114">
        <v>368</v>
      </c>
      <c r="H30" s="114">
        <v>249</v>
      </c>
      <c r="I30" s="140">
        <v>224</v>
      </c>
      <c r="J30" s="115">
        <v>-32</v>
      </c>
      <c r="K30" s="116">
        <v>-14.285714285714286</v>
      </c>
    </row>
    <row r="31" spans="1:11" ht="14.1" customHeight="1" x14ac:dyDescent="0.2">
      <c r="A31" s="306" t="s">
        <v>249</v>
      </c>
      <c r="B31" s="307" t="s">
        <v>250</v>
      </c>
      <c r="C31" s="308"/>
      <c r="D31" s="113">
        <v>2.566585956416465</v>
      </c>
      <c r="E31" s="115">
        <v>212</v>
      </c>
      <c r="F31" s="114" t="s">
        <v>513</v>
      </c>
      <c r="G31" s="114" t="s">
        <v>513</v>
      </c>
      <c r="H31" s="114" t="s">
        <v>513</v>
      </c>
      <c r="I31" s="140" t="s">
        <v>513</v>
      </c>
      <c r="J31" s="115" t="s">
        <v>513</v>
      </c>
      <c r="K31" s="116" t="s">
        <v>513</v>
      </c>
    </row>
    <row r="32" spans="1:11" ht="14.1" customHeight="1" x14ac:dyDescent="0.2">
      <c r="A32" s="306">
        <v>31</v>
      </c>
      <c r="B32" s="307" t="s">
        <v>251</v>
      </c>
      <c r="C32" s="308"/>
      <c r="D32" s="113">
        <v>0.44794188861985473</v>
      </c>
      <c r="E32" s="115">
        <v>37</v>
      </c>
      <c r="F32" s="114">
        <v>23</v>
      </c>
      <c r="G32" s="114">
        <v>19</v>
      </c>
      <c r="H32" s="114">
        <v>14</v>
      </c>
      <c r="I32" s="140">
        <v>38</v>
      </c>
      <c r="J32" s="115">
        <v>-1</v>
      </c>
      <c r="K32" s="116">
        <v>-2.6315789473684212</v>
      </c>
    </row>
    <row r="33" spans="1:11" ht="14.1" customHeight="1" x14ac:dyDescent="0.2">
      <c r="A33" s="306">
        <v>32</v>
      </c>
      <c r="B33" s="307" t="s">
        <v>252</v>
      </c>
      <c r="C33" s="308"/>
      <c r="D33" s="113">
        <v>3.1840193704600486</v>
      </c>
      <c r="E33" s="115">
        <v>263</v>
      </c>
      <c r="F33" s="114">
        <v>223</v>
      </c>
      <c r="G33" s="114">
        <v>276</v>
      </c>
      <c r="H33" s="114">
        <v>235</v>
      </c>
      <c r="I33" s="140">
        <v>190</v>
      </c>
      <c r="J33" s="115">
        <v>73</v>
      </c>
      <c r="K33" s="116">
        <v>38.421052631578945</v>
      </c>
    </row>
    <row r="34" spans="1:11" ht="14.1" customHeight="1" x14ac:dyDescent="0.2">
      <c r="A34" s="306">
        <v>33</v>
      </c>
      <c r="B34" s="307" t="s">
        <v>253</v>
      </c>
      <c r="C34" s="308"/>
      <c r="D34" s="113">
        <v>1.0411622276029056</v>
      </c>
      <c r="E34" s="115">
        <v>86</v>
      </c>
      <c r="F34" s="114">
        <v>80</v>
      </c>
      <c r="G34" s="114">
        <v>105</v>
      </c>
      <c r="H34" s="114">
        <v>76</v>
      </c>
      <c r="I34" s="140">
        <v>89</v>
      </c>
      <c r="J34" s="115">
        <v>-3</v>
      </c>
      <c r="K34" s="116">
        <v>-3.3707865168539324</v>
      </c>
    </row>
    <row r="35" spans="1:11" ht="14.1" customHeight="1" x14ac:dyDescent="0.2">
      <c r="A35" s="306">
        <v>34</v>
      </c>
      <c r="B35" s="307" t="s">
        <v>254</v>
      </c>
      <c r="C35" s="308"/>
      <c r="D35" s="113">
        <v>2.2276029055690074</v>
      </c>
      <c r="E35" s="115">
        <v>184</v>
      </c>
      <c r="F35" s="114">
        <v>126</v>
      </c>
      <c r="G35" s="114">
        <v>154</v>
      </c>
      <c r="H35" s="114">
        <v>134</v>
      </c>
      <c r="I35" s="140">
        <v>191</v>
      </c>
      <c r="J35" s="115">
        <v>-7</v>
      </c>
      <c r="K35" s="116">
        <v>-3.6649214659685865</v>
      </c>
    </row>
    <row r="36" spans="1:11" ht="14.1" customHeight="1" x14ac:dyDescent="0.2">
      <c r="A36" s="306">
        <v>41</v>
      </c>
      <c r="B36" s="307" t="s">
        <v>255</v>
      </c>
      <c r="C36" s="308"/>
      <c r="D36" s="113">
        <v>0.41162227602905571</v>
      </c>
      <c r="E36" s="115">
        <v>34</v>
      </c>
      <c r="F36" s="114">
        <v>30</v>
      </c>
      <c r="G36" s="114">
        <v>53</v>
      </c>
      <c r="H36" s="114">
        <v>40</v>
      </c>
      <c r="I36" s="140">
        <v>35</v>
      </c>
      <c r="J36" s="115">
        <v>-1</v>
      </c>
      <c r="K36" s="116">
        <v>-2.8571428571428572</v>
      </c>
    </row>
    <row r="37" spans="1:11" ht="14.1" customHeight="1" x14ac:dyDescent="0.2">
      <c r="A37" s="306">
        <v>42</v>
      </c>
      <c r="B37" s="307" t="s">
        <v>256</v>
      </c>
      <c r="C37" s="308"/>
      <c r="D37" s="113">
        <v>0.21791767554479419</v>
      </c>
      <c r="E37" s="115">
        <v>18</v>
      </c>
      <c r="F37" s="114">
        <v>12</v>
      </c>
      <c r="G37" s="114">
        <v>9</v>
      </c>
      <c r="H37" s="114">
        <v>9</v>
      </c>
      <c r="I37" s="140">
        <v>11</v>
      </c>
      <c r="J37" s="115">
        <v>7</v>
      </c>
      <c r="K37" s="116">
        <v>63.636363636363633</v>
      </c>
    </row>
    <row r="38" spans="1:11" ht="14.1" customHeight="1" x14ac:dyDescent="0.2">
      <c r="A38" s="306">
        <v>43</v>
      </c>
      <c r="B38" s="307" t="s">
        <v>257</v>
      </c>
      <c r="C38" s="308"/>
      <c r="D38" s="113">
        <v>0.55690072639225185</v>
      </c>
      <c r="E38" s="115">
        <v>46</v>
      </c>
      <c r="F38" s="114">
        <v>39</v>
      </c>
      <c r="G38" s="114">
        <v>57</v>
      </c>
      <c r="H38" s="114">
        <v>59</v>
      </c>
      <c r="I38" s="140">
        <v>44</v>
      </c>
      <c r="J38" s="115">
        <v>2</v>
      </c>
      <c r="K38" s="116">
        <v>4.5454545454545459</v>
      </c>
    </row>
    <row r="39" spans="1:11" ht="14.1" customHeight="1" x14ac:dyDescent="0.2">
      <c r="A39" s="306">
        <v>51</v>
      </c>
      <c r="B39" s="307" t="s">
        <v>258</v>
      </c>
      <c r="C39" s="308"/>
      <c r="D39" s="113">
        <v>16.125907990314769</v>
      </c>
      <c r="E39" s="115">
        <v>1332</v>
      </c>
      <c r="F39" s="114">
        <v>1317</v>
      </c>
      <c r="G39" s="114">
        <v>1465</v>
      </c>
      <c r="H39" s="114">
        <v>1303</v>
      </c>
      <c r="I39" s="140">
        <v>1382</v>
      </c>
      <c r="J39" s="115">
        <v>-50</v>
      </c>
      <c r="K39" s="116">
        <v>-3.6179450072358899</v>
      </c>
    </row>
    <row r="40" spans="1:11" ht="14.1" customHeight="1" x14ac:dyDescent="0.2">
      <c r="A40" s="306" t="s">
        <v>259</v>
      </c>
      <c r="B40" s="307" t="s">
        <v>260</v>
      </c>
      <c r="C40" s="308"/>
      <c r="D40" s="113">
        <v>15.460048426150122</v>
      </c>
      <c r="E40" s="115">
        <v>1277</v>
      </c>
      <c r="F40" s="114">
        <v>1284</v>
      </c>
      <c r="G40" s="114">
        <v>1407</v>
      </c>
      <c r="H40" s="114">
        <v>1278</v>
      </c>
      <c r="I40" s="140">
        <v>1351</v>
      </c>
      <c r="J40" s="115">
        <v>-74</v>
      </c>
      <c r="K40" s="116">
        <v>-5.4774241302738709</v>
      </c>
    </row>
    <row r="41" spans="1:11" ht="14.1" customHeight="1" x14ac:dyDescent="0.2">
      <c r="A41" s="306"/>
      <c r="B41" s="307" t="s">
        <v>261</v>
      </c>
      <c r="C41" s="308"/>
      <c r="D41" s="113">
        <v>14.092009685230025</v>
      </c>
      <c r="E41" s="115">
        <v>1164</v>
      </c>
      <c r="F41" s="114">
        <v>1131</v>
      </c>
      <c r="G41" s="114">
        <v>1227</v>
      </c>
      <c r="H41" s="114">
        <v>1175</v>
      </c>
      <c r="I41" s="140">
        <v>1230</v>
      </c>
      <c r="J41" s="115">
        <v>-66</v>
      </c>
      <c r="K41" s="116">
        <v>-5.3658536585365857</v>
      </c>
    </row>
    <row r="42" spans="1:11" ht="14.1" customHeight="1" x14ac:dyDescent="0.2">
      <c r="A42" s="306">
        <v>52</v>
      </c>
      <c r="B42" s="307" t="s">
        <v>262</v>
      </c>
      <c r="C42" s="308"/>
      <c r="D42" s="113">
        <v>6.1259079903147704</v>
      </c>
      <c r="E42" s="115">
        <v>506</v>
      </c>
      <c r="F42" s="114">
        <v>466</v>
      </c>
      <c r="G42" s="114">
        <v>564</v>
      </c>
      <c r="H42" s="114">
        <v>507</v>
      </c>
      <c r="I42" s="140">
        <v>466</v>
      </c>
      <c r="J42" s="115">
        <v>40</v>
      </c>
      <c r="K42" s="116">
        <v>8.5836909871244629</v>
      </c>
    </row>
    <row r="43" spans="1:11" ht="14.1" customHeight="1" x14ac:dyDescent="0.2">
      <c r="A43" s="306" t="s">
        <v>263</v>
      </c>
      <c r="B43" s="307" t="s">
        <v>264</v>
      </c>
      <c r="C43" s="308"/>
      <c r="D43" s="113">
        <v>5.6779661016949152</v>
      </c>
      <c r="E43" s="115">
        <v>469</v>
      </c>
      <c r="F43" s="114">
        <v>424</v>
      </c>
      <c r="G43" s="114">
        <v>503</v>
      </c>
      <c r="H43" s="114">
        <v>458</v>
      </c>
      <c r="I43" s="140">
        <v>422</v>
      </c>
      <c r="J43" s="115">
        <v>47</v>
      </c>
      <c r="K43" s="116">
        <v>11.137440758293838</v>
      </c>
    </row>
    <row r="44" spans="1:11" ht="14.1" customHeight="1" x14ac:dyDescent="0.2">
      <c r="A44" s="306">
        <v>53</v>
      </c>
      <c r="B44" s="307" t="s">
        <v>265</v>
      </c>
      <c r="C44" s="308"/>
      <c r="D44" s="113">
        <v>0.41162227602905571</v>
      </c>
      <c r="E44" s="115">
        <v>34</v>
      </c>
      <c r="F44" s="114">
        <v>39</v>
      </c>
      <c r="G44" s="114">
        <v>60</v>
      </c>
      <c r="H44" s="114">
        <v>38</v>
      </c>
      <c r="I44" s="140">
        <v>35</v>
      </c>
      <c r="J44" s="115">
        <v>-1</v>
      </c>
      <c r="K44" s="116">
        <v>-2.8571428571428572</v>
      </c>
    </row>
    <row r="45" spans="1:11" ht="14.1" customHeight="1" x14ac:dyDescent="0.2">
      <c r="A45" s="306" t="s">
        <v>266</v>
      </c>
      <c r="B45" s="307" t="s">
        <v>267</v>
      </c>
      <c r="C45" s="308"/>
      <c r="D45" s="113">
        <v>0.38740920096852299</v>
      </c>
      <c r="E45" s="115">
        <v>32</v>
      </c>
      <c r="F45" s="114">
        <v>34</v>
      </c>
      <c r="G45" s="114">
        <v>33</v>
      </c>
      <c r="H45" s="114">
        <v>33</v>
      </c>
      <c r="I45" s="140">
        <v>29</v>
      </c>
      <c r="J45" s="115">
        <v>3</v>
      </c>
      <c r="K45" s="116">
        <v>10.344827586206897</v>
      </c>
    </row>
    <row r="46" spans="1:11" ht="14.1" customHeight="1" x14ac:dyDescent="0.2">
      <c r="A46" s="306">
        <v>54</v>
      </c>
      <c r="B46" s="307" t="s">
        <v>268</v>
      </c>
      <c r="C46" s="308"/>
      <c r="D46" s="113">
        <v>2.360774818401937</v>
      </c>
      <c r="E46" s="115">
        <v>195</v>
      </c>
      <c r="F46" s="114">
        <v>173</v>
      </c>
      <c r="G46" s="114">
        <v>198</v>
      </c>
      <c r="H46" s="114">
        <v>197</v>
      </c>
      <c r="I46" s="140">
        <v>200</v>
      </c>
      <c r="J46" s="115">
        <v>-5</v>
      </c>
      <c r="K46" s="116">
        <v>-2.5</v>
      </c>
    </row>
    <row r="47" spans="1:11" ht="14.1" customHeight="1" x14ac:dyDescent="0.2">
      <c r="A47" s="306">
        <v>61</v>
      </c>
      <c r="B47" s="307" t="s">
        <v>269</v>
      </c>
      <c r="C47" s="308"/>
      <c r="D47" s="113">
        <v>2.8329297820823243</v>
      </c>
      <c r="E47" s="115">
        <v>234</v>
      </c>
      <c r="F47" s="114">
        <v>164</v>
      </c>
      <c r="G47" s="114">
        <v>205</v>
      </c>
      <c r="H47" s="114">
        <v>279</v>
      </c>
      <c r="I47" s="140">
        <v>236</v>
      </c>
      <c r="J47" s="115">
        <v>-2</v>
      </c>
      <c r="K47" s="116">
        <v>-0.84745762711864403</v>
      </c>
    </row>
    <row r="48" spans="1:11" ht="14.1" customHeight="1" x14ac:dyDescent="0.2">
      <c r="A48" s="306">
        <v>62</v>
      </c>
      <c r="B48" s="307" t="s">
        <v>270</v>
      </c>
      <c r="C48" s="308"/>
      <c r="D48" s="113">
        <v>8.9225181598062946</v>
      </c>
      <c r="E48" s="115">
        <v>737</v>
      </c>
      <c r="F48" s="114">
        <v>716</v>
      </c>
      <c r="G48" s="114">
        <v>940</v>
      </c>
      <c r="H48" s="114">
        <v>643</v>
      </c>
      <c r="I48" s="140">
        <v>724</v>
      </c>
      <c r="J48" s="115">
        <v>13</v>
      </c>
      <c r="K48" s="116">
        <v>1.7955801104972375</v>
      </c>
    </row>
    <row r="49" spans="1:11" ht="14.1" customHeight="1" x14ac:dyDescent="0.2">
      <c r="A49" s="306">
        <v>63</v>
      </c>
      <c r="B49" s="307" t="s">
        <v>271</v>
      </c>
      <c r="C49" s="308"/>
      <c r="D49" s="113">
        <v>3.280871670702179</v>
      </c>
      <c r="E49" s="115">
        <v>271</v>
      </c>
      <c r="F49" s="114">
        <v>224</v>
      </c>
      <c r="G49" s="114">
        <v>206</v>
      </c>
      <c r="H49" s="114">
        <v>186</v>
      </c>
      <c r="I49" s="140">
        <v>183</v>
      </c>
      <c r="J49" s="115">
        <v>88</v>
      </c>
      <c r="K49" s="116">
        <v>48.087431693989068</v>
      </c>
    </row>
    <row r="50" spans="1:11" ht="14.1" customHeight="1" x14ac:dyDescent="0.2">
      <c r="A50" s="306" t="s">
        <v>272</v>
      </c>
      <c r="B50" s="307" t="s">
        <v>273</v>
      </c>
      <c r="C50" s="308"/>
      <c r="D50" s="113">
        <v>0.4721549636803874</v>
      </c>
      <c r="E50" s="115">
        <v>39</v>
      </c>
      <c r="F50" s="114">
        <v>19</v>
      </c>
      <c r="G50" s="114">
        <v>28</v>
      </c>
      <c r="H50" s="114">
        <v>11</v>
      </c>
      <c r="I50" s="140">
        <v>13</v>
      </c>
      <c r="J50" s="115">
        <v>26</v>
      </c>
      <c r="K50" s="116">
        <v>200</v>
      </c>
    </row>
    <row r="51" spans="1:11" ht="14.1" customHeight="1" x14ac:dyDescent="0.2">
      <c r="A51" s="306" t="s">
        <v>274</v>
      </c>
      <c r="B51" s="307" t="s">
        <v>275</v>
      </c>
      <c r="C51" s="308"/>
      <c r="D51" s="113">
        <v>2.6029055690072638</v>
      </c>
      <c r="E51" s="115">
        <v>215</v>
      </c>
      <c r="F51" s="114">
        <v>190</v>
      </c>
      <c r="G51" s="114">
        <v>162</v>
      </c>
      <c r="H51" s="114">
        <v>162</v>
      </c>
      <c r="I51" s="140">
        <v>154</v>
      </c>
      <c r="J51" s="115">
        <v>61</v>
      </c>
      <c r="K51" s="116">
        <v>39.61038961038961</v>
      </c>
    </row>
    <row r="52" spans="1:11" ht="14.1" customHeight="1" x14ac:dyDescent="0.2">
      <c r="A52" s="306">
        <v>71</v>
      </c>
      <c r="B52" s="307" t="s">
        <v>276</v>
      </c>
      <c r="C52" s="308"/>
      <c r="D52" s="113">
        <v>8.6924939467312345</v>
      </c>
      <c r="E52" s="115">
        <v>718</v>
      </c>
      <c r="F52" s="114">
        <v>514</v>
      </c>
      <c r="G52" s="114">
        <v>578</v>
      </c>
      <c r="H52" s="114">
        <v>662</v>
      </c>
      <c r="I52" s="140">
        <v>655</v>
      </c>
      <c r="J52" s="115">
        <v>63</v>
      </c>
      <c r="K52" s="116">
        <v>9.6183206106870234</v>
      </c>
    </row>
    <row r="53" spans="1:11" ht="14.1" customHeight="1" x14ac:dyDescent="0.2">
      <c r="A53" s="306" t="s">
        <v>277</v>
      </c>
      <c r="B53" s="307" t="s">
        <v>278</v>
      </c>
      <c r="C53" s="308"/>
      <c r="D53" s="113">
        <v>3.1476997578692494</v>
      </c>
      <c r="E53" s="115">
        <v>260</v>
      </c>
      <c r="F53" s="114">
        <v>196</v>
      </c>
      <c r="G53" s="114">
        <v>181</v>
      </c>
      <c r="H53" s="114">
        <v>224</v>
      </c>
      <c r="I53" s="140">
        <v>219</v>
      </c>
      <c r="J53" s="115">
        <v>41</v>
      </c>
      <c r="K53" s="116">
        <v>18.721461187214611</v>
      </c>
    </row>
    <row r="54" spans="1:11" ht="14.1" customHeight="1" x14ac:dyDescent="0.2">
      <c r="A54" s="306" t="s">
        <v>279</v>
      </c>
      <c r="B54" s="307" t="s">
        <v>280</v>
      </c>
      <c r="C54" s="308"/>
      <c r="D54" s="113">
        <v>4.7941888619854724</v>
      </c>
      <c r="E54" s="115">
        <v>396</v>
      </c>
      <c r="F54" s="114">
        <v>291</v>
      </c>
      <c r="G54" s="114">
        <v>348</v>
      </c>
      <c r="H54" s="114">
        <v>387</v>
      </c>
      <c r="I54" s="140">
        <v>378</v>
      </c>
      <c r="J54" s="115">
        <v>18</v>
      </c>
      <c r="K54" s="116">
        <v>4.7619047619047619</v>
      </c>
    </row>
    <row r="55" spans="1:11" ht="14.1" customHeight="1" x14ac:dyDescent="0.2">
      <c r="A55" s="306">
        <v>72</v>
      </c>
      <c r="B55" s="307" t="s">
        <v>281</v>
      </c>
      <c r="C55" s="308"/>
      <c r="D55" s="113">
        <v>1.8523002421307506</v>
      </c>
      <c r="E55" s="115">
        <v>153</v>
      </c>
      <c r="F55" s="114">
        <v>99</v>
      </c>
      <c r="G55" s="114">
        <v>122</v>
      </c>
      <c r="H55" s="114">
        <v>126</v>
      </c>
      <c r="I55" s="140">
        <v>129</v>
      </c>
      <c r="J55" s="115">
        <v>24</v>
      </c>
      <c r="K55" s="116">
        <v>18.604651162790699</v>
      </c>
    </row>
    <row r="56" spans="1:11" ht="14.1" customHeight="1" x14ac:dyDescent="0.2">
      <c r="A56" s="306" t="s">
        <v>282</v>
      </c>
      <c r="B56" s="307" t="s">
        <v>283</v>
      </c>
      <c r="C56" s="308"/>
      <c r="D56" s="113">
        <v>0.6295399515738499</v>
      </c>
      <c r="E56" s="115">
        <v>52</v>
      </c>
      <c r="F56" s="114">
        <v>34</v>
      </c>
      <c r="G56" s="114">
        <v>35</v>
      </c>
      <c r="H56" s="114">
        <v>23</v>
      </c>
      <c r="I56" s="140">
        <v>49</v>
      </c>
      <c r="J56" s="115">
        <v>3</v>
      </c>
      <c r="K56" s="116">
        <v>6.1224489795918364</v>
      </c>
    </row>
    <row r="57" spans="1:11" ht="14.1" customHeight="1" x14ac:dyDescent="0.2">
      <c r="A57" s="306" t="s">
        <v>284</v>
      </c>
      <c r="B57" s="307" t="s">
        <v>285</v>
      </c>
      <c r="C57" s="308"/>
      <c r="D57" s="113">
        <v>0.58111380145278446</v>
      </c>
      <c r="E57" s="115">
        <v>48</v>
      </c>
      <c r="F57" s="114">
        <v>44</v>
      </c>
      <c r="G57" s="114">
        <v>59</v>
      </c>
      <c r="H57" s="114">
        <v>53</v>
      </c>
      <c r="I57" s="140">
        <v>48</v>
      </c>
      <c r="J57" s="115">
        <v>0</v>
      </c>
      <c r="K57" s="116">
        <v>0</v>
      </c>
    </row>
    <row r="58" spans="1:11" ht="14.1" customHeight="1" x14ac:dyDescent="0.2">
      <c r="A58" s="306">
        <v>73</v>
      </c>
      <c r="B58" s="307" t="s">
        <v>286</v>
      </c>
      <c r="C58" s="308"/>
      <c r="D58" s="113">
        <v>0.88377723970944311</v>
      </c>
      <c r="E58" s="115">
        <v>73</v>
      </c>
      <c r="F58" s="114">
        <v>57</v>
      </c>
      <c r="G58" s="114">
        <v>77</v>
      </c>
      <c r="H58" s="114">
        <v>76</v>
      </c>
      <c r="I58" s="140">
        <v>83</v>
      </c>
      <c r="J58" s="115">
        <v>-10</v>
      </c>
      <c r="K58" s="116">
        <v>-12.048192771084338</v>
      </c>
    </row>
    <row r="59" spans="1:11" ht="14.1" customHeight="1" x14ac:dyDescent="0.2">
      <c r="A59" s="306" t="s">
        <v>287</v>
      </c>
      <c r="B59" s="307" t="s">
        <v>288</v>
      </c>
      <c r="C59" s="308"/>
      <c r="D59" s="113">
        <v>0.64164648910411626</v>
      </c>
      <c r="E59" s="115">
        <v>53</v>
      </c>
      <c r="F59" s="114">
        <v>35</v>
      </c>
      <c r="G59" s="114">
        <v>53</v>
      </c>
      <c r="H59" s="114">
        <v>59</v>
      </c>
      <c r="I59" s="140">
        <v>61</v>
      </c>
      <c r="J59" s="115">
        <v>-8</v>
      </c>
      <c r="K59" s="116">
        <v>-13.114754098360656</v>
      </c>
    </row>
    <row r="60" spans="1:11" ht="14.1" customHeight="1" x14ac:dyDescent="0.2">
      <c r="A60" s="306">
        <v>81</v>
      </c>
      <c r="B60" s="307" t="s">
        <v>289</v>
      </c>
      <c r="C60" s="308"/>
      <c r="D60" s="113">
        <v>5.5326876513317194</v>
      </c>
      <c r="E60" s="115">
        <v>457</v>
      </c>
      <c r="F60" s="114">
        <v>385</v>
      </c>
      <c r="G60" s="114">
        <v>473</v>
      </c>
      <c r="H60" s="114">
        <v>429</v>
      </c>
      <c r="I60" s="140">
        <v>573</v>
      </c>
      <c r="J60" s="115">
        <v>-116</v>
      </c>
      <c r="K60" s="116">
        <v>-20.244328097731238</v>
      </c>
    </row>
    <row r="61" spans="1:11" ht="14.1" customHeight="1" x14ac:dyDescent="0.2">
      <c r="A61" s="306" t="s">
        <v>290</v>
      </c>
      <c r="B61" s="307" t="s">
        <v>291</v>
      </c>
      <c r="C61" s="308"/>
      <c r="D61" s="113">
        <v>1.9249394673123488</v>
      </c>
      <c r="E61" s="115">
        <v>159</v>
      </c>
      <c r="F61" s="114">
        <v>108</v>
      </c>
      <c r="G61" s="114">
        <v>144</v>
      </c>
      <c r="H61" s="114">
        <v>142</v>
      </c>
      <c r="I61" s="140">
        <v>142</v>
      </c>
      <c r="J61" s="115">
        <v>17</v>
      </c>
      <c r="K61" s="116">
        <v>11.971830985915492</v>
      </c>
    </row>
    <row r="62" spans="1:11" ht="14.1" customHeight="1" x14ac:dyDescent="0.2">
      <c r="A62" s="306" t="s">
        <v>292</v>
      </c>
      <c r="B62" s="307" t="s">
        <v>293</v>
      </c>
      <c r="C62" s="308"/>
      <c r="D62" s="113">
        <v>2.2033898305084745</v>
      </c>
      <c r="E62" s="115">
        <v>182</v>
      </c>
      <c r="F62" s="114">
        <v>179</v>
      </c>
      <c r="G62" s="114">
        <v>193</v>
      </c>
      <c r="H62" s="114">
        <v>174</v>
      </c>
      <c r="I62" s="140">
        <v>140</v>
      </c>
      <c r="J62" s="115">
        <v>42</v>
      </c>
      <c r="K62" s="116">
        <v>30</v>
      </c>
    </row>
    <row r="63" spans="1:11" ht="14.1" customHeight="1" x14ac:dyDescent="0.2">
      <c r="A63" s="306"/>
      <c r="B63" s="307" t="s">
        <v>294</v>
      </c>
      <c r="C63" s="308"/>
      <c r="D63" s="113">
        <v>1.8644067796610169</v>
      </c>
      <c r="E63" s="115">
        <v>154</v>
      </c>
      <c r="F63" s="114">
        <v>163</v>
      </c>
      <c r="G63" s="114">
        <v>169</v>
      </c>
      <c r="H63" s="114">
        <v>165</v>
      </c>
      <c r="I63" s="140">
        <v>130</v>
      </c>
      <c r="J63" s="115">
        <v>24</v>
      </c>
      <c r="K63" s="116">
        <v>18.46153846153846</v>
      </c>
    </row>
    <row r="64" spans="1:11" ht="14.1" customHeight="1" x14ac:dyDescent="0.2">
      <c r="A64" s="306" t="s">
        <v>295</v>
      </c>
      <c r="B64" s="307" t="s">
        <v>296</v>
      </c>
      <c r="C64" s="308"/>
      <c r="D64" s="113">
        <v>0.58111380145278446</v>
      </c>
      <c r="E64" s="115">
        <v>48</v>
      </c>
      <c r="F64" s="114">
        <v>21</v>
      </c>
      <c r="G64" s="114">
        <v>44</v>
      </c>
      <c r="H64" s="114">
        <v>43</v>
      </c>
      <c r="I64" s="140">
        <v>33</v>
      </c>
      <c r="J64" s="115">
        <v>15</v>
      </c>
      <c r="K64" s="116">
        <v>45.454545454545453</v>
      </c>
    </row>
    <row r="65" spans="1:11" ht="14.1" customHeight="1" x14ac:dyDescent="0.2">
      <c r="A65" s="306" t="s">
        <v>297</v>
      </c>
      <c r="B65" s="307" t="s">
        <v>298</v>
      </c>
      <c r="C65" s="308"/>
      <c r="D65" s="113">
        <v>0.49636803874092011</v>
      </c>
      <c r="E65" s="115">
        <v>41</v>
      </c>
      <c r="F65" s="114">
        <v>39</v>
      </c>
      <c r="G65" s="114">
        <v>59</v>
      </c>
      <c r="H65" s="114">
        <v>37</v>
      </c>
      <c r="I65" s="140">
        <v>180</v>
      </c>
      <c r="J65" s="115">
        <v>-139</v>
      </c>
      <c r="K65" s="116">
        <v>-77.222222222222229</v>
      </c>
    </row>
    <row r="66" spans="1:11" ht="14.1" customHeight="1" x14ac:dyDescent="0.2">
      <c r="A66" s="306">
        <v>82</v>
      </c>
      <c r="B66" s="307" t="s">
        <v>299</v>
      </c>
      <c r="C66" s="308"/>
      <c r="D66" s="113">
        <v>2.8571428571428572</v>
      </c>
      <c r="E66" s="115">
        <v>236</v>
      </c>
      <c r="F66" s="114">
        <v>212</v>
      </c>
      <c r="G66" s="114">
        <v>247</v>
      </c>
      <c r="H66" s="114">
        <v>196</v>
      </c>
      <c r="I66" s="140">
        <v>258</v>
      </c>
      <c r="J66" s="115">
        <v>-22</v>
      </c>
      <c r="K66" s="116">
        <v>-8.5271317829457356</v>
      </c>
    </row>
    <row r="67" spans="1:11" ht="14.1" customHeight="1" x14ac:dyDescent="0.2">
      <c r="A67" s="306" t="s">
        <v>300</v>
      </c>
      <c r="B67" s="307" t="s">
        <v>301</v>
      </c>
      <c r="C67" s="308"/>
      <c r="D67" s="113">
        <v>1.7070217917675545</v>
      </c>
      <c r="E67" s="115">
        <v>141</v>
      </c>
      <c r="F67" s="114">
        <v>136</v>
      </c>
      <c r="G67" s="114">
        <v>151</v>
      </c>
      <c r="H67" s="114">
        <v>135</v>
      </c>
      <c r="I67" s="140">
        <v>173</v>
      </c>
      <c r="J67" s="115">
        <v>-32</v>
      </c>
      <c r="K67" s="116">
        <v>-18.497109826589597</v>
      </c>
    </row>
    <row r="68" spans="1:11" ht="14.1" customHeight="1" x14ac:dyDescent="0.2">
      <c r="A68" s="306" t="s">
        <v>302</v>
      </c>
      <c r="B68" s="307" t="s">
        <v>303</v>
      </c>
      <c r="C68" s="308"/>
      <c r="D68" s="113">
        <v>0.73849878934624702</v>
      </c>
      <c r="E68" s="115">
        <v>61</v>
      </c>
      <c r="F68" s="114">
        <v>42</v>
      </c>
      <c r="G68" s="114">
        <v>59</v>
      </c>
      <c r="H68" s="114">
        <v>40</v>
      </c>
      <c r="I68" s="140">
        <v>54</v>
      </c>
      <c r="J68" s="115">
        <v>7</v>
      </c>
      <c r="K68" s="116">
        <v>12.962962962962964</v>
      </c>
    </row>
    <row r="69" spans="1:11" ht="14.1" customHeight="1" x14ac:dyDescent="0.2">
      <c r="A69" s="306">
        <v>83</v>
      </c>
      <c r="B69" s="307" t="s">
        <v>304</v>
      </c>
      <c r="C69" s="308"/>
      <c r="D69" s="113">
        <v>4.3946731234866832</v>
      </c>
      <c r="E69" s="115">
        <v>363</v>
      </c>
      <c r="F69" s="114">
        <v>257</v>
      </c>
      <c r="G69" s="114">
        <v>563</v>
      </c>
      <c r="H69" s="114">
        <v>257</v>
      </c>
      <c r="I69" s="140">
        <v>267</v>
      </c>
      <c r="J69" s="115">
        <v>96</v>
      </c>
      <c r="K69" s="116">
        <v>35.955056179775283</v>
      </c>
    </row>
    <row r="70" spans="1:11" ht="14.1" customHeight="1" x14ac:dyDescent="0.2">
      <c r="A70" s="306" t="s">
        <v>305</v>
      </c>
      <c r="B70" s="307" t="s">
        <v>306</v>
      </c>
      <c r="C70" s="308"/>
      <c r="D70" s="113">
        <v>3.5472154963680387</v>
      </c>
      <c r="E70" s="115">
        <v>293</v>
      </c>
      <c r="F70" s="114">
        <v>207</v>
      </c>
      <c r="G70" s="114">
        <v>511</v>
      </c>
      <c r="H70" s="114">
        <v>199</v>
      </c>
      <c r="I70" s="140">
        <v>218</v>
      </c>
      <c r="J70" s="115">
        <v>75</v>
      </c>
      <c r="K70" s="116">
        <v>34.403669724770644</v>
      </c>
    </row>
    <row r="71" spans="1:11" ht="14.1" customHeight="1" x14ac:dyDescent="0.2">
      <c r="A71" s="306"/>
      <c r="B71" s="307" t="s">
        <v>307</v>
      </c>
      <c r="C71" s="308"/>
      <c r="D71" s="113">
        <v>1.4527845036319613</v>
      </c>
      <c r="E71" s="115">
        <v>120</v>
      </c>
      <c r="F71" s="114">
        <v>92</v>
      </c>
      <c r="G71" s="114">
        <v>298</v>
      </c>
      <c r="H71" s="114">
        <v>86</v>
      </c>
      <c r="I71" s="140">
        <v>87</v>
      </c>
      <c r="J71" s="115">
        <v>33</v>
      </c>
      <c r="K71" s="116">
        <v>37.931034482758619</v>
      </c>
    </row>
    <row r="72" spans="1:11" ht="14.1" customHeight="1" x14ac:dyDescent="0.2">
      <c r="A72" s="306">
        <v>84</v>
      </c>
      <c r="B72" s="307" t="s">
        <v>308</v>
      </c>
      <c r="C72" s="308"/>
      <c r="D72" s="113">
        <v>1.1138014527845037</v>
      </c>
      <c r="E72" s="115">
        <v>92</v>
      </c>
      <c r="F72" s="114">
        <v>94</v>
      </c>
      <c r="G72" s="114">
        <v>129</v>
      </c>
      <c r="H72" s="114">
        <v>89</v>
      </c>
      <c r="I72" s="140">
        <v>75</v>
      </c>
      <c r="J72" s="115">
        <v>17</v>
      </c>
      <c r="K72" s="116">
        <v>22.666666666666668</v>
      </c>
    </row>
    <row r="73" spans="1:11" ht="14.1" customHeight="1" x14ac:dyDescent="0.2">
      <c r="A73" s="306" t="s">
        <v>309</v>
      </c>
      <c r="B73" s="307" t="s">
        <v>310</v>
      </c>
      <c r="C73" s="308"/>
      <c r="D73" s="113">
        <v>0.59322033898305082</v>
      </c>
      <c r="E73" s="115">
        <v>49</v>
      </c>
      <c r="F73" s="114">
        <v>38</v>
      </c>
      <c r="G73" s="114">
        <v>79</v>
      </c>
      <c r="H73" s="114">
        <v>48</v>
      </c>
      <c r="I73" s="140">
        <v>30</v>
      </c>
      <c r="J73" s="115">
        <v>19</v>
      </c>
      <c r="K73" s="116">
        <v>63.333333333333336</v>
      </c>
    </row>
    <row r="74" spans="1:11" ht="14.1" customHeight="1" x14ac:dyDescent="0.2">
      <c r="A74" s="306" t="s">
        <v>311</v>
      </c>
      <c r="B74" s="307" t="s">
        <v>312</v>
      </c>
      <c r="C74" s="308"/>
      <c r="D74" s="113">
        <v>0.10895883777239709</v>
      </c>
      <c r="E74" s="115">
        <v>9</v>
      </c>
      <c r="F74" s="114">
        <v>26</v>
      </c>
      <c r="G74" s="114">
        <v>15</v>
      </c>
      <c r="H74" s="114">
        <v>14</v>
      </c>
      <c r="I74" s="140">
        <v>7</v>
      </c>
      <c r="J74" s="115">
        <v>2</v>
      </c>
      <c r="K74" s="116">
        <v>28.571428571428573</v>
      </c>
    </row>
    <row r="75" spans="1:11" ht="14.1" customHeight="1" x14ac:dyDescent="0.2">
      <c r="A75" s="306" t="s">
        <v>313</v>
      </c>
      <c r="B75" s="307" t="s">
        <v>314</v>
      </c>
      <c r="C75" s="308"/>
      <c r="D75" s="113">
        <v>0</v>
      </c>
      <c r="E75" s="115">
        <v>0</v>
      </c>
      <c r="F75" s="114">
        <v>0</v>
      </c>
      <c r="G75" s="114" t="s">
        <v>513</v>
      </c>
      <c r="H75" s="114">
        <v>0</v>
      </c>
      <c r="I75" s="140" t="s">
        <v>513</v>
      </c>
      <c r="J75" s="115" t="s">
        <v>513</v>
      </c>
      <c r="K75" s="116" t="s">
        <v>513</v>
      </c>
    </row>
    <row r="76" spans="1:11" ht="14.1" customHeight="1" x14ac:dyDescent="0.2">
      <c r="A76" s="306">
        <v>91</v>
      </c>
      <c r="B76" s="307" t="s">
        <v>315</v>
      </c>
      <c r="C76" s="308"/>
      <c r="D76" s="113" t="s">
        <v>513</v>
      </c>
      <c r="E76" s="115" t="s">
        <v>513</v>
      </c>
      <c r="F76" s="114">
        <v>4</v>
      </c>
      <c r="G76" s="114">
        <v>12</v>
      </c>
      <c r="H76" s="114" t="s">
        <v>513</v>
      </c>
      <c r="I76" s="140" t="s">
        <v>513</v>
      </c>
      <c r="J76" s="115" t="s">
        <v>513</v>
      </c>
      <c r="K76" s="116" t="s">
        <v>513</v>
      </c>
    </row>
    <row r="77" spans="1:11" ht="14.1" customHeight="1" x14ac:dyDescent="0.2">
      <c r="A77" s="306">
        <v>92</v>
      </c>
      <c r="B77" s="307" t="s">
        <v>316</v>
      </c>
      <c r="C77" s="308"/>
      <c r="D77" s="113">
        <v>0.93220338983050843</v>
      </c>
      <c r="E77" s="115">
        <v>77</v>
      </c>
      <c r="F77" s="114">
        <v>65</v>
      </c>
      <c r="G77" s="114">
        <v>72</v>
      </c>
      <c r="H77" s="114">
        <v>68</v>
      </c>
      <c r="I77" s="140">
        <v>86</v>
      </c>
      <c r="J77" s="115">
        <v>-9</v>
      </c>
      <c r="K77" s="116">
        <v>-10.465116279069768</v>
      </c>
    </row>
    <row r="78" spans="1:11" ht="14.1" customHeight="1" x14ac:dyDescent="0.2">
      <c r="A78" s="306">
        <v>93</v>
      </c>
      <c r="B78" s="307" t="s">
        <v>317</v>
      </c>
      <c r="C78" s="308"/>
      <c r="D78" s="113">
        <v>0.14527845036319612</v>
      </c>
      <c r="E78" s="115">
        <v>12</v>
      </c>
      <c r="F78" s="114">
        <v>12</v>
      </c>
      <c r="G78" s="114">
        <v>12</v>
      </c>
      <c r="H78" s="114">
        <v>9</v>
      </c>
      <c r="I78" s="140">
        <v>15</v>
      </c>
      <c r="J78" s="115">
        <v>-3</v>
      </c>
      <c r="K78" s="116">
        <v>-20</v>
      </c>
    </row>
    <row r="79" spans="1:11" ht="14.1" customHeight="1" x14ac:dyDescent="0.2">
      <c r="A79" s="306">
        <v>94</v>
      </c>
      <c r="B79" s="307" t="s">
        <v>318</v>
      </c>
      <c r="C79" s="308"/>
      <c r="D79" s="113">
        <v>0.14527845036319612</v>
      </c>
      <c r="E79" s="115">
        <v>12</v>
      </c>
      <c r="F79" s="114">
        <v>21</v>
      </c>
      <c r="G79" s="114">
        <v>40</v>
      </c>
      <c r="H79" s="114">
        <v>12</v>
      </c>
      <c r="I79" s="140">
        <v>7</v>
      </c>
      <c r="J79" s="115">
        <v>5</v>
      </c>
      <c r="K79" s="116">
        <v>71.428571428571431</v>
      </c>
    </row>
    <row r="80" spans="1:11" ht="14.1" customHeight="1" x14ac:dyDescent="0.2">
      <c r="A80" s="306" t="s">
        <v>319</v>
      </c>
      <c r="B80" s="307" t="s">
        <v>320</v>
      </c>
      <c r="C80" s="308"/>
      <c r="D80" s="113" t="s">
        <v>513</v>
      </c>
      <c r="E80" s="115" t="s">
        <v>513</v>
      </c>
      <c r="F80" s="114">
        <v>0</v>
      </c>
      <c r="G80" s="114" t="s">
        <v>513</v>
      </c>
      <c r="H80" s="114" t="s">
        <v>513</v>
      </c>
      <c r="I80" s="140" t="s">
        <v>513</v>
      </c>
      <c r="J80" s="115" t="s">
        <v>513</v>
      </c>
      <c r="K80" s="116" t="s">
        <v>513</v>
      </c>
    </row>
    <row r="81" spans="1:11" ht="14.1" customHeight="1" x14ac:dyDescent="0.2">
      <c r="A81" s="310" t="s">
        <v>321</v>
      </c>
      <c r="B81" s="311" t="s">
        <v>333</v>
      </c>
      <c r="C81" s="312"/>
      <c r="D81" s="125">
        <v>0.20581113801452786</v>
      </c>
      <c r="E81" s="143">
        <v>17</v>
      </c>
      <c r="F81" s="144">
        <v>9</v>
      </c>
      <c r="G81" s="144">
        <v>12</v>
      </c>
      <c r="H81" s="144">
        <v>14</v>
      </c>
      <c r="I81" s="145">
        <v>3</v>
      </c>
      <c r="J81" s="143">
        <v>14</v>
      </c>
      <c r="K81" s="146" t="s">
        <v>514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80093</v>
      </c>
      <c r="C10" s="114">
        <v>43847</v>
      </c>
      <c r="D10" s="114">
        <v>36246</v>
      </c>
      <c r="E10" s="114">
        <v>62275</v>
      </c>
      <c r="F10" s="114">
        <v>16466</v>
      </c>
      <c r="G10" s="114">
        <v>8847</v>
      </c>
      <c r="H10" s="114">
        <v>21138</v>
      </c>
      <c r="I10" s="115">
        <v>28288</v>
      </c>
      <c r="J10" s="114">
        <v>20399</v>
      </c>
      <c r="K10" s="114">
        <v>7889</v>
      </c>
      <c r="L10" s="423">
        <v>5921</v>
      </c>
      <c r="M10" s="424">
        <v>6110</v>
      </c>
    </row>
    <row r="11" spans="1:13" ht="11.1" customHeight="1" x14ac:dyDescent="0.2">
      <c r="A11" s="422" t="s">
        <v>387</v>
      </c>
      <c r="B11" s="115">
        <v>79635</v>
      </c>
      <c r="C11" s="114">
        <v>43695</v>
      </c>
      <c r="D11" s="114">
        <v>35940</v>
      </c>
      <c r="E11" s="114">
        <v>61853</v>
      </c>
      <c r="F11" s="114">
        <v>16432</v>
      </c>
      <c r="G11" s="114">
        <v>8544</v>
      </c>
      <c r="H11" s="114">
        <v>21287</v>
      </c>
      <c r="I11" s="115">
        <v>28902</v>
      </c>
      <c r="J11" s="114">
        <v>20895</v>
      </c>
      <c r="K11" s="114">
        <v>8007</v>
      </c>
      <c r="L11" s="423">
        <v>5713</v>
      </c>
      <c r="M11" s="424">
        <v>5628</v>
      </c>
    </row>
    <row r="12" spans="1:13" ht="11.1" customHeight="1" x14ac:dyDescent="0.2">
      <c r="A12" s="422" t="s">
        <v>388</v>
      </c>
      <c r="B12" s="115">
        <v>81234</v>
      </c>
      <c r="C12" s="114">
        <v>44678</v>
      </c>
      <c r="D12" s="114">
        <v>36556</v>
      </c>
      <c r="E12" s="114">
        <v>63194</v>
      </c>
      <c r="F12" s="114">
        <v>16665</v>
      </c>
      <c r="G12" s="114">
        <v>9567</v>
      </c>
      <c r="H12" s="114">
        <v>21643</v>
      </c>
      <c r="I12" s="115">
        <v>28815</v>
      </c>
      <c r="J12" s="114">
        <v>20544</v>
      </c>
      <c r="K12" s="114">
        <v>8271</v>
      </c>
      <c r="L12" s="423">
        <v>7948</v>
      </c>
      <c r="M12" s="424">
        <v>6672</v>
      </c>
    </row>
    <row r="13" spans="1:13" s="110" customFormat="1" ht="11.1" customHeight="1" x14ac:dyDescent="0.2">
      <c r="A13" s="422" t="s">
        <v>389</v>
      </c>
      <c r="B13" s="115">
        <v>80842</v>
      </c>
      <c r="C13" s="114">
        <v>44135</v>
      </c>
      <c r="D13" s="114">
        <v>36707</v>
      </c>
      <c r="E13" s="114">
        <v>62669</v>
      </c>
      <c r="F13" s="114">
        <v>16801</v>
      </c>
      <c r="G13" s="114">
        <v>9239</v>
      </c>
      <c r="H13" s="114">
        <v>21970</v>
      </c>
      <c r="I13" s="115">
        <v>28568</v>
      </c>
      <c r="J13" s="114">
        <v>20389</v>
      </c>
      <c r="K13" s="114">
        <v>8179</v>
      </c>
      <c r="L13" s="423">
        <v>4940</v>
      </c>
      <c r="M13" s="424">
        <v>5772</v>
      </c>
    </row>
    <row r="14" spans="1:13" ht="15" customHeight="1" x14ac:dyDescent="0.2">
      <c r="A14" s="422" t="s">
        <v>390</v>
      </c>
      <c r="B14" s="115">
        <v>81339</v>
      </c>
      <c r="C14" s="114">
        <v>44560</v>
      </c>
      <c r="D14" s="114">
        <v>36779</v>
      </c>
      <c r="E14" s="114">
        <v>61174</v>
      </c>
      <c r="F14" s="114">
        <v>18935</v>
      </c>
      <c r="G14" s="114">
        <v>8934</v>
      </c>
      <c r="H14" s="114">
        <v>22521</v>
      </c>
      <c r="I14" s="115">
        <v>28670</v>
      </c>
      <c r="J14" s="114">
        <v>20353</v>
      </c>
      <c r="K14" s="114">
        <v>8317</v>
      </c>
      <c r="L14" s="423">
        <v>6107</v>
      </c>
      <c r="M14" s="424">
        <v>5803</v>
      </c>
    </row>
    <row r="15" spans="1:13" ht="11.1" customHeight="1" x14ac:dyDescent="0.2">
      <c r="A15" s="422" t="s">
        <v>387</v>
      </c>
      <c r="B15" s="115">
        <v>81821</v>
      </c>
      <c r="C15" s="114">
        <v>44896</v>
      </c>
      <c r="D15" s="114">
        <v>36925</v>
      </c>
      <c r="E15" s="114">
        <v>61115</v>
      </c>
      <c r="F15" s="114">
        <v>19484</v>
      </c>
      <c r="G15" s="114">
        <v>8736</v>
      </c>
      <c r="H15" s="114">
        <v>23100</v>
      </c>
      <c r="I15" s="115">
        <v>29174</v>
      </c>
      <c r="J15" s="114">
        <v>20754</v>
      </c>
      <c r="K15" s="114">
        <v>8420</v>
      </c>
      <c r="L15" s="423">
        <v>6017</v>
      </c>
      <c r="M15" s="424">
        <v>5472</v>
      </c>
    </row>
    <row r="16" spans="1:13" ht="11.1" customHeight="1" x14ac:dyDescent="0.2">
      <c r="A16" s="422" t="s">
        <v>388</v>
      </c>
      <c r="B16" s="115">
        <v>83015</v>
      </c>
      <c r="C16" s="114">
        <v>45492</v>
      </c>
      <c r="D16" s="114">
        <v>37523</v>
      </c>
      <c r="E16" s="114">
        <v>62886</v>
      </c>
      <c r="F16" s="114">
        <v>19890</v>
      </c>
      <c r="G16" s="114">
        <v>9687</v>
      </c>
      <c r="H16" s="114">
        <v>23459</v>
      </c>
      <c r="I16" s="115">
        <v>29528</v>
      </c>
      <c r="J16" s="114">
        <v>20684</v>
      </c>
      <c r="K16" s="114">
        <v>8844</v>
      </c>
      <c r="L16" s="423">
        <v>8257</v>
      </c>
      <c r="M16" s="424">
        <v>7101</v>
      </c>
    </row>
    <row r="17" spans="1:13" s="110" customFormat="1" ht="11.1" customHeight="1" x14ac:dyDescent="0.2">
      <c r="A17" s="422" t="s">
        <v>389</v>
      </c>
      <c r="B17" s="115">
        <v>81877</v>
      </c>
      <c r="C17" s="114">
        <v>44616</v>
      </c>
      <c r="D17" s="114">
        <v>37261</v>
      </c>
      <c r="E17" s="114">
        <v>62010</v>
      </c>
      <c r="F17" s="114">
        <v>19765</v>
      </c>
      <c r="G17" s="114">
        <v>9502</v>
      </c>
      <c r="H17" s="114">
        <v>23553</v>
      </c>
      <c r="I17" s="115">
        <v>29026</v>
      </c>
      <c r="J17" s="114">
        <v>20324</v>
      </c>
      <c r="K17" s="114">
        <v>8702</v>
      </c>
      <c r="L17" s="423">
        <v>5000</v>
      </c>
      <c r="M17" s="424">
        <v>5803</v>
      </c>
    </row>
    <row r="18" spans="1:13" ht="15" customHeight="1" x14ac:dyDescent="0.2">
      <c r="A18" s="422" t="s">
        <v>391</v>
      </c>
      <c r="B18" s="115">
        <v>81803</v>
      </c>
      <c r="C18" s="114">
        <v>44561</v>
      </c>
      <c r="D18" s="114">
        <v>37242</v>
      </c>
      <c r="E18" s="114">
        <v>61415</v>
      </c>
      <c r="F18" s="114">
        <v>20168</v>
      </c>
      <c r="G18" s="114">
        <v>9062</v>
      </c>
      <c r="H18" s="114">
        <v>23922</v>
      </c>
      <c r="I18" s="115">
        <v>28403</v>
      </c>
      <c r="J18" s="114">
        <v>20006</v>
      </c>
      <c r="K18" s="114">
        <v>8397</v>
      </c>
      <c r="L18" s="423">
        <v>6632</v>
      </c>
      <c r="M18" s="424">
        <v>6648</v>
      </c>
    </row>
    <row r="19" spans="1:13" ht="11.1" customHeight="1" x14ac:dyDescent="0.2">
      <c r="A19" s="422" t="s">
        <v>387</v>
      </c>
      <c r="B19" s="115">
        <v>81820</v>
      </c>
      <c r="C19" s="114">
        <v>44609</v>
      </c>
      <c r="D19" s="114">
        <v>37211</v>
      </c>
      <c r="E19" s="114">
        <v>61146</v>
      </c>
      <c r="F19" s="114">
        <v>20449</v>
      </c>
      <c r="G19" s="114">
        <v>8605</v>
      </c>
      <c r="H19" s="114">
        <v>24348</v>
      </c>
      <c r="I19" s="115">
        <v>28886</v>
      </c>
      <c r="J19" s="114">
        <v>20353</v>
      </c>
      <c r="K19" s="114">
        <v>8533</v>
      </c>
      <c r="L19" s="423">
        <v>6556</v>
      </c>
      <c r="M19" s="424">
        <v>6666</v>
      </c>
    </row>
    <row r="20" spans="1:13" ht="11.1" customHeight="1" x14ac:dyDescent="0.2">
      <c r="A20" s="422" t="s">
        <v>388</v>
      </c>
      <c r="B20" s="115">
        <v>83231</v>
      </c>
      <c r="C20" s="114">
        <v>45557</v>
      </c>
      <c r="D20" s="114">
        <v>37674</v>
      </c>
      <c r="E20" s="114">
        <v>61889</v>
      </c>
      <c r="F20" s="114">
        <v>20598</v>
      </c>
      <c r="G20" s="114">
        <v>9574</v>
      </c>
      <c r="H20" s="114">
        <v>24737</v>
      </c>
      <c r="I20" s="115">
        <v>28717</v>
      </c>
      <c r="J20" s="114">
        <v>19972</v>
      </c>
      <c r="K20" s="114">
        <v>8745</v>
      </c>
      <c r="L20" s="423">
        <v>8376</v>
      </c>
      <c r="M20" s="424">
        <v>7137</v>
      </c>
    </row>
    <row r="21" spans="1:13" s="110" customFormat="1" ht="11.1" customHeight="1" x14ac:dyDescent="0.2">
      <c r="A21" s="422" t="s">
        <v>389</v>
      </c>
      <c r="B21" s="115">
        <v>81685</v>
      </c>
      <c r="C21" s="114">
        <v>44444</v>
      </c>
      <c r="D21" s="114">
        <v>37241</v>
      </c>
      <c r="E21" s="114">
        <v>61186</v>
      </c>
      <c r="F21" s="114">
        <v>20325</v>
      </c>
      <c r="G21" s="114">
        <v>9135</v>
      </c>
      <c r="H21" s="114">
        <v>24674</v>
      </c>
      <c r="I21" s="115">
        <v>28474</v>
      </c>
      <c r="J21" s="114">
        <v>19791</v>
      </c>
      <c r="K21" s="114">
        <v>8683</v>
      </c>
      <c r="L21" s="423">
        <v>4659</v>
      </c>
      <c r="M21" s="424">
        <v>5849</v>
      </c>
    </row>
    <row r="22" spans="1:13" ht="15" customHeight="1" x14ac:dyDescent="0.2">
      <c r="A22" s="422" t="s">
        <v>392</v>
      </c>
      <c r="B22" s="115">
        <v>81838</v>
      </c>
      <c r="C22" s="114">
        <v>44503</v>
      </c>
      <c r="D22" s="114">
        <v>37335</v>
      </c>
      <c r="E22" s="114">
        <v>61274</v>
      </c>
      <c r="F22" s="114">
        <v>20354</v>
      </c>
      <c r="G22" s="114">
        <v>8782</v>
      </c>
      <c r="H22" s="114">
        <v>25094</v>
      </c>
      <c r="I22" s="115">
        <v>28288</v>
      </c>
      <c r="J22" s="114">
        <v>19756</v>
      </c>
      <c r="K22" s="114">
        <v>8532</v>
      </c>
      <c r="L22" s="423">
        <v>6419</v>
      </c>
      <c r="M22" s="424">
        <v>6402</v>
      </c>
    </row>
    <row r="23" spans="1:13" ht="11.1" customHeight="1" x14ac:dyDescent="0.2">
      <c r="A23" s="422" t="s">
        <v>387</v>
      </c>
      <c r="B23" s="115">
        <v>82098</v>
      </c>
      <c r="C23" s="114">
        <v>44668</v>
      </c>
      <c r="D23" s="114">
        <v>37430</v>
      </c>
      <c r="E23" s="114">
        <v>60751</v>
      </c>
      <c r="F23" s="114">
        <v>20514</v>
      </c>
      <c r="G23" s="114">
        <v>8457</v>
      </c>
      <c r="H23" s="114">
        <v>25509</v>
      </c>
      <c r="I23" s="115">
        <v>28789</v>
      </c>
      <c r="J23" s="114">
        <v>20202</v>
      </c>
      <c r="K23" s="114">
        <v>8587</v>
      </c>
      <c r="L23" s="423">
        <v>5670</v>
      </c>
      <c r="M23" s="424">
        <v>5531</v>
      </c>
    </row>
    <row r="24" spans="1:13" ht="11.1" customHeight="1" x14ac:dyDescent="0.2">
      <c r="A24" s="422" t="s">
        <v>388</v>
      </c>
      <c r="B24" s="115">
        <v>83834</v>
      </c>
      <c r="C24" s="114">
        <v>45760</v>
      </c>
      <c r="D24" s="114">
        <v>38074</v>
      </c>
      <c r="E24" s="114">
        <v>61543</v>
      </c>
      <c r="F24" s="114">
        <v>20793</v>
      </c>
      <c r="G24" s="114">
        <v>9538</v>
      </c>
      <c r="H24" s="114">
        <v>25960</v>
      </c>
      <c r="I24" s="115">
        <v>28755</v>
      </c>
      <c r="J24" s="114">
        <v>19823</v>
      </c>
      <c r="K24" s="114">
        <v>8932</v>
      </c>
      <c r="L24" s="423">
        <v>8138</v>
      </c>
      <c r="M24" s="424">
        <v>6806</v>
      </c>
    </row>
    <row r="25" spans="1:13" s="110" customFormat="1" ht="11.1" customHeight="1" x14ac:dyDescent="0.2">
      <c r="A25" s="422" t="s">
        <v>389</v>
      </c>
      <c r="B25" s="115">
        <v>82762</v>
      </c>
      <c r="C25" s="114">
        <v>44895</v>
      </c>
      <c r="D25" s="114">
        <v>37867</v>
      </c>
      <c r="E25" s="114">
        <v>60467</v>
      </c>
      <c r="F25" s="114">
        <v>20805</v>
      </c>
      <c r="G25" s="114">
        <v>9054</v>
      </c>
      <c r="H25" s="114">
        <v>26175</v>
      </c>
      <c r="I25" s="115">
        <v>28604</v>
      </c>
      <c r="J25" s="114">
        <v>19670</v>
      </c>
      <c r="K25" s="114">
        <v>8934</v>
      </c>
      <c r="L25" s="423">
        <v>4670</v>
      </c>
      <c r="M25" s="424">
        <v>5837</v>
      </c>
    </row>
    <row r="26" spans="1:13" ht="15" customHeight="1" x14ac:dyDescent="0.2">
      <c r="A26" s="422" t="s">
        <v>393</v>
      </c>
      <c r="B26" s="115">
        <v>83586</v>
      </c>
      <c r="C26" s="114">
        <v>45315</v>
      </c>
      <c r="D26" s="114">
        <v>38271</v>
      </c>
      <c r="E26" s="114">
        <v>60935</v>
      </c>
      <c r="F26" s="114">
        <v>21176</v>
      </c>
      <c r="G26" s="114">
        <v>8849</v>
      </c>
      <c r="H26" s="114">
        <v>26688</v>
      </c>
      <c r="I26" s="115">
        <v>28352</v>
      </c>
      <c r="J26" s="114">
        <v>19624</v>
      </c>
      <c r="K26" s="114">
        <v>8728</v>
      </c>
      <c r="L26" s="423">
        <v>6508</v>
      </c>
      <c r="M26" s="424">
        <v>5886</v>
      </c>
    </row>
    <row r="27" spans="1:13" ht="11.1" customHeight="1" x14ac:dyDescent="0.2">
      <c r="A27" s="422" t="s">
        <v>387</v>
      </c>
      <c r="B27" s="115">
        <v>83979</v>
      </c>
      <c r="C27" s="114">
        <v>45472</v>
      </c>
      <c r="D27" s="114">
        <v>38507</v>
      </c>
      <c r="E27" s="114">
        <v>60985</v>
      </c>
      <c r="F27" s="114">
        <v>21540</v>
      </c>
      <c r="G27" s="114">
        <v>8540</v>
      </c>
      <c r="H27" s="114">
        <v>27259</v>
      </c>
      <c r="I27" s="115">
        <v>29220</v>
      </c>
      <c r="J27" s="114">
        <v>20213</v>
      </c>
      <c r="K27" s="114">
        <v>9007</v>
      </c>
      <c r="L27" s="423">
        <v>5889</v>
      </c>
      <c r="M27" s="424">
        <v>5662</v>
      </c>
    </row>
    <row r="28" spans="1:13" ht="11.1" customHeight="1" x14ac:dyDescent="0.2">
      <c r="A28" s="422" t="s">
        <v>388</v>
      </c>
      <c r="B28" s="115">
        <v>85434</v>
      </c>
      <c r="C28" s="114">
        <v>46226</v>
      </c>
      <c r="D28" s="114">
        <v>39208</v>
      </c>
      <c r="E28" s="114">
        <v>63422</v>
      </c>
      <c r="F28" s="114">
        <v>21879</v>
      </c>
      <c r="G28" s="114">
        <v>9493</v>
      </c>
      <c r="H28" s="114">
        <v>27624</v>
      </c>
      <c r="I28" s="115">
        <v>29245</v>
      </c>
      <c r="J28" s="114">
        <v>19888</v>
      </c>
      <c r="K28" s="114">
        <v>9357</v>
      </c>
      <c r="L28" s="423">
        <v>8417</v>
      </c>
      <c r="M28" s="424">
        <v>7117</v>
      </c>
    </row>
    <row r="29" spans="1:13" s="110" customFormat="1" ht="11.1" customHeight="1" x14ac:dyDescent="0.2">
      <c r="A29" s="422" t="s">
        <v>389</v>
      </c>
      <c r="B29" s="115">
        <v>84343</v>
      </c>
      <c r="C29" s="114">
        <v>45327</v>
      </c>
      <c r="D29" s="114">
        <v>39016</v>
      </c>
      <c r="E29" s="114">
        <v>62235</v>
      </c>
      <c r="F29" s="114">
        <v>22092</v>
      </c>
      <c r="G29" s="114">
        <v>9051</v>
      </c>
      <c r="H29" s="114">
        <v>27736</v>
      </c>
      <c r="I29" s="115">
        <v>28931</v>
      </c>
      <c r="J29" s="114">
        <v>19716</v>
      </c>
      <c r="K29" s="114">
        <v>9215</v>
      </c>
      <c r="L29" s="423">
        <v>6009</v>
      </c>
      <c r="M29" s="424">
        <v>7032</v>
      </c>
    </row>
    <row r="30" spans="1:13" ht="15" customHeight="1" x14ac:dyDescent="0.2">
      <c r="A30" s="422" t="s">
        <v>394</v>
      </c>
      <c r="B30" s="115">
        <v>85037</v>
      </c>
      <c r="C30" s="114">
        <v>45729</v>
      </c>
      <c r="D30" s="114">
        <v>39308</v>
      </c>
      <c r="E30" s="114">
        <v>62346</v>
      </c>
      <c r="F30" s="114">
        <v>22680</v>
      </c>
      <c r="G30" s="114">
        <v>8779</v>
      </c>
      <c r="H30" s="114">
        <v>28177</v>
      </c>
      <c r="I30" s="115">
        <v>27969</v>
      </c>
      <c r="J30" s="114">
        <v>19028</v>
      </c>
      <c r="K30" s="114">
        <v>8941</v>
      </c>
      <c r="L30" s="423">
        <v>7103</v>
      </c>
      <c r="M30" s="424">
        <v>6352</v>
      </c>
    </row>
    <row r="31" spans="1:13" ht="11.1" customHeight="1" x14ac:dyDescent="0.2">
      <c r="A31" s="422" t="s">
        <v>387</v>
      </c>
      <c r="B31" s="115">
        <v>85272</v>
      </c>
      <c r="C31" s="114">
        <v>45940</v>
      </c>
      <c r="D31" s="114">
        <v>39332</v>
      </c>
      <c r="E31" s="114">
        <v>62238</v>
      </c>
      <c r="F31" s="114">
        <v>23029</v>
      </c>
      <c r="G31" s="114">
        <v>8400</v>
      </c>
      <c r="H31" s="114">
        <v>28510</v>
      </c>
      <c r="I31" s="115">
        <v>28406</v>
      </c>
      <c r="J31" s="114">
        <v>19378</v>
      </c>
      <c r="K31" s="114">
        <v>9028</v>
      </c>
      <c r="L31" s="423">
        <v>6450</v>
      </c>
      <c r="M31" s="424">
        <v>6162</v>
      </c>
    </row>
    <row r="32" spans="1:13" ht="11.1" customHeight="1" x14ac:dyDescent="0.2">
      <c r="A32" s="422" t="s">
        <v>388</v>
      </c>
      <c r="B32" s="115">
        <v>86688</v>
      </c>
      <c r="C32" s="114">
        <v>46719</v>
      </c>
      <c r="D32" s="114">
        <v>39969</v>
      </c>
      <c r="E32" s="114">
        <v>63239</v>
      </c>
      <c r="F32" s="114">
        <v>23445</v>
      </c>
      <c r="G32" s="114">
        <v>9251</v>
      </c>
      <c r="H32" s="114">
        <v>28925</v>
      </c>
      <c r="I32" s="115">
        <v>28155</v>
      </c>
      <c r="J32" s="114">
        <v>18895</v>
      </c>
      <c r="K32" s="114">
        <v>9260</v>
      </c>
      <c r="L32" s="423">
        <v>8299</v>
      </c>
      <c r="M32" s="424">
        <v>6910</v>
      </c>
    </row>
    <row r="33" spans="1:13" s="110" customFormat="1" ht="11.1" customHeight="1" x14ac:dyDescent="0.2">
      <c r="A33" s="422" t="s">
        <v>389</v>
      </c>
      <c r="B33" s="115">
        <v>85661</v>
      </c>
      <c r="C33" s="114">
        <v>46054</v>
      </c>
      <c r="D33" s="114">
        <v>39607</v>
      </c>
      <c r="E33" s="114">
        <v>62140</v>
      </c>
      <c r="F33" s="114">
        <v>23519</v>
      </c>
      <c r="G33" s="114">
        <v>8795</v>
      </c>
      <c r="H33" s="114">
        <v>29040</v>
      </c>
      <c r="I33" s="115">
        <v>27935</v>
      </c>
      <c r="J33" s="114">
        <v>18748</v>
      </c>
      <c r="K33" s="114">
        <v>9187</v>
      </c>
      <c r="L33" s="423">
        <v>5309</v>
      </c>
      <c r="M33" s="424">
        <v>6497</v>
      </c>
    </row>
    <row r="34" spans="1:13" ht="15" customHeight="1" x14ac:dyDescent="0.2">
      <c r="A34" s="422" t="s">
        <v>395</v>
      </c>
      <c r="B34" s="115">
        <v>86198</v>
      </c>
      <c r="C34" s="114">
        <v>46343</v>
      </c>
      <c r="D34" s="114">
        <v>39855</v>
      </c>
      <c r="E34" s="114">
        <v>62309</v>
      </c>
      <c r="F34" s="114">
        <v>23889</v>
      </c>
      <c r="G34" s="114">
        <v>8628</v>
      </c>
      <c r="H34" s="114">
        <v>29364</v>
      </c>
      <c r="I34" s="115">
        <v>27534</v>
      </c>
      <c r="J34" s="114">
        <v>18569</v>
      </c>
      <c r="K34" s="114">
        <v>8965</v>
      </c>
      <c r="L34" s="423">
        <v>6997</v>
      </c>
      <c r="M34" s="424">
        <v>6567</v>
      </c>
    </row>
    <row r="35" spans="1:13" ht="11.1" customHeight="1" x14ac:dyDescent="0.2">
      <c r="A35" s="422" t="s">
        <v>387</v>
      </c>
      <c r="B35" s="115">
        <v>86786</v>
      </c>
      <c r="C35" s="114">
        <v>46784</v>
      </c>
      <c r="D35" s="114">
        <v>40002</v>
      </c>
      <c r="E35" s="114">
        <v>62720</v>
      </c>
      <c r="F35" s="114">
        <v>24066</v>
      </c>
      <c r="G35" s="114">
        <v>8490</v>
      </c>
      <c r="H35" s="114">
        <v>29880</v>
      </c>
      <c r="I35" s="115">
        <v>28263</v>
      </c>
      <c r="J35" s="114">
        <v>19097</v>
      </c>
      <c r="K35" s="114">
        <v>9166</v>
      </c>
      <c r="L35" s="423">
        <v>6710</v>
      </c>
      <c r="M35" s="424">
        <v>6069</v>
      </c>
    </row>
    <row r="36" spans="1:13" ht="11.1" customHeight="1" x14ac:dyDescent="0.2">
      <c r="A36" s="422" t="s">
        <v>388</v>
      </c>
      <c r="B36" s="115">
        <v>88465</v>
      </c>
      <c r="C36" s="114">
        <v>47769</v>
      </c>
      <c r="D36" s="114">
        <v>40696</v>
      </c>
      <c r="E36" s="114">
        <v>64260</v>
      </c>
      <c r="F36" s="114">
        <v>24205</v>
      </c>
      <c r="G36" s="114">
        <v>9489</v>
      </c>
      <c r="H36" s="114">
        <v>30350</v>
      </c>
      <c r="I36" s="115">
        <v>27953</v>
      </c>
      <c r="J36" s="114">
        <v>18622</v>
      </c>
      <c r="K36" s="114">
        <v>9331</v>
      </c>
      <c r="L36" s="423">
        <v>8906</v>
      </c>
      <c r="M36" s="424">
        <v>7532</v>
      </c>
    </row>
    <row r="37" spans="1:13" s="110" customFormat="1" ht="11.1" customHeight="1" x14ac:dyDescent="0.2">
      <c r="A37" s="422" t="s">
        <v>389</v>
      </c>
      <c r="B37" s="115">
        <v>87553</v>
      </c>
      <c r="C37" s="114">
        <v>47092</v>
      </c>
      <c r="D37" s="114">
        <v>40461</v>
      </c>
      <c r="E37" s="114">
        <v>63160</v>
      </c>
      <c r="F37" s="114">
        <v>24393</v>
      </c>
      <c r="G37" s="114">
        <v>9117</v>
      </c>
      <c r="H37" s="114">
        <v>30420</v>
      </c>
      <c r="I37" s="115">
        <v>27618</v>
      </c>
      <c r="J37" s="114">
        <v>18399</v>
      </c>
      <c r="K37" s="114">
        <v>9219</v>
      </c>
      <c r="L37" s="423">
        <v>5838</v>
      </c>
      <c r="M37" s="424">
        <v>6632</v>
      </c>
    </row>
    <row r="38" spans="1:13" ht="15" customHeight="1" x14ac:dyDescent="0.2">
      <c r="A38" s="425" t="s">
        <v>396</v>
      </c>
      <c r="B38" s="115">
        <v>88173</v>
      </c>
      <c r="C38" s="114">
        <v>47524</v>
      </c>
      <c r="D38" s="114">
        <v>40649</v>
      </c>
      <c r="E38" s="114">
        <v>63377</v>
      </c>
      <c r="F38" s="114">
        <v>24796</v>
      </c>
      <c r="G38" s="114">
        <v>8840</v>
      </c>
      <c r="H38" s="114">
        <v>30735</v>
      </c>
      <c r="I38" s="115">
        <v>27587</v>
      </c>
      <c r="J38" s="114">
        <v>18484</v>
      </c>
      <c r="K38" s="114">
        <v>9103</v>
      </c>
      <c r="L38" s="423">
        <v>7764</v>
      </c>
      <c r="M38" s="424">
        <v>7602</v>
      </c>
    </row>
    <row r="39" spans="1:13" ht="11.1" customHeight="1" x14ac:dyDescent="0.2">
      <c r="A39" s="422" t="s">
        <v>387</v>
      </c>
      <c r="B39" s="115">
        <v>89166</v>
      </c>
      <c r="C39" s="114">
        <v>48143</v>
      </c>
      <c r="D39" s="114">
        <v>41023</v>
      </c>
      <c r="E39" s="114">
        <v>64059</v>
      </c>
      <c r="F39" s="114">
        <v>25107</v>
      </c>
      <c r="G39" s="114">
        <v>8725</v>
      </c>
      <c r="H39" s="114">
        <v>31276</v>
      </c>
      <c r="I39" s="115">
        <v>28197</v>
      </c>
      <c r="J39" s="114">
        <v>18948</v>
      </c>
      <c r="K39" s="114">
        <v>9249</v>
      </c>
      <c r="L39" s="423">
        <v>7368</v>
      </c>
      <c r="M39" s="424">
        <v>6455</v>
      </c>
    </row>
    <row r="40" spans="1:13" ht="11.1" customHeight="1" x14ac:dyDescent="0.2">
      <c r="A40" s="425" t="s">
        <v>388</v>
      </c>
      <c r="B40" s="115">
        <v>90580</v>
      </c>
      <c r="C40" s="114">
        <v>48900</v>
      </c>
      <c r="D40" s="114">
        <v>41680</v>
      </c>
      <c r="E40" s="114">
        <v>65196</v>
      </c>
      <c r="F40" s="114">
        <v>25384</v>
      </c>
      <c r="G40" s="114">
        <v>9606</v>
      </c>
      <c r="H40" s="114">
        <v>31561</v>
      </c>
      <c r="I40" s="115">
        <v>28294</v>
      </c>
      <c r="J40" s="114">
        <v>18696</v>
      </c>
      <c r="K40" s="114">
        <v>9598</v>
      </c>
      <c r="L40" s="423">
        <v>9853</v>
      </c>
      <c r="M40" s="424">
        <v>8591</v>
      </c>
    </row>
    <row r="41" spans="1:13" s="110" customFormat="1" ht="11.1" customHeight="1" x14ac:dyDescent="0.2">
      <c r="A41" s="422" t="s">
        <v>389</v>
      </c>
      <c r="B41" s="115">
        <v>89519</v>
      </c>
      <c r="C41" s="114">
        <v>48130</v>
      </c>
      <c r="D41" s="114">
        <v>41389</v>
      </c>
      <c r="E41" s="114">
        <v>64021</v>
      </c>
      <c r="F41" s="114">
        <v>25498</v>
      </c>
      <c r="G41" s="114">
        <v>9211</v>
      </c>
      <c r="H41" s="114">
        <v>31719</v>
      </c>
      <c r="I41" s="115">
        <v>28212</v>
      </c>
      <c r="J41" s="114">
        <v>18574</v>
      </c>
      <c r="K41" s="114">
        <v>9638</v>
      </c>
      <c r="L41" s="423">
        <v>6013</v>
      </c>
      <c r="M41" s="424">
        <v>7151</v>
      </c>
    </row>
    <row r="42" spans="1:13" ht="15" customHeight="1" x14ac:dyDescent="0.2">
      <c r="A42" s="422" t="s">
        <v>397</v>
      </c>
      <c r="B42" s="115">
        <v>90312</v>
      </c>
      <c r="C42" s="114">
        <v>48613</v>
      </c>
      <c r="D42" s="114">
        <v>41699</v>
      </c>
      <c r="E42" s="114">
        <v>64480</v>
      </c>
      <c r="F42" s="114">
        <v>25832</v>
      </c>
      <c r="G42" s="114">
        <v>9076</v>
      </c>
      <c r="H42" s="114">
        <v>32236</v>
      </c>
      <c r="I42" s="115">
        <v>27964</v>
      </c>
      <c r="J42" s="114">
        <v>18476</v>
      </c>
      <c r="K42" s="114">
        <v>9488</v>
      </c>
      <c r="L42" s="423">
        <v>8199</v>
      </c>
      <c r="M42" s="424">
        <v>7392</v>
      </c>
    </row>
    <row r="43" spans="1:13" ht="11.1" customHeight="1" x14ac:dyDescent="0.2">
      <c r="A43" s="422" t="s">
        <v>387</v>
      </c>
      <c r="B43" s="115">
        <v>90649</v>
      </c>
      <c r="C43" s="114">
        <v>48904</v>
      </c>
      <c r="D43" s="114">
        <v>41745</v>
      </c>
      <c r="E43" s="114">
        <v>64591</v>
      </c>
      <c r="F43" s="114">
        <v>26058</v>
      </c>
      <c r="G43" s="114">
        <v>8922</v>
      </c>
      <c r="H43" s="114">
        <v>32559</v>
      </c>
      <c r="I43" s="115">
        <v>28592</v>
      </c>
      <c r="J43" s="114">
        <v>18769</v>
      </c>
      <c r="K43" s="114">
        <v>9823</v>
      </c>
      <c r="L43" s="423">
        <v>8055</v>
      </c>
      <c r="M43" s="424">
        <v>7628</v>
      </c>
    </row>
    <row r="44" spans="1:13" ht="11.1" customHeight="1" x14ac:dyDescent="0.2">
      <c r="A44" s="422" t="s">
        <v>388</v>
      </c>
      <c r="B44" s="115">
        <v>92293</v>
      </c>
      <c r="C44" s="114">
        <v>49914</v>
      </c>
      <c r="D44" s="114">
        <v>42379</v>
      </c>
      <c r="E44" s="114">
        <v>66105</v>
      </c>
      <c r="F44" s="114">
        <v>26188</v>
      </c>
      <c r="G44" s="114">
        <v>9844</v>
      </c>
      <c r="H44" s="114">
        <v>32988</v>
      </c>
      <c r="I44" s="115">
        <v>28599</v>
      </c>
      <c r="J44" s="114">
        <v>18349</v>
      </c>
      <c r="K44" s="114">
        <v>10250</v>
      </c>
      <c r="L44" s="423">
        <v>10339</v>
      </c>
      <c r="M44" s="424">
        <v>8888</v>
      </c>
    </row>
    <row r="45" spans="1:13" s="110" customFormat="1" ht="11.1" customHeight="1" x14ac:dyDescent="0.2">
      <c r="A45" s="422" t="s">
        <v>389</v>
      </c>
      <c r="B45" s="115">
        <v>93330</v>
      </c>
      <c r="C45" s="114">
        <v>50023</v>
      </c>
      <c r="D45" s="114">
        <v>43307</v>
      </c>
      <c r="E45" s="114">
        <v>66410</v>
      </c>
      <c r="F45" s="114">
        <v>26920</v>
      </c>
      <c r="G45" s="114">
        <v>10068</v>
      </c>
      <c r="H45" s="114">
        <v>33246</v>
      </c>
      <c r="I45" s="115">
        <v>30107</v>
      </c>
      <c r="J45" s="114">
        <v>19598</v>
      </c>
      <c r="K45" s="114">
        <v>10509</v>
      </c>
      <c r="L45" s="423">
        <v>7363</v>
      </c>
      <c r="M45" s="424">
        <v>7351</v>
      </c>
    </row>
    <row r="46" spans="1:13" ht="15" customHeight="1" x14ac:dyDescent="0.2">
      <c r="A46" s="422" t="s">
        <v>398</v>
      </c>
      <c r="B46" s="115">
        <v>93863</v>
      </c>
      <c r="C46" s="114">
        <v>50352</v>
      </c>
      <c r="D46" s="114">
        <v>43511</v>
      </c>
      <c r="E46" s="114">
        <v>66672</v>
      </c>
      <c r="F46" s="114">
        <v>27191</v>
      </c>
      <c r="G46" s="114">
        <v>9964</v>
      </c>
      <c r="H46" s="114">
        <v>33589</v>
      </c>
      <c r="I46" s="115">
        <v>29847</v>
      </c>
      <c r="J46" s="114">
        <v>19357</v>
      </c>
      <c r="K46" s="114">
        <v>10490</v>
      </c>
      <c r="L46" s="423">
        <v>8642</v>
      </c>
      <c r="M46" s="424">
        <v>7990</v>
      </c>
    </row>
    <row r="47" spans="1:13" ht="11.1" customHeight="1" x14ac:dyDescent="0.2">
      <c r="A47" s="422" t="s">
        <v>387</v>
      </c>
      <c r="B47" s="115">
        <v>94050</v>
      </c>
      <c r="C47" s="114">
        <v>50445</v>
      </c>
      <c r="D47" s="114">
        <v>43605</v>
      </c>
      <c r="E47" s="114">
        <v>66561</v>
      </c>
      <c r="F47" s="114">
        <v>27489</v>
      </c>
      <c r="G47" s="114">
        <v>9695</v>
      </c>
      <c r="H47" s="114">
        <v>33859</v>
      </c>
      <c r="I47" s="115">
        <v>30355</v>
      </c>
      <c r="J47" s="114">
        <v>19774</v>
      </c>
      <c r="K47" s="114">
        <v>10581</v>
      </c>
      <c r="L47" s="423">
        <v>8170</v>
      </c>
      <c r="M47" s="424">
        <v>8001</v>
      </c>
    </row>
    <row r="48" spans="1:13" ht="11.1" customHeight="1" x14ac:dyDescent="0.2">
      <c r="A48" s="422" t="s">
        <v>388</v>
      </c>
      <c r="B48" s="115">
        <v>95932</v>
      </c>
      <c r="C48" s="114">
        <v>51616</v>
      </c>
      <c r="D48" s="114">
        <v>44316</v>
      </c>
      <c r="E48" s="114">
        <v>68134</v>
      </c>
      <c r="F48" s="114">
        <v>27798</v>
      </c>
      <c r="G48" s="114">
        <v>10646</v>
      </c>
      <c r="H48" s="114">
        <v>34339</v>
      </c>
      <c r="I48" s="115">
        <v>30110</v>
      </c>
      <c r="J48" s="114">
        <v>19240</v>
      </c>
      <c r="K48" s="114">
        <v>10870</v>
      </c>
      <c r="L48" s="423">
        <v>10995</v>
      </c>
      <c r="M48" s="424">
        <v>9489</v>
      </c>
    </row>
    <row r="49" spans="1:17" s="110" customFormat="1" ht="11.1" customHeight="1" x14ac:dyDescent="0.2">
      <c r="A49" s="422" t="s">
        <v>389</v>
      </c>
      <c r="B49" s="115">
        <v>94902</v>
      </c>
      <c r="C49" s="114">
        <v>50660</v>
      </c>
      <c r="D49" s="114">
        <v>44242</v>
      </c>
      <c r="E49" s="114">
        <v>66943</v>
      </c>
      <c r="F49" s="114">
        <v>27959</v>
      </c>
      <c r="G49" s="114">
        <v>10106</v>
      </c>
      <c r="H49" s="114">
        <v>34415</v>
      </c>
      <c r="I49" s="115">
        <v>29913</v>
      </c>
      <c r="J49" s="114">
        <v>19123</v>
      </c>
      <c r="K49" s="114">
        <v>10790</v>
      </c>
      <c r="L49" s="423">
        <v>6827</v>
      </c>
      <c r="M49" s="424">
        <v>7894</v>
      </c>
    </row>
    <row r="50" spans="1:17" ht="15" customHeight="1" x14ac:dyDescent="0.2">
      <c r="A50" s="422" t="s">
        <v>399</v>
      </c>
      <c r="B50" s="143">
        <v>95219</v>
      </c>
      <c r="C50" s="144">
        <v>50893</v>
      </c>
      <c r="D50" s="144">
        <v>44326</v>
      </c>
      <c r="E50" s="144">
        <v>67180</v>
      </c>
      <c r="F50" s="144">
        <v>28039</v>
      </c>
      <c r="G50" s="144">
        <v>9890</v>
      </c>
      <c r="H50" s="144">
        <v>34588</v>
      </c>
      <c r="I50" s="143">
        <v>28560</v>
      </c>
      <c r="J50" s="144">
        <v>18295</v>
      </c>
      <c r="K50" s="144">
        <v>10265</v>
      </c>
      <c r="L50" s="426">
        <v>8634</v>
      </c>
      <c r="M50" s="427">
        <v>8260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1.4446587047079253</v>
      </c>
      <c r="C6" s="480">
        <f>'Tabelle 3.3'!J11</f>
        <v>-4.311991154889939</v>
      </c>
      <c r="D6" s="481">
        <f t="shared" ref="D6:E9" si="0">IF(OR(AND(B6&gt;=-50,B6&lt;=50),ISNUMBER(B6)=FALSE),B6,"")</f>
        <v>1.4446587047079253</v>
      </c>
      <c r="E6" s="481">
        <f t="shared" si="0"/>
        <v>-4.311991154889939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1.4446587047079253</v>
      </c>
      <c r="C14" s="480">
        <f>'Tabelle 3.3'!J11</f>
        <v>-4.311991154889939</v>
      </c>
      <c r="D14" s="481">
        <f>IF(OR(AND(B14&gt;=-50,B14&lt;=50),ISNUMBER(B14)=FALSE),B14,"")</f>
        <v>1.4446587047079253</v>
      </c>
      <c r="E14" s="481">
        <f>IF(OR(AND(C14&gt;=-50,C14&lt;=50),ISNUMBER(C14)=FALSE),C14,"")</f>
        <v>-4.311991154889939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0.58616647127784294</v>
      </c>
      <c r="C15" s="480">
        <f>'Tabelle 3.3'!J12</f>
        <v>1.2693935119887165</v>
      </c>
      <c r="D15" s="481">
        <f t="shared" ref="D15:E45" si="3">IF(OR(AND(B15&gt;=-50,B15&lt;=50),ISNUMBER(B15)=FALSE),B15,"")</f>
        <v>0.58616647127784294</v>
      </c>
      <c r="E15" s="481">
        <f t="shared" si="3"/>
        <v>1.2693935119887165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2.6227303295225286</v>
      </c>
      <c r="C16" s="480">
        <f>'Tabelle 3.3'!J13</f>
        <v>-14.942528735632184</v>
      </c>
      <c r="D16" s="481">
        <f t="shared" si="3"/>
        <v>2.6227303295225286</v>
      </c>
      <c r="E16" s="481">
        <f t="shared" si="3"/>
        <v>-14.942528735632184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-0.66798872769022022</v>
      </c>
      <c r="C17" s="480">
        <f>'Tabelle 3.3'!J14</f>
        <v>-6.0921843687374748</v>
      </c>
      <c r="D17" s="481">
        <f t="shared" si="3"/>
        <v>-0.66798872769022022</v>
      </c>
      <c r="E17" s="481">
        <f t="shared" si="3"/>
        <v>-6.0921843687374748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-0.86206896551724133</v>
      </c>
      <c r="C18" s="480">
        <f>'Tabelle 3.3'!J15</f>
        <v>-7.5575027382256295</v>
      </c>
      <c r="D18" s="481">
        <f t="shared" si="3"/>
        <v>-0.86206896551724133</v>
      </c>
      <c r="E18" s="481">
        <f t="shared" si="3"/>
        <v>-7.5575027382256295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-1.2395787626151822</v>
      </c>
      <c r="C19" s="480">
        <f>'Tabelle 3.3'!J16</f>
        <v>-7.5139888089528375</v>
      </c>
      <c r="D19" s="481">
        <f t="shared" si="3"/>
        <v>-1.2395787626151822</v>
      </c>
      <c r="E19" s="481">
        <f t="shared" si="3"/>
        <v>-7.5139888089528375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1.0312004230565839</v>
      </c>
      <c r="C20" s="480">
        <f>'Tabelle 3.3'!J17</f>
        <v>3.3232628398791539</v>
      </c>
      <c r="D20" s="481">
        <f t="shared" si="3"/>
        <v>1.0312004230565839</v>
      </c>
      <c r="E20" s="481">
        <f t="shared" si="3"/>
        <v>3.3232628398791539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2.680445664459874</v>
      </c>
      <c r="C21" s="480">
        <f>'Tabelle 3.3'!J18</f>
        <v>6.0719640179910046</v>
      </c>
      <c r="D21" s="481">
        <f t="shared" si="3"/>
        <v>2.680445664459874</v>
      </c>
      <c r="E21" s="481">
        <f t="shared" si="3"/>
        <v>6.0719640179910046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2.0335751734364242</v>
      </c>
      <c r="C22" s="480">
        <f>'Tabelle 3.3'!J19</f>
        <v>-0.92112838226827864</v>
      </c>
      <c r="D22" s="481">
        <f t="shared" si="3"/>
        <v>2.0335751734364242</v>
      </c>
      <c r="E22" s="481">
        <f t="shared" si="3"/>
        <v>-0.92112838226827864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1.1779554059739168</v>
      </c>
      <c r="C23" s="480">
        <f>'Tabelle 3.3'!J20</f>
        <v>0.34867503486750351</v>
      </c>
      <c r="D23" s="481">
        <f t="shared" si="3"/>
        <v>1.1779554059739168</v>
      </c>
      <c r="E23" s="481">
        <f t="shared" si="3"/>
        <v>0.34867503486750351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-4.1356877323420074</v>
      </c>
      <c r="C24" s="480">
        <f>'Tabelle 3.3'!J21</f>
        <v>-17.123498614105326</v>
      </c>
      <c r="D24" s="481">
        <f t="shared" si="3"/>
        <v>-4.1356877323420074</v>
      </c>
      <c r="E24" s="481">
        <f t="shared" si="3"/>
        <v>-17.123498614105326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4.5540796963946866</v>
      </c>
      <c r="C25" s="480">
        <f>'Tabelle 3.3'!J22</f>
        <v>-8.8435374149659864</v>
      </c>
      <c r="D25" s="481">
        <f t="shared" si="3"/>
        <v>4.5540796963946866</v>
      </c>
      <c r="E25" s="481">
        <f t="shared" si="3"/>
        <v>-8.8435374149659864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-1.200960768614892</v>
      </c>
      <c r="C26" s="480">
        <f>'Tabelle 3.3'!J23</f>
        <v>8.8135593220338979</v>
      </c>
      <c r="D26" s="481">
        <f t="shared" si="3"/>
        <v>-1.200960768614892</v>
      </c>
      <c r="E26" s="481">
        <f t="shared" si="3"/>
        <v>8.8135593220338979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3.0381770937437538</v>
      </c>
      <c r="C27" s="480">
        <f>'Tabelle 3.3'!J24</f>
        <v>-3.5616438356164384</v>
      </c>
      <c r="D27" s="481">
        <f t="shared" si="3"/>
        <v>3.0381770937437538</v>
      </c>
      <c r="E27" s="481">
        <f t="shared" si="3"/>
        <v>-3.5616438356164384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6.5381609794217246</v>
      </c>
      <c r="C28" s="480">
        <f>'Tabelle 3.3'!J25</f>
        <v>-1.4492753623188406</v>
      </c>
      <c r="D28" s="481">
        <f t="shared" si="3"/>
        <v>6.5381609794217246</v>
      </c>
      <c r="E28" s="481">
        <f t="shared" si="3"/>
        <v>-1.4492753623188406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1.1120263591433279</v>
      </c>
      <c r="C29" s="480">
        <f>'Tabelle 3.3'!J26</f>
        <v>-22.735346358792185</v>
      </c>
      <c r="D29" s="481">
        <f t="shared" si="3"/>
        <v>1.1120263591433279</v>
      </c>
      <c r="E29" s="481">
        <f t="shared" si="3"/>
        <v>-22.735346358792185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1.5378221113881962</v>
      </c>
      <c r="C30" s="480">
        <f>'Tabelle 3.3'!J27</f>
        <v>-8.4158415841584162</v>
      </c>
      <c r="D30" s="481">
        <f t="shared" si="3"/>
        <v>1.5378221113881962</v>
      </c>
      <c r="E30" s="481">
        <f t="shared" si="3"/>
        <v>-8.4158415841584162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8.2113303628262262</v>
      </c>
      <c r="C31" s="480">
        <f>'Tabelle 3.3'!J28</f>
        <v>-0.54794520547945202</v>
      </c>
      <c r="D31" s="481">
        <f t="shared" si="3"/>
        <v>8.2113303628262262</v>
      </c>
      <c r="E31" s="481">
        <f t="shared" si="3"/>
        <v>-0.54794520547945202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2.2002506614677619</v>
      </c>
      <c r="C32" s="480">
        <f>'Tabelle 3.3'!J29</f>
        <v>-5.382262996941896</v>
      </c>
      <c r="D32" s="481">
        <f t="shared" si="3"/>
        <v>2.2002506614677619</v>
      </c>
      <c r="E32" s="481">
        <f t="shared" si="3"/>
        <v>-5.382262996941896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0.3840506043149215</v>
      </c>
      <c r="C33" s="480">
        <f>'Tabelle 3.3'!J30</f>
        <v>-6.5894924309884235</v>
      </c>
      <c r="D33" s="481">
        <f t="shared" si="3"/>
        <v>0.3840506043149215</v>
      </c>
      <c r="E33" s="481">
        <f t="shared" si="3"/>
        <v>-6.5894924309884235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1.1964107676969093</v>
      </c>
      <c r="C34" s="480">
        <f>'Tabelle 3.3'!J31</f>
        <v>-3.8225853516194923</v>
      </c>
      <c r="D34" s="481">
        <f t="shared" si="3"/>
        <v>1.1964107676969093</v>
      </c>
      <c r="E34" s="481">
        <f t="shared" si="3"/>
        <v>-3.8225853516194923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0.58616647127784294</v>
      </c>
      <c r="C37" s="480">
        <f>'Tabelle 3.3'!J34</f>
        <v>1.2693935119887165</v>
      </c>
      <c r="D37" s="481">
        <f t="shared" si="3"/>
        <v>0.58616647127784294</v>
      </c>
      <c r="E37" s="481">
        <f t="shared" si="3"/>
        <v>1.2693935119887165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0.28686387005439234</v>
      </c>
      <c r="C38" s="480">
        <f>'Tabelle 3.3'!J35</f>
        <v>-2.4231826130402196</v>
      </c>
      <c r="D38" s="481">
        <f t="shared" si="3"/>
        <v>0.28686387005439234</v>
      </c>
      <c r="E38" s="481">
        <f t="shared" si="3"/>
        <v>-2.4231826130402196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1.9428921380999771</v>
      </c>
      <c r="C39" s="480">
        <f>'Tabelle 3.3'!J36</f>
        <v>-4.7785779652250033</v>
      </c>
      <c r="D39" s="481">
        <f t="shared" si="3"/>
        <v>1.9428921380999771</v>
      </c>
      <c r="E39" s="481">
        <f t="shared" si="3"/>
        <v>-4.7785779652250033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1.9428921380999771</v>
      </c>
      <c r="C45" s="480">
        <f>'Tabelle 3.3'!J36</f>
        <v>-4.7785779652250033</v>
      </c>
      <c r="D45" s="481">
        <f t="shared" si="3"/>
        <v>1.9428921380999771</v>
      </c>
      <c r="E45" s="481">
        <f t="shared" si="3"/>
        <v>-4.7785779652250033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83586</v>
      </c>
      <c r="C51" s="487">
        <v>19624</v>
      </c>
      <c r="D51" s="487">
        <v>8728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83979</v>
      </c>
      <c r="C52" s="487">
        <v>20213</v>
      </c>
      <c r="D52" s="487">
        <v>9007</v>
      </c>
      <c r="E52" s="488">
        <f t="shared" ref="E52:G70" si="11">IF($A$51=37802,IF(COUNTBLANK(B$51:B$70)&gt;0,#N/A,B52/B$51*100),IF(COUNTBLANK(B$51:B$75)&gt;0,#N/A,B52/B$51*100))</f>
        <v>100.47017443112483</v>
      </c>
      <c r="F52" s="488">
        <f t="shared" si="11"/>
        <v>103.00142682429679</v>
      </c>
      <c r="G52" s="488">
        <f t="shared" si="11"/>
        <v>103.19660861594868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85434</v>
      </c>
      <c r="C53" s="487">
        <v>19888</v>
      </c>
      <c r="D53" s="487">
        <v>9357</v>
      </c>
      <c r="E53" s="488">
        <f t="shared" si="11"/>
        <v>102.21089656162515</v>
      </c>
      <c r="F53" s="488">
        <f t="shared" si="11"/>
        <v>101.34529147982063</v>
      </c>
      <c r="G53" s="488">
        <f t="shared" si="11"/>
        <v>107.20669110907424</v>
      </c>
      <c r="H53" s="489">
        <f>IF(ISERROR(L53)=TRUE,IF(MONTH(A53)=MONTH(MAX(A$51:A$75)),A53,""),"")</f>
        <v>41883</v>
      </c>
      <c r="I53" s="488">
        <f t="shared" si="12"/>
        <v>102.21089656162515</v>
      </c>
      <c r="J53" s="488">
        <f t="shared" si="10"/>
        <v>101.34529147982063</v>
      </c>
      <c r="K53" s="488">
        <f t="shared" si="10"/>
        <v>107.20669110907424</v>
      </c>
      <c r="L53" s="488" t="e">
        <f t="shared" si="13"/>
        <v>#N/A</v>
      </c>
    </row>
    <row r="54" spans="1:14" ht="15" customHeight="1" x14ac:dyDescent="0.2">
      <c r="A54" s="490" t="s">
        <v>462</v>
      </c>
      <c r="B54" s="487">
        <v>84343</v>
      </c>
      <c r="C54" s="487">
        <v>19716</v>
      </c>
      <c r="D54" s="487">
        <v>9215</v>
      </c>
      <c r="E54" s="488">
        <f t="shared" si="11"/>
        <v>100.90565405689948</v>
      </c>
      <c r="F54" s="488">
        <f t="shared" si="11"/>
        <v>100.46881369751326</v>
      </c>
      <c r="G54" s="488">
        <f t="shared" si="11"/>
        <v>105.57974335472045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85037</v>
      </c>
      <c r="C55" s="487">
        <v>19028</v>
      </c>
      <c r="D55" s="487">
        <v>8941</v>
      </c>
      <c r="E55" s="488">
        <f t="shared" si="11"/>
        <v>101.73593664010721</v>
      </c>
      <c r="F55" s="488">
        <f t="shared" si="11"/>
        <v>96.962902568283738</v>
      </c>
      <c r="G55" s="488">
        <f t="shared" si="11"/>
        <v>102.44042163153071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85272</v>
      </c>
      <c r="C56" s="487">
        <v>19378</v>
      </c>
      <c r="D56" s="487">
        <v>9028</v>
      </c>
      <c r="E56" s="488">
        <f t="shared" si="11"/>
        <v>102.01708420070345</v>
      </c>
      <c r="F56" s="488">
        <f t="shared" si="11"/>
        <v>98.746432939258057</v>
      </c>
      <c r="G56" s="488">
        <f t="shared" si="11"/>
        <v>103.43721356553621</v>
      </c>
      <c r="H56" s="489" t="str">
        <f t="shared" si="14"/>
        <v/>
      </c>
      <c r="I56" s="488" t="str">
        <f t="shared" si="12"/>
        <v/>
      </c>
      <c r="J56" s="488" t="str">
        <f t="shared" si="10"/>
        <v/>
      </c>
      <c r="K56" s="488" t="str">
        <f t="shared" si="10"/>
        <v/>
      </c>
      <c r="L56" s="488" t="e">
        <f t="shared" si="13"/>
        <v>#N/A</v>
      </c>
    </row>
    <row r="57" spans="1:14" ht="15" customHeight="1" x14ac:dyDescent="0.2">
      <c r="A57" s="490">
        <v>42248</v>
      </c>
      <c r="B57" s="487">
        <v>86688</v>
      </c>
      <c r="C57" s="487">
        <v>18895</v>
      </c>
      <c r="D57" s="487">
        <v>9260</v>
      </c>
      <c r="E57" s="488">
        <f t="shared" si="11"/>
        <v>103.71114779987079</v>
      </c>
      <c r="F57" s="488">
        <f t="shared" si="11"/>
        <v>96.285161027313492</v>
      </c>
      <c r="G57" s="488">
        <f t="shared" si="11"/>
        <v>106.09532538955087</v>
      </c>
      <c r="H57" s="489">
        <f t="shared" si="14"/>
        <v>42248</v>
      </c>
      <c r="I57" s="488">
        <f t="shared" si="12"/>
        <v>103.71114779987079</v>
      </c>
      <c r="J57" s="488">
        <f t="shared" si="10"/>
        <v>96.285161027313492</v>
      </c>
      <c r="K57" s="488">
        <f t="shared" si="10"/>
        <v>106.09532538955087</v>
      </c>
      <c r="L57" s="488" t="e">
        <f t="shared" si="13"/>
        <v>#N/A</v>
      </c>
    </row>
    <row r="58" spans="1:14" ht="15" customHeight="1" x14ac:dyDescent="0.2">
      <c r="A58" s="490" t="s">
        <v>465</v>
      </c>
      <c r="B58" s="487">
        <v>85661</v>
      </c>
      <c r="C58" s="487">
        <v>18748</v>
      </c>
      <c r="D58" s="487">
        <v>9187</v>
      </c>
      <c r="E58" s="488">
        <f t="shared" si="11"/>
        <v>102.48247314143516</v>
      </c>
      <c r="F58" s="488">
        <f t="shared" si="11"/>
        <v>95.53607827150428</v>
      </c>
      <c r="G58" s="488">
        <f t="shared" si="11"/>
        <v>105.25893675527041</v>
      </c>
      <c r="H58" s="489" t="str">
        <f t="shared" si="14"/>
        <v/>
      </c>
      <c r="I58" s="488" t="str">
        <f t="shared" si="12"/>
        <v/>
      </c>
      <c r="J58" s="488" t="str">
        <f t="shared" si="10"/>
        <v/>
      </c>
      <c r="K58" s="488" t="str">
        <f t="shared" si="10"/>
        <v/>
      </c>
      <c r="L58" s="488" t="e">
        <f t="shared" si="13"/>
        <v>#N/A</v>
      </c>
    </row>
    <row r="59" spans="1:14" ht="15" customHeight="1" x14ac:dyDescent="0.2">
      <c r="A59" s="490" t="s">
        <v>466</v>
      </c>
      <c r="B59" s="487">
        <v>86198</v>
      </c>
      <c r="C59" s="487">
        <v>18569</v>
      </c>
      <c r="D59" s="487">
        <v>8965</v>
      </c>
      <c r="E59" s="488">
        <f t="shared" si="11"/>
        <v>103.12492522671262</v>
      </c>
      <c r="F59" s="488">
        <f t="shared" si="11"/>
        <v>94.623929881777414</v>
      </c>
      <c r="G59" s="488">
        <f t="shared" si="11"/>
        <v>102.71539871677359</v>
      </c>
      <c r="H59" s="489" t="str">
        <f t="shared" si="14"/>
        <v/>
      </c>
      <c r="I59" s="488" t="str">
        <f t="shared" si="12"/>
        <v/>
      </c>
      <c r="J59" s="488" t="str">
        <f t="shared" si="10"/>
        <v/>
      </c>
      <c r="K59" s="488" t="str">
        <f t="shared" si="10"/>
        <v/>
      </c>
      <c r="L59" s="488" t="e">
        <f t="shared" si="13"/>
        <v>#N/A</v>
      </c>
    </row>
    <row r="60" spans="1:14" ht="15" customHeight="1" x14ac:dyDescent="0.2">
      <c r="A60" s="490" t="s">
        <v>467</v>
      </c>
      <c r="B60" s="487">
        <v>86786</v>
      </c>
      <c r="C60" s="487">
        <v>19097</v>
      </c>
      <c r="D60" s="487">
        <v>9166</v>
      </c>
      <c r="E60" s="488">
        <f t="shared" si="11"/>
        <v>103.82839231450242</v>
      </c>
      <c r="F60" s="488">
        <f t="shared" si="11"/>
        <v>97.314512841418662</v>
      </c>
      <c r="G60" s="488">
        <f t="shared" si="11"/>
        <v>105.01833180568285</v>
      </c>
      <c r="H60" s="489" t="str">
        <f t="shared" si="14"/>
        <v/>
      </c>
      <c r="I60" s="488" t="str">
        <f t="shared" si="12"/>
        <v/>
      </c>
      <c r="J60" s="488" t="str">
        <f t="shared" si="10"/>
        <v/>
      </c>
      <c r="K60" s="488" t="str">
        <f t="shared" si="10"/>
        <v/>
      </c>
      <c r="L60" s="488" t="e">
        <f t="shared" si="13"/>
        <v>#N/A</v>
      </c>
    </row>
    <row r="61" spans="1:14" ht="15" customHeight="1" x14ac:dyDescent="0.2">
      <c r="A61" s="490">
        <v>42614</v>
      </c>
      <c r="B61" s="487">
        <v>88465</v>
      </c>
      <c r="C61" s="487">
        <v>18622</v>
      </c>
      <c r="D61" s="487">
        <v>9331</v>
      </c>
      <c r="E61" s="488">
        <f t="shared" si="11"/>
        <v>105.83710190701791</v>
      </c>
      <c r="F61" s="488">
        <f t="shared" si="11"/>
        <v>94.894007337953525</v>
      </c>
      <c r="G61" s="488">
        <f t="shared" si="11"/>
        <v>106.90879926672778</v>
      </c>
      <c r="H61" s="489">
        <f t="shared" si="14"/>
        <v>42614</v>
      </c>
      <c r="I61" s="488">
        <f t="shared" si="12"/>
        <v>105.83710190701791</v>
      </c>
      <c r="J61" s="488">
        <f t="shared" si="10"/>
        <v>94.894007337953525</v>
      </c>
      <c r="K61" s="488">
        <f t="shared" si="10"/>
        <v>106.90879926672778</v>
      </c>
      <c r="L61" s="488" t="e">
        <f t="shared" si="13"/>
        <v>#N/A</v>
      </c>
    </row>
    <row r="62" spans="1:14" ht="15" customHeight="1" x14ac:dyDescent="0.2">
      <c r="A62" s="490" t="s">
        <v>468</v>
      </c>
      <c r="B62" s="487">
        <v>87553</v>
      </c>
      <c r="C62" s="487">
        <v>18399</v>
      </c>
      <c r="D62" s="487">
        <v>9219</v>
      </c>
      <c r="E62" s="488">
        <f t="shared" si="11"/>
        <v>104.74601009738474</v>
      </c>
      <c r="F62" s="488">
        <f t="shared" si="11"/>
        <v>93.757643701589885</v>
      </c>
      <c r="G62" s="488">
        <f t="shared" si="11"/>
        <v>105.62557286892759</v>
      </c>
      <c r="H62" s="489" t="str">
        <f t="shared" si="14"/>
        <v/>
      </c>
      <c r="I62" s="488" t="str">
        <f t="shared" si="12"/>
        <v/>
      </c>
      <c r="J62" s="488" t="str">
        <f t="shared" si="10"/>
        <v/>
      </c>
      <c r="K62" s="488" t="str">
        <f t="shared" si="10"/>
        <v/>
      </c>
      <c r="L62" s="488" t="e">
        <f t="shared" si="13"/>
        <v>#N/A</v>
      </c>
    </row>
    <row r="63" spans="1:14" ht="15" customHeight="1" x14ac:dyDescent="0.2">
      <c r="A63" s="490" t="s">
        <v>469</v>
      </c>
      <c r="B63" s="487">
        <v>88173</v>
      </c>
      <c r="C63" s="487">
        <v>18484</v>
      </c>
      <c r="D63" s="487">
        <v>9103</v>
      </c>
      <c r="E63" s="488">
        <f t="shared" si="11"/>
        <v>105.48776110831956</v>
      </c>
      <c r="F63" s="488">
        <f t="shared" si="11"/>
        <v>94.190786791683649</v>
      </c>
      <c r="G63" s="488">
        <f t="shared" si="11"/>
        <v>104.29651695692026</v>
      </c>
      <c r="H63" s="489" t="str">
        <f t="shared" si="14"/>
        <v/>
      </c>
      <c r="I63" s="488" t="str">
        <f t="shared" si="12"/>
        <v/>
      </c>
      <c r="J63" s="488" t="str">
        <f t="shared" si="10"/>
        <v/>
      </c>
      <c r="K63" s="488" t="str">
        <f t="shared" si="10"/>
        <v/>
      </c>
      <c r="L63" s="488" t="e">
        <f t="shared" si="13"/>
        <v>#N/A</v>
      </c>
    </row>
    <row r="64" spans="1:14" ht="15" customHeight="1" x14ac:dyDescent="0.2">
      <c r="A64" s="490" t="s">
        <v>470</v>
      </c>
      <c r="B64" s="487">
        <v>89166</v>
      </c>
      <c r="C64" s="487">
        <v>18948</v>
      </c>
      <c r="D64" s="487">
        <v>9249</v>
      </c>
      <c r="E64" s="488">
        <f t="shared" si="11"/>
        <v>106.67575909841361</v>
      </c>
      <c r="F64" s="488">
        <f t="shared" si="11"/>
        <v>96.555238483489603</v>
      </c>
      <c r="G64" s="488">
        <f t="shared" si="11"/>
        <v>105.96929422548121</v>
      </c>
      <c r="H64" s="489" t="str">
        <f t="shared" si="14"/>
        <v/>
      </c>
      <c r="I64" s="488" t="str">
        <f t="shared" si="12"/>
        <v/>
      </c>
      <c r="J64" s="488" t="str">
        <f t="shared" si="10"/>
        <v/>
      </c>
      <c r="K64" s="488" t="str">
        <f t="shared" si="10"/>
        <v/>
      </c>
      <c r="L64" s="488" t="e">
        <f t="shared" si="13"/>
        <v>#N/A</v>
      </c>
    </row>
    <row r="65" spans="1:12" ht="15" customHeight="1" x14ac:dyDescent="0.2">
      <c r="A65" s="490">
        <v>42979</v>
      </c>
      <c r="B65" s="487">
        <v>90580</v>
      </c>
      <c r="C65" s="487">
        <v>18696</v>
      </c>
      <c r="D65" s="487">
        <v>9598</v>
      </c>
      <c r="E65" s="488">
        <f t="shared" si="11"/>
        <v>108.36742995238437</v>
      </c>
      <c r="F65" s="488">
        <f t="shared" si="11"/>
        <v>95.271096616388093</v>
      </c>
      <c r="G65" s="488">
        <f t="shared" si="11"/>
        <v>109.96791934005499</v>
      </c>
      <c r="H65" s="489">
        <f t="shared" si="14"/>
        <v>42979</v>
      </c>
      <c r="I65" s="488">
        <f t="shared" si="12"/>
        <v>108.36742995238437</v>
      </c>
      <c r="J65" s="488">
        <f t="shared" si="10"/>
        <v>95.271096616388093</v>
      </c>
      <c r="K65" s="488">
        <f t="shared" si="10"/>
        <v>109.96791934005499</v>
      </c>
      <c r="L65" s="488" t="e">
        <f t="shared" si="13"/>
        <v>#N/A</v>
      </c>
    </row>
    <row r="66" spans="1:12" ht="15" customHeight="1" x14ac:dyDescent="0.2">
      <c r="A66" s="490" t="s">
        <v>471</v>
      </c>
      <c r="B66" s="487">
        <v>89519</v>
      </c>
      <c r="C66" s="487">
        <v>18574</v>
      </c>
      <c r="D66" s="487">
        <v>9638</v>
      </c>
      <c r="E66" s="488">
        <f t="shared" si="11"/>
        <v>107.09807862560716</v>
      </c>
      <c r="F66" s="488">
        <f t="shared" si="11"/>
        <v>94.649408887077044</v>
      </c>
      <c r="G66" s="488">
        <f t="shared" si="11"/>
        <v>110.42621448212648</v>
      </c>
      <c r="H66" s="489" t="str">
        <f t="shared" si="14"/>
        <v/>
      </c>
      <c r="I66" s="488" t="str">
        <f t="shared" si="12"/>
        <v/>
      </c>
      <c r="J66" s="488" t="str">
        <f t="shared" si="10"/>
        <v/>
      </c>
      <c r="K66" s="488" t="str">
        <f t="shared" si="10"/>
        <v/>
      </c>
      <c r="L66" s="488" t="e">
        <f t="shared" si="13"/>
        <v>#N/A</v>
      </c>
    </row>
    <row r="67" spans="1:12" ht="15" customHeight="1" x14ac:dyDescent="0.2">
      <c r="A67" s="490" t="s">
        <v>472</v>
      </c>
      <c r="B67" s="487">
        <v>90312</v>
      </c>
      <c r="C67" s="487">
        <v>18476</v>
      </c>
      <c r="D67" s="487">
        <v>9488</v>
      </c>
      <c r="E67" s="488">
        <f t="shared" si="11"/>
        <v>108.0468020960448</v>
      </c>
      <c r="F67" s="488">
        <f t="shared" si="11"/>
        <v>94.150020383204236</v>
      </c>
      <c r="G67" s="488">
        <f t="shared" si="11"/>
        <v>108.70760769935839</v>
      </c>
      <c r="H67" s="489" t="str">
        <f t="shared" si="14"/>
        <v/>
      </c>
      <c r="I67" s="488" t="str">
        <f t="shared" si="12"/>
        <v/>
      </c>
      <c r="J67" s="488" t="str">
        <f t="shared" si="12"/>
        <v/>
      </c>
      <c r="K67" s="488" t="str">
        <f t="shared" si="12"/>
        <v/>
      </c>
      <c r="L67" s="488" t="e">
        <f t="shared" si="13"/>
        <v>#N/A</v>
      </c>
    </row>
    <row r="68" spans="1:12" ht="15" customHeight="1" x14ac:dyDescent="0.2">
      <c r="A68" s="490" t="s">
        <v>473</v>
      </c>
      <c r="B68" s="487">
        <v>90649</v>
      </c>
      <c r="C68" s="487">
        <v>18769</v>
      </c>
      <c r="D68" s="487">
        <v>9823</v>
      </c>
      <c r="E68" s="488">
        <f t="shared" si="11"/>
        <v>108.44997966166584</v>
      </c>
      <c r="F68" s="488">
        <f t="shared" si="11"/>
        <v>95.643090093762737</v>
      </c>
      <c r="G68" s="488">
        <f t="shared" si="11"/>
        <v>112.54582951420716</v>
      </c>
      <c r="H68" s="489" t="str">
        <f t="shared" si="14"/>
        <v/>
      </c>
      <c r="I68" s="488" t="str">
        <f t="shared" si="12"/>
        <v/>
      </c>
      <c r="J68" s="488" t="str">
        <f t="shared" si="12"/>
        <v/>
      </c>
      <c r="K68" s="488" t="str">
        <f t="shared" si="12"/>
        <v/>
      </c>
      <c r="L68" s="488" t="e">
        <f t="shared" si="13"/>
        <v>#N/A</v>
      </c>
    </row>
    <row r="69" spans="1:12" ht="15" customHeight="1" x14ac:dyDescent="0.2">
      <c r="A69" s="490">
        <v>43344</v>
      </c>
      <c r="B69" s="487">
        <v>92293</v>
      </c>
      <c r="C69" s="487">
        <v>18349</v>
      </c>
      <c r="D69" s="487">
        <v>10250</v>
      </c>
      <c r="E69" s="488">
        <f t="shared" si="11"/>
        <v>110.41681621324145</v>
      </c>
      <c r="F69" s="488">
        <f t="shared" si="11"/>
        <v>93.502853648593558</v>
      </c>
      <c r="G69" s="488">
        <f t="shared" si="11"/>
        <v>117.43813015582035</v>
      </c>
      <c r="H69" s="489">
        <f t="shared" si="14"/>
        <v>43344</v>
      </c>
      <c r="I69" s="488">
        <f t="shared" si="12"/>
        <v>110.41681621324145</v>
      </c>
      <c r="J69" s="488">
        <f t="shared" si="12"/>
        <v>93.502853648593558</v>
      </c>
      <c r="K69" s="488">
        <f t="shared" si="12"/>
        <v>117.43813015582035</v>
      </c>
      <c r="L69" s="488" t="e">
        <f t="shared" si="13"/>
        <v>#N/A</v>
      </c>
    </row>
    <row r="70" spans="1:12" ht="15" customHeight="1" x14ac:dyDescent="0.2">
      <c r="A70" s="490" t="s">
        <v>474</v>
      </c>
      <c r="B70" s="487">
        <v>93330</v>
      </c>
      <c r="C70" s="487">
        <v>19598</v>
      </c>
      <c r="D70" s="487">
        <v>10509</v>
      </c>
      <c r="E70" s="488">
        <f t="shared" si="11"/>
        <v>111.65745459765989</v>
      </c>
      <c r="F70" s="488">
        <f t="shared" si="11"/>
        <v>99.867509172441899</v>
      </c>
      <c r="G70" s="488">
        <f t="shared" si="11"/>
        <v>120.40559120073327</v>
      </c>
      <c r="H70" s="489" t="str">
        <f t="shared" si="14"/>
        <v/>
      </c>
      <c r="I70" s="488" t="str">
        <f t="shared" si="12"/>
        <v/>
      </c>
      <c r="J70" s="488" t="str">
        <f t="shared" si="12"/>
        <v/>
      </c>
      <c r="K70" s="488" t="str">
        <f t="shared" si="12"/>
        <v/>
      </c>
      <c r="L70" s="488" t="e">
        <f t="shared" si="13"/>
        <v>#N/A</v>
      </c>
    </row>
    <row r="71" spans="1:12" ht="15" customHeight="1" x14ac:dyDescent="0.2">
      <c r="A71" s="490" t="s">
        <v>475</v>
      </c>
      <c r="B71" s="487">
        <v>93863</v>
      </c>
      <c r="C71" s="487">
        <v>19357</v>
      </c>
      <c r="D71" s="487">
        <v>10490</v>
      </c>
      <c r="E71" s="491">
        <f t="shared" ref="E71:G75" si="15">IF($A$51=37802,IF(COUNTBLANK(B$51:B$70)&gt;0,#N/A,IF(ISBLANK(B71)=FALSE,B71/B$51*100,#N/A)),IF(COUNTBLANK(B$51:B$75)&gt;0,#N/A,B71/B$51*100))</f>
        <v>112.29512119254422</v>
      </c>
      <c r="F71" s="491">
        <f t="shared" si="15"/>
        <v>98.639421116999586</v>
      </c>
      <c r="G71" s="491">
        <f t="shared" si="15"/>
        <v>120.18790100824933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94050</v>
      </c>
      <c r="C72" s="487">
        <v>19774</v>
      </c>
      <c r="D72" s="487">
        <v>10581</v>
      </c>
      <c r="E72" s="491">
        <f t="shared" si="15"/>
        <v>112.51884286842295</v>
      </c>
      <c r="F72" s="491">
        <f t="shared" si="15"/>
        <v>100.76437015898901</v>
      </c>
      <c r="G72" s="491">
        <f t="shared" si="15"/>
        <v>121.23052245646196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95932</v>
      </c>
      <c r="C73" s="487">
        <v>19240</v>
      </c>
      <c r="D73" s="487">
        <v>10870</v>
      </c>
      <c r="E73" s="491">
        <f t="shared" si="15"/>
        <v>114.77041609838967</v>
      </c>
      <c r="F73" s="491">
        <f t="shared" si="15"/>
        <v>98.043212392988181</v>
      </c>
      <c r="G73" s="491">
        <f t="shared" si="15"/>
        <v>124.54170485792851</v>
      </c>
      <c r="H73" s="492">
        <f>IF(A$51=37802,IF(ISERROR(L73)=TRUE,IF(ISBLANK(A73)=FALSE,IF(MONTH(A73)=MONTH(MAX(A$51:A$75)),A73,""),""),""),IF(ISERROR(L73)=TRUE,IF(MONTH(A73)=MONTH(MAX(A$51:A$75)),A73,""),""))</f>
        <v>43709</v>
      </c>
      <c r="I73" s="488">
        <f t="shared" si="12"/>
        <v>114.77041609838967</v>
      </c>
      <c r="J73" s="488">
        <f t="shared" si="12"/>
        <v>98.043212392988181</v>
      </c>
      <c r="K73" s="488">
        <f t="shared" si="12"/>
        <v>124.54170485792851</v>
      </c>
      <c r="L73" s="488" t="e">
        <f t="shared" si="13"/>
        <v>#N/A</v>
      </c>
    </row>
    <row r="74" spans="1:12" ht="15" customHeight="1" x14ac:dyDescent="0.2">
      <c r="A74" s="490" t="s">
        <v>477</v>
      </c>
      <c r="B74" s="487">
        <v>94902</v>
      </c>
      <c r="C74" s="487">
        <v>19123</v>
      </c>
      <c r="D74" s="487">
        <v>10790</v>
      </c>
      <c r="E74" s="491">
        <f t="shared" si="15"/>
        <v>113.53815232215921</v>
      </c>
      <c r="F74" s="491">
        <f t="shared" si="15"/>
        <v>97.447003668976762</v>
      </c>
      <c r="G74" s="491">
        <f t="shared" si="15"/>
        <v>123.62511457378551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95219</v>
      </c>
      <c r="C75" s="493">
        <v>18295</v>
      </c>
      <c r="D75" s="493">
        <v>10265</v>
      </c>
      <c r="E75" s="491">
        <f t="shared" si="15"/>
        <v>113.91740243581461</v>
      </c>
      <c r="F75" s="491">
        <f t="shared" si="15"/>
        <v>93.227680391357524</v>
      </c>
      <c r="G75" s="491">
        <f t="shared" si="15"/>
        <v>117.60999083409716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114.77041609838967</v>
      </c>
      <c r="J77" s="488">
        <f>IF(J75&lt;&gt;"",J75,IF(J74&lt;&gt;"",J74,IF(J73&lt;&gt;"",J73,IF(J72&lt;&gt;"",J72,IF(J71&lt;&gt;"",J71,IF(J70&lt;&gt;"",J70,""))))))</f>
        <v>98.043212392988181</v>
      </c>
      <c r="K77" s="488">
        <f>IF(K75&lt;&gt;"",K75,IF(K74&lt;&gt;"",K74,IF(K73&lt;&gt;"",K73,IF(K72&lt;&gt;"",K72,IF(K71&lt;&gt;"",K71,IF(K70&lt;&gt;"",K70,""))))))</f>
        <v>124.54170485792851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+14,8%</v>
      </c>
      <c r="J79" s="488" t="str">
        <f>"GeB - ausschließlich: "&amp;IF(J77&gt;100,"+","")&amp;TEXT(J77-100,"0,0")&amp;"%"</f>
        <v>GeB - ausschließlich: -2,0%</v>
      </c>
      <c r="K79" s="488" t="str">
        <f>"GeB - im Nebenjob: "&amp;IF(K77&gt;100,"+","")&amp;TEXT(K77-100,"0,0")&amp;"%"</f>
        <v>GeB - im Nebenjob: +24,5%</v>
      </c>
    </row>
    <row r="81" spans="9:9" ht="15" customHeight="1" x14ac:dyDescent="0.2">
      <c r="I81" s="488" t="str">
        <f>IF(ISERROR(HLOOKUP(1,I$78:K$79,2,FALSE)),"",HLOOKUP(1,I$78:K$79,2,FALSE))</f>
        <v>GeB - im Nebenjob: +24,5%</v>
      </c>
    </row>
    <row r="82" spans="9:9" ht="15" customHeight="1" x14ac:dyDescent="0.2">
      <c r="I82" s="488" t="str">
        <f>IF(ISERROR(HLOOKUP(2,I$78:K$79,2,FALSE)),"",HLOOKUP(2,I$78:K$79,2,FALSE))</f>
        <v>SvB: +14,8%</v>
      </c>
    </row>
    <row r="83" spans="9:9" ht="15" customHeight="1" x14ac:dyDescent="0.2">
      <c r="I83" s="488" t="str">
        <f>IF(ISERROR(HLOOKUP(3,I$78:K$79,2,FALSE)),"",HLOOKUP(3,I$78:K$79,2,FALSE))</f>
        <v>GeB - ausschließlich: -2,0%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95219</v>
      </c>
      <c r="E12" s="114">
        <v>94902</v>
      </c>
      <c r="F12" s="114">
        <v>95932</v>
      </c>
      <c r="G12" s="114">
        <v>94050</v>
      </c>
      <c r="H12" s="114">
        <v>93863</v>
      </c>
      <c r="I12" s="115">
        <v>1356</v>
      </c>
      <c r="J12" s="116">
        <v>1.4446587047079253</v>
      </c>
      <c r="N12" s="117"/>
    </row>
    <row r="13" spans="1:15" s="110" customFormat="1" ht="13.5" customHeight="1" x14ac:dyDescent="0.2">
      <c r="A13" s="118" t="s">
        <v>105</v>
      </c>
      <c r="B13" s="119" t="s">
        <v>106</v>
      </c>
      <c r="C13" s="113">
        <v>53.448366397462692</v>
      </c>
      <c r="D13" s="114">
        <v>50893</v>
      </c>
      <c r="E13" s="114">
        <v>50660</v>
      </c>
      <c r="F13" s="114">
        <v>51616</v>
      </c>
      <c r="G13" s="114">
        <v>50445</v>
      </c>
      <c r="H13" s="114">
        <v>50352</v>
      </c>
      <c r="I13" s="115">
        <v>541</v>
      </c>
      <c r="J13" s="116">
        <v>1.0744359707658087</v>
      </c>
    </row>
    <row r="14" spans="1:15" s="110" customFormat="1" ht="13.5" customHeight="1" x14ac:dyDescent="0.2">
      <c r="A14" s="120"/>
      <c r="B14" s="119" t="s">
        <v>107</v>
      </c>
      <c r="C14" s="113">
        <v>46.551633602537308</v>
      </c>
      <c r="D14" s="114">
        <v>44326</v>
      </c>
      <c r="E14" s="114">
        <v>44242</v>
      </c>
      <c r="F14" s="114">
        <v>44316</v>
      </c>
      <c r="G14" s="114">
        <v>43605</v>
      </c>
      <c r="H14" s="114">
        <v>43511</v>
      </c>
      <c r="I14" s="115">
        <v>815</v>
      </c>
      <c r="J14" s="116">
        <v>1.8730895635586404</v>
      </c>
    </row>
    <row r="15" spans="1:15" s="110" customFormat="1" ht="13.5" customHeight="1" x14ac:dyDescent="0.2">
      <c r="A15" s="118" t="s">
        <v>105</v>
      </c>
      <c r="B15" s="121" t="s">
        <v>108</v>
      </c>
      <c r="C15" s="113">
        <v>10.386582509793213</v>
      </c>
      <c r="D15" s="114">
        <v>9890</v>
      </c>
      <c r="E15" s="114">
        <v>10106</v>
      </c>
      <c r="F15" s="114">
        <v>10646</v>
      </c>
      <c r="G15" s="114">
        <v>9695</v>
      </c>
      <c r="H15" s="114">
        <v>9964</v>
      </c>
      <c r="I15" s="115">
        <v>-74</v>
      </c>
      <c r="J15" s="116">
        <v>-0.74267362505018064</v>
      </c>
    </row>
    <row r="16" spans="1:15" s="110" customFormat="1" ht="13.5" customHeight="1" x14ac:dyDescent="0.2">
      <c r="A16" s="118"/>
      <c r="B16" s="121" t="s">
        <v>109</v>
      </c>
      <c r="C16" s="113">
        <v>66.603303962444471</v>
      </c>
      <c r="D16" s="114">
        <v>63419</v>
      </c>
      <c r="E16" s="114">
        <v>63154</v>
      </c>
      <c r="F16" s="114">
        <v>63890</v>
      </c>
      <c r="G16" s="114">
        <v>63450</v>
      </c>
      <c r="H16" s="114">
        <v>63396</v>
      </c>
      <c r="I16" s="115">
        <v>23</v>
      </c>
      <c r="J16" s="116">
        <v>3.6279891475802892E-2</v>
      </c>
    </row>
    <row r="17" spans="1:10" s="110" customFormat="1" ht="13.5" customHeight="1" x14ac:dyDescent="0.2">
      <c r="A17" s="118"/>
      <c r="B17" s="121" t="s">
        <v>110</v>
      </c>
      <c r="C17" s="113">
        <v>21.61963473676472</v>
      </c>
      <c r="D17" s="114">
        <v>20586</v>
      </c>
      <c r="E17" s="114">
        <v>20313</v>
      </c>
      <c r="F17" s="114">
        <v>20093</v>
      </c>
      <c r="G17" s="114">
        <v>19650</v>
      </c>
      <c r="H17" s="114">
        <v>19292</v>
      </c>
      <c r="I17" s="115">
        <v>1294</v>
      </c>
      <c r="J17" s="116">
        <v>6.7074434998963302</v>
      </c>
    </row>
    <row r="18" spans="1:10" s="110" customFormat="1" ht="13.5" customHeight="1" x14ac:dyDescent="0.2">
      <c r="A18" s="120"/>
      <c r="B18" s="121" t="s">
        <v>111</v>
      </c>
      <c r="C18" s="113">
        <v>1.3904787909975951</v>
      </c>
      <c r="D18" s="114">
        <v>1324</v>
      </c>
      <c r="E18" s="114">
        <v>1329</v>
      </c>
      <c r="F18" s="114">
        <v>1303</v>
      </c>
      <c r="G18" s="114">
        <v>1255</v>
      </c>
      <c r="H18" s="114">
        <v>1211</v>
      </c>
      <c r="I18" s="115">
        <v>113</v>
      </c>
      <c r="J18" s="116">
        <v>9.3311312964492164</v>
      </c>
    </row>
    <row r="19" spans="1:10" s="110" customFormat="1" ht="13.5" customHeight="1" x14ac:dyDescent="0.2">
      <c r="A19" s="120"/>
      <c r="B19" s="121" t="s">
        <v>112</v>
      </c>
      <c r="C19" s="113">
        <v>0.37597538306430439</v>
      </c>
      <c r="D19" s="114">
        <v>358</v>
      </c>
      <c r="E19" s="114">
        <v>345</v>
      </c>
      <c r="F19" s="114">
        <v>339</v>
      </c>
      <c r="G19" s="114">
        <v>285</v>
      </c>
      <c r="H19" s="114">
        <v>288</v>
      </c>
      <c r="I19" s="115">
        <v>70</v>
      </c>
      <c r="J19" s="116">
        <v>24.305555555555557</v>
      </c>
    </row>
    <row r="20" spans="1:10" s="110" customFormat="1" ht="13.5" customHeight="1" x14ac:dyDescent="0.2">
      <c r="A20" s="118" t="s">
        <v>113</v>
      </c>
      <c r="B20" s="122" t="s">
        <v>114</v>
      </c>
      <c r="C20" s="113">
        <v>70.553145905754107</v>
      </c>
      <c r="D20" s="114">
        <v>67180</v>
      </c>
      <c r="E20" s="114">
        <v>66943</v>
      </c>
      <c r="F20" s="114">
        <v>68134</v>
      </c>
      <c r="G20" s="114">
        <v>66561</v>
      </c>
      <c r="H20" s="114">
        <v>66672</v>
      </c>
      <c r="I20" s="115">
        <v>508</v>
      </c>
      <c r="J20" s="116">
        <v>0.76193904487640984</v>
      </c>
    </row>
    <row r="21" spans="1:10" s="110" customFormat="1" ht="13.5" customHeight="1" x14ac:dyDescent="0.2">
      <c r="A21" s="120"/>
      <c r="B21" s="122" t="s">
        <v>115</v>
      </c>
      <c r="C21" s="113">
        <v>29.446854094245897</v>
      </c>
      <c r="D21" s="114">
        <v>28039</v>
      </c>
      <c r="E21" s="114">
        <v>27959</v>
      </c>
      <c r="F21" s="114">
        <v>27798</v>
      </c>
      <c r="G21" s="114">
        <v>27489</v>
      </c>
      <c r="H21" s="114">
        <v>27191</v>
      </c>
      <c r="I21" s="115">
        <v>848</v>
      </c>
      <c r="J21" s="116">
        <v>3.1186789746607335</v>
      </c>
    </row>
    <row r="22" spans="1:10" s="110" customFormat="1" ht="13.5" customHeight="1" x14ac:dyDescent="0.2">
      <c r="A22" s="118" t="s">
        <v>113</v>
      </c>
      <c r="B22" s="122" t="s">
        <v>116</v>
      </c>
      <c r="C22" s="113">
        <v>87.053004127327526</v>
      </c>
      <c r="D22" s="114">
        <v>82891</v>
      </c>
      <c r="E22" s="114">
        <v>83135</v>
      </c>
      <c r="F22" s="114">
        <v>83451</v>
      </c>
      <c r="G22" s="114">
        <v>82013</v>
      </c>
      <c r="H22" s="114">
        <v>82208</v>
      </c>
      <c r="I22" s="115">
        <v>683</v>
      </c>
      <c r="J22" s="116">
        <v>0.83081938497469832</v>
      </c>
    </row>
    <row r="23" spans="1:10" s="110" customFormat="1" ht="13.5" customHeight="1" x14ac:dyDescent="0.2">
      <c r="A23" s="123"/>
      <c r="B23" s="124" t="s">
        <v>117</v>
      </c>
      <c r="C23" s="125">
        <v>12.897635976013191</v>
      </c>
      <c r="D23" s="114">
        <v>12281</v>
      </c>
      <c r="E23" s="114">
        <v>11718</v>
      </c>
      <c r="F23" s="114">
        <v>12436</v>
      </c>
      <c r="G23" s="114">
        <v>11988</v>
      </c>
      <c r="H23" s="114">
        <v>11603</v>
      </c>
      <c r="I23" s="115">
        <v>678</v>
      </c>
      <c r="J23" s="116">
        <v>5.843316383693872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28560</v>
      </c>
      <c r="E26" s="114">
        <v>29913</v>
      </c>
      <c r="F26" s="114">
        <v>30110</v>
      </c>
      <c r="G26" s="114">
        <v>30355</v>
      </c>
      <c r="H26" s="140">
        <v>29847</v>
      </c>
      <c r="I26" s="115">
        <v>-1287</v>
      </c>
      <c r="J26" s="116">
        <v>-4.311991154889939</v>
      </c>
    </row>
    <row r="27" spans="1:10" s="110" customFormat="1" ht="13.5" customHeight="1" x14ac:dyDescent="0.2">
      <c r="A27" s="118" t="s">
        <v>105</v>
      </c>
      <c r="B27" s="119" t="s">
        <v>106</v>
      </c>
      <c r="C27" s="113">
        <v>37.913165266106439</v>
      </c>
      <c r="D27" s="115">
        <v>10828</v>
      </c>
      <c r="E27" s="114">
        <v>11293</v>
      </c>
      <c r="F27" s="114">
        <v>11371</v>
      </c>
      <c r="G27" s="114">
        <v>11492</v>
      </c>
      <c r="H27" s="140">
        <v>11247</v>
      </c>
      <c r="I27" s="115">
        <v>-419</v>
      </c>
      <c r="J27" s="116">
        <v>-3.7254378945496578</v>
      </c>
    </row>
    <row r="28" spans="1:10" s="110" customFormat="1" ht="13.5" customHeight="1" x14ac:dyDescent="0.2">
      <c r="A28" s="120"/>
      <c r="B28" s="119" t="s">
        <v>107</v>
      </c>
      <c r="C28" s="113">
        <v>62.086834733893561</v>
      </c>
      <c r="D28" s="115">
        <v>17732</v>
      </c>
      <c r="E28" s="114">
        <v>18620</v>
      </c>
      <c r="F28" s="114">
        <v>18739</v>
      </c>
      <c r="G28" s="114">
        <v>18863</v>
      </c>
      <c r="H28" s="140">
        <v>18600</v>
      </c>
      <c r="I28" s="115">
        <v>-868</v>
      </c>
      <c r="J28" s="116">
        <v>-4.666666666666667</v>
      </c>
    </row>
    <row r="29" spans="1:10" s="110" customFormat="1" ht="13.5" customHeight="1" x14ac:dyDescent="0.2">
      <c r="A29" s="118" t="s">
        <v>105</v>
      </c>
      <c r="B29" s="121" t="s">
        <v>108</v>
      </c>
      <c r="C29" s="113">
        <v>19.72689075630252</v>
      </c>
      <c r="D29" s="115">
        <v>5634</v>
      </c>
      <c r="E29" s="114">
        <v>5973</v>
      </c>
      <c r="F29" s="114">
        <v>6107</v>
      </c>
      <c r="G29" s="114">
        <v>6198</v>
      </c>
      <c r="H29" s="140">
        <v>5900</v>
      </c>
      <c r="I29" s="115">
        <v>-266</v>
      </c>
      <c r="J29" s="116">
        <v>-4.5084745762711869</v>
      </c>
    </row>
    <row r="30" spans="1:10" s="110" customFormat="1" ht="13.5" customHeight="1" x14ac:dyDescent="0.2">
      <c r="A30" s="118"/>
      <c r="B30" s="121" t="s">
        <v>109</v>
      </c>
      <c r="C30" s="113">
        <v>45.171568627450981</v>
      </c>
      <c r="D30" s="115">
        <v>12901</v>
      </c>
      <c r="E30" s="114">
        <v>13743</v>
      </c>
      <c r="F30" s="114">
        <v>13825</v>
      </c>
      <c r="G30" s="114">
        <v>14036</v>
      </c>
      <c r="H30" s="140">
        <v>13996</v>
      </c>
      <c r="I30" s="115">
        <v>-1095</v>
      </c>
      <c r="J30" s="116">
        <v>-7.8236639039725633</v>
      </c>
    </row>
    <row r="31" spans="1:10" s="110" customFormat="1" ht="13.5" customHeight="1" x14ac:dyDescent="0.2">
      <c r="A31" s="118"/>
      <c r="B31" s="121" t="s">
        <v>110</v>
      </c>
      <c r="C31" s="113">
        <v>20.045518207282914</v>
      </c>
      <c r="D31" s="115">
        <v>5725</v>
      </c>
      <c r="E31" s="114">
        <v>5765</v>
      </c>
      <c r="F31" s="114">
        <v>5785</v>
      </c>
      <c r="G31" s="114">
        <v>5779</v>
      </c>
      <c r="H31" s="140">
        <v>5656</v>
      </c>
      <c r="I31" s="115">
        <v>69</v>
      </c>
      <c r="J31" s="116">
        <v>1.21994342291372</v>
      </c>
    </row>
    <row r="32" spans="1:10" s="110" customFormat="1" ht="13.5" customHeight="1" x14ac:dyDescent="0.2">
      <c r="A32" s="120"/>
      <c r="B32" s="121" t="s">
        <v>111</v>
      </c>
      <c r="C32" s="113">
        <v>15.056022408963585</v>
      </c>
      <c r="D32" s="115">
        <v>4300</v>
      </c>
      <c r="E32" s="114">
        <v>4432</v>
      </c>
      <c r="F32" s="114">
        <v>4393</v>
      </c>
      <c r="G32" s="114">
        <v>4342</v>
      </c>
      <c r="H32" s="140">
        <v>4295</v>
      </c>
      <c r="I32" s="115">
        <v>5</v>
      </c>
      <c r="J32" s="116">
        <v>0.11641443538998836</v>
      </c>
    </row>
    <row r="33" spans="1:10" s="110" customFormat="1" ht="13.5" customHeight="1" x14ac:dyDescent="0.2">
      <c r="A33" s="120"/>
      <c r="B33" s="121" t="s">
        <v>112</v>
      </c>
      <c r="C33" s="113">
        <v>1.5231092436974789</v>
      </c>
      <c r="D33" s="115">
        <v>435</v>
      </c>
      <c r="E33" s="114">
        <v>428</v>
      </c>
      <c r="F33" s="114">
        <v>432</v>
      </c>
      <c r="G33" s="114">
        <v>365</v>
      </c>
      <c r="H33" s="140">
        <v>338</v>
      </c>
      <c r="I33" s="115">
        <v>97</v>
      </c>
      <c r="J33" s="116">
        <v>28.698224852071007</v>
      </c>
    </row>
    <row r="34" spans="1:10" s="110" customFormat="1" ht="13.5" customHeight="1" x14ac:dyDescent="0.2">
      <c r="A34" s="118" t="s">
        <v>113</v>
      </c>
      <c r="B34" s="122" t="s">
        <v>116</v>
      </c>
      <c r="C34" s="113">
        <v>89.877450980392155</v>
      </c>
      <c r="D34" s="115">
        <v>25669</v>
      </c>
      <c r="E34" s="114">
        <v>26812</v>
      </c>
      <c r="F34" s="114">
        <v>26986</v>
      </c>
      <c r="G34" s="114">
        <v>27246</v>
      </c>
      <c r="H34" s="140">
        <v>26791</v>
      </c>
      <c r="I34" s="115">
        <v>-1122</v>
      </c>
      <c r="J34" s="116">
        <v>-4.1879735732148857</v>
      </c>
    </row>
    <row r="35" spans="1:10" s="110" customFormat="1" ht="13.5" customHeight="1" x14ac:dyDescent="0.2">
      <c r="A35" s="118"/>
      <c r="B35" s="119" t="s">
        <v>117</v>
      </c>
      <c r="C35" s="113">
        <v>9.8634453781512601</v>
      </c>
      <c r="D35" s="115">
        <v>2817</v>
      </c>
      <c r="E35" s="114">
        <v>3016</v>
      </c>
      <c r="F35" s="114">
        <v>3046</v>
      </c>
      <c r="G35" s="114">
        <v>3034</v>
      </c>
      <c r="H35" s="140">
        <v>2976</v>
      </c>
      <c r="I35" s="115">
        <v>-159</v>
      </c>
      <c r="J35" s="116">
        <v>-5.342741935483871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18295</v>
      </c>
      <c r="E37" s="114">
        <v>19123</v>
      </c>
      <c r="F37" s="114">
        <v>19240</v>
      </c>
      <c r="G37" s="114">
        <v>19774</v>
      </c>
      <c r="H37" s="140">
        <v>19357</v>
      </c>
      <c r="I37" s="115">
        <v>-1062</v>
      </c>
      <c r="J37" s="116">
        <v>-5.4863873534122023</v>
      </c>
    </row>
    <row r="38" spans="1:10" s="110" customFormat="1" ht="13.5" customHeight="1" x14ac:dyDescent="0.2">
      <c r="A38" s="118" t="s">
        <v>105</v>
      </c>
      <c r="B38" s="119" t="s">
        <v>106</v>
      </c>
      <c r="C38" s="113">
        <v>34.92210986608363</v>
      </c>
      <c r="D38" s="115">
        <v>6389</v>
      </c>
      <c r="E38" s="114">
        <v>6630</v>
      </c>
      <c r="F38" s="114">
        <v>6653</v>
      </c>
      <c r="G38" s="114">
        <v>6920</v>
      </c>
      <c r="H38" s="140">
        <v>6742</v>
      </c>
      <c r="I38" s="115">
        <v>-353</v>
      </c>
      <c r="J38" s="116">
        <v>-5.2358350637792936</v>
      </c>
    </row>
    <row r="39" spans="1:10" s="110" customFormat="1" ht="13.5" customHeight="1" x14ac:dyDescent="0.2">
      <c r="A39" s="120"/>
      <c r="B39" s="119" t="s">
        <v>107</v>
      </c>
      <c r="C39" s="113">
        <v>65.07789013391637</v>
      </c>
      <c r="D39" s="115">
        <v>11906</v>
      </c>
      <c r="E39" s="114">
        <v>12493</v>
      </c>
      <c r="F39" s="114">
        <v>12587</v>
      </c>
      <c r="G39" s="114">
        <v>12854</v>
      </c>
      <c r="H39" s="140">
        <v>12615</v>
      </c>
      <c r="I39" s="115">
        <v>-709</v>
      </c>
      <c r="J39" s="116">
        <v>-5.6202933016250496</v>
      </c>
    </row>
    <row r="40" spans="1:10" s="110" customFormat="1" ht="13.5" customHeight="1" x14ac:dyDescent="0.2">
      <c r="A40" s="118" t="s">
        <v>105</v>
      </c>
      <c r="B40" s="121" t="s">
        <v>108</v>
      </c>
      <c r="C40" s="113">
        <v>23.536485378518719</v>
      </c>
      <c r="D40" s="115">
        <v>4306</v>
      </c>
      <c r="E40" s="114">
        <v>4556</v>
      </c>
      <c r="F40" s="114">
        <v>4598</v>
      </c>
      <c r="G40" s="114">
        <v>4868</v>
      </c>
      <c r="H40" s="140">
        <v>4536</v>
      </c>
      <c r="I40" s="115">
        <v>-230</v>
      </c>
      <c r="J40" s="116">
        <v>-5.0705467372134043</v>
      </c>
    </row>
    <row r="41" spans="1:10" s="110" customFormat="1" ht="13.5" customHeight="1" x14ac:dyDescent="0.2">
      <c r="A41" s="118"/>
      <c r="B41" s="121" t="s">
        <v>109</v>
      </c>
      <c r="C41" s="113">
        <v>32.828641705383987</v>
      </c>
      <c r="D41" s="115">
        <v>6006</v>
      </c>
      <c r="E41" s="114">
        <v>6417</v>
      </c>
      <c r="F41" s="114">
        <v>6483</v>
      </c>
      <c r="G41" s="114">
        <v>6732</v>
      </c>
      <c r="H41" s="140">
        <v>6761</v>
      </c>
      <c r="I41" s="115">
        <v>-755</v>
      </c>
      <c r="J41" s="116">
        <v>-11.166987132081053</v>
      </c>
    </row>
    <row r="42" spans="1:10" s="110" customFormat="1" ht="13.5" customHeight="1" x14ac:dyDescent="0.2">
      <c r="A42" s="118"/>
      <c r="B42" s="121" t="s">
        <v>110</v>
      </c>
      <c r="C42" s="113">
        <v>20.836294069417875</v>
      </c>
      <c r="D42" s="115">
        <v>3812</v>
      </c>
      <c r="E42" s="114">
        <v>3856</v>
      </c>
      <c r="F42" s="114">
        <v>3902</v>
      </c>
      <c r="G42" s="114">
        <v>3961</v>
      </c>
      <c r="H42" s="140">
        <v>3891</v>
      </c>
      <c r="I42" s="115">
        <v>-79</v>
      </c>
      <c r="J42" s="116">
        <v>-2.0303263942431253</v>
      </c>
    </row>
    <row r="43" spans="1:10" s="110" customFormat="1" ht="13.5" customHeight="1" x14ac:dyDescent="0.2">
      <c r="A43" s="120"/>
      <c r="B43" s="121" t="s">
        <v>111</v>
      </c>
      <c r="C43" s="113">
        <v>22.798578846679419</v>
      </c>
      <c r="D43" s="115">
        <v>4171</v>
      </c>
      <c r="E43" s="114">
        <v>4294</v>
      </c>
      <c r="F43" s="114">
        <v>4257</v>
      </c>
      <c r="G43" s="114">
        <v>4213</v>
      </c>
      <c r="H43" s="140">
        <v>4169</v>
      </c>
      <c r="I43" s="115">
        <v>2</v>
      </c>
      <c r="J43" s="116">
        <v>4.7973135044375149E-2</v>
      </c>
    </row>
    <row r="44" spans="1:10" s="110" customFormat="1" ht="13.5" customHeight="1" x14ac:dyDescent="0.2">
      <c r="A44" s="120"/>
      <c r="B44" s="121" t="s">
        <v>112</v>
      </c>
      <c r="C44" s="113">
        <v>2.1809237496583767</v>
      </c>
      <c r="D44" s="115">
        <v>399</v>
      </c>
      <c r="E44" s="114">
        <v>391</v>
      </c>
      <c r="F44" s="114">
        <v>396</v>
      </c>
      <c r="G44" s="114">
        <v>337</v>
      </c>
      <c r="H44" s="140">
        <v>317</v>
      </c>
      <c r="I44" s="115">
        <v>82</v>
      </c>
      <c r="J44" s="116">
        <v>25.86750788643533</v>
      </c>
    </row>
    <row r="45" spans="1:10" s="110" customFormat="1" ht="13.5" customHeight="1" x14ac:dyDescent="0.2">
      <c r="A45" s="118" t="s">
        <v>113</v>
      </c>
      <c r="B45" s="122" t="s">
        <v>116</v>
      </c>
      <c r="C45" s="113">
        <v>88.980595791199775</v>
      </c>
      <c r="D45" s="115">
        <v>16279</v>
      </c>
      <c r="E45" s="114">
        <v>16938</v>
      </c>
      <c r="F45" s="114">
        <v>17035</v>
      </c>
      <c r="G45" s="114">
        <v>17513</v>
      </c>
      <c r="H45" s="140">
        <v>17146</v>
      </c>
      <c r="I45" s="115">
        <v>-867</v>
      </c>
      <c r="J45" s="116">
        <v>-5.0565729616237025</v>
      </c>
    </row>
    <row r="46" spans="1:10" s="110" customFormat="1" ht="13.5" customHeight="1" x14ac:dyDescent="0.2">
      <c r="A46" s="118"/>
      <c r="B46" s="119" t="s">
        <v>117</v>
      </c>
      <c r="C46" s="113">
        <v>10.614922109866084</v>
      </c>
      <c r="D46" s="115">
        <v>1942</v>
      </c>
      <c r="E46" s="114">
        <v>2100</v>
      </c>
      <c r="F46" s="114">
        <v>2127</v>
      </c>
      <c r="G46" s="114">
        <v>2186</v>
      </c>
      <c r="H46" s="140">
        <v>2132</v>
      </c>
      <c r="I46" s="115">
        <v>-190</v>
      </c>
      <c r="J46" s="116">
        <v>-8.9118198874296439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10265</v>
      </c>
      <c r="E48" s="114">
        <v>10790</v>
      </c>
      <c r="F48" s="114">
        <v>10870</v>
      </c>
      <c r="G48" s="114">
        <v>10581</v>
      </c>
      <c r="H48" s="140">
        <v>10490</v>
      </c>
      <c r="I48" s="115">
        <v>-225</v>
      </c>
      <c r="J48" s="116">
        <v>-2.1448999046711155</v>
      </c>
    </row>
    <row r="49" spans="1:12" s="110" customFormat="1" ht="13.5" customHeight="1" x14ac:dyDescent="0.2">
      <c r="A49" s="118" t="s">
        <v>105</v>
      </c>
      <c r="B49" s="119" t="s">
        <v>106</v>
      </c>
      <c r="C49" s="113">
        <v>43.244033122260106</v>
      </c>
      <c r="D49" s="115">
        <v>4439</v>
      </c>
      <c r="E49" s="114">
        <v>4663</v>
      </c>
      <c r="F49" s="114">
        <v>4718</v>
      </c>
      <c r="G49" s="114">
        <v>4572</v>
      </c>
      <c r="H49" s="140">
        <v>4505</v>
      </c>
      <c r="I49" s="115">
        <v>-66</v>
      </c>
      <c r="J49" s="116">
        <v>-1.4650388457269701</v>
      </c>
    </row>
    <row r="50" spans="1:12" s="110" customFormat="1" ht="13.5" customHeight="1" x14ac:dyDescent="0.2">
      <c r="A50" s="120"/>
      <c r="B50" s="119" t="s">
        <v>107</v>
      </c>
      <c r="C50" s="113">
        <v>56.755966877739894</v>
      </c>
      <c r="D50" s="115">
        <v>5826</v>
      </c>
      <c r="E50" s="114">
        <v>6127</v>
      </c>
      <c r="F50" s="114">
        <v>6152</v>
      </c>
      <c r="G50" s="114">
        <v>6009</v>
      </c>
      <c r="H50" s="140">
        <v>5985</v>
      </c>
      <c r="I50" s="115">
        <v>-159</v>
      </c>
      <c r="J50" s="116">
        <v>-2.6566416040100251</v>
      </c>
    </row>
    <row r="51" spans="1:12" s="110" customFormat="1" ht="13.5" customHeight="1" x14ac:dyDescent="0.2">
      <c r="A51" s="118" t="s">
        <v>105</v>
      </c>
      <c r="B51" s="121" t="s">
        <v>108</v>
      </c>
      <c r="C51" s="113">
        <v>12.937165124208475</v>
      </c>
      <c r="D51" s="115">
        <v>1328</v>
      </c>
      <c r="E51" s="114">
        <v>1417</v>
      </c>
      <c r="F51" s="114">
        <v>1509</v>
      </c>
      <c r="G51" s="114">
        <v>1330</v>
      </c>
      <c r="H51" s="140">
        <v>1364</v>
      </c>
      <c r="I51" s="115">
        <v>-36</v>
      </c>
      <c r="J51" s="116">
        <v>-2.6392961876832843</v>
      </c>
    </row>
    <row r="52" spans="1:12" s="110" customFormat="1" ht="13.5" customHeight="1" x14ac:dyDescent="0.2">
      <c r="A52" s="118"/>
      <c r="B52" s="121" t="s">
        <v>109</v>
      </c>
      <c r="C52" s="113">
        <v>67.169995129079396</v>
      </c>
      <c r="D52" s="115">
        <v>6895</v>
      </c>
      <c r="E52" s="114">
        <v>7326</v>
      </c>
      <c r="F52" s="114">
        <v>7342</v>
      </c>
      <c r="G52" s="114">
        <v>7304</v>
      </c>
      <c r="H52" s="140">
        <v>7235</v>
      </c>
      <c r="I52" s="115">
        <v>-340</v>
      </c>
      <c r="J52" s="116">
        <v>-4.69937802349689</v>
      </c>
    </row>
    <row r="53" spans="1:12" s="110" customFormat="1" ht="13.5" customHeight="1" x14ac:dyDescent="0.2">
      <c r="A53" s="118"/>
      <c r="B53" s="121" t="s">
        <v>110</v>
      </c>
      <c r="C53" s="113">
        <v>18.636142230881635</v>
      </c>
      <c r="D53" s="115">
        <v>1913</v>
      </c>
      <c r="E53" s="114">
        <v>1909</v>
      </c>
      <c r="F53" s="114">
        <v>1883</v>
      </c>
      <c r="G53" s="114">
        <v>1818</v>
      </c>
      <c r="H53" s="140">
        <v>1765</v>
      </c>
      <c r="I53" s="115">
        <v>148</v>
      </c>
      <c r="J53" s="116">
        <v>8.3852691218130317</v>
      </c>
    </row>
    <row r="54" spans="1:12" s="110" customFormat="1" ht="13.5" customHeight="1" x14ac:dyDescent="0.2">
      <c r="A54" s="120"/>
      <c r="B54" s="121" t="s">
        <v>111</v>
      </c>
      <c r="C54" s="113">
        <v>1.2566975158304921</v>
      </c>
      <c r="D54" s="115">
        <v>129</v>
      </c>
      <c r="E54" s="114">
        <v>138</v>
      </c>
      <c r="F54" s="114">
        <v>136</v>
      </c>
      <c r="G54" s="114">
        <v>129</v>
      </c>
      <c r="H54" s="140">
        <v>126</v>
      </c>
      <c r="I54" s="115">
        <v>3</v>
      </c>
      <c r="J54" s="116">
        <v>2.3809523809523809</v>
      </c>
    </row>
    <row r="55" spans="1:12" s="110" customFormat="1" ht="13.5" customHeight="1" x14ac:dyDescent="0.2">
      <c r="A55" s="120"/>
      <c r="B55" s="121" t="s">
        <v>112</v>
      </c>
      <c r="C55" s="113">
        <v>0.35070628348757915</v>
      </c>
      <c r="D55" s="115">
        <v>36</v>
      </c>
      <c r="E55" s="114">
        <v>37</v>
      </c>
      <c r="F55" s="114">
        <v>36</v>
      </c>
      <c r="G55" s="114">
        <v>28</v>
      </c>
      <c r="H55" s="140">
        <v>21</v>
      </c>
      <c r="I55" s="115">
        <v>15</v>
      </c>
      <c r="J55" s="116">
        <v>71.428571428571431</v>
      </c>
    </row>
    <row r="56" spans="1:12" s="110" customFormat="1" ht="13.5" customHeight="1" x14ac:dyDescent="0.2">
      <c r="A56" s="118" t="s">
        <v>113</v>
      </c>
      <c r="B56" s="122" t="s">
        <v>116</v>
      </c>
      <c r="C56" s="113">
        <v>91.475888943010233</v>
      </c>
      <c r="D56" s="115">
        <v>9390</v>
      </c>
      <c r="E56" s="114">
        <v>9874</v>
      </c>
      <c r="F56" s="114">
        <v>9951</v>
      </c>
      <c r="G56" s="114">
        <v>9733</v>
      </c>
      <c r="H56" s="140">
        <v>9645</v>
      </c>
      <c r="I56" s="115">
        <v>-255</v>
      </c>
      <c r="J56" s="116">
        <v>-2.6438569206842923</v>
      </c>
    </row>
    <row r="57" spans="1:12" s="110" customFormat="1" ht="13.5" customHeight="1" x14ac:dyDescent="0.2">
      <c r="A57" s="142"/>
      <c r="B57" s="124" t="s">
        <v>117</v>
      </c>
      <c r="C57" s="125">
        <v>8.5241110569897707</v>
      </c>
      <c r="D57" s="143">
        <v>875</v>
      </c>
      <c r="E57" s="144">
        <v>916</v>
      </c>
      <c r="F57" s="144">
        <v>919</v>
      </c>
      <c r="G57" s="144">
        <v>848</v>
      </c>
      <c r="H57" s="145">
        <v>844</v>
      </c>
      <c r="I57" s="143">
        <v>31</v>
      </c>
      <c r="J57" s="146">
        <v>3.6729857819905214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95219</v>
      </c>
      <c r="E12" s="236">
        <v>94902</v>
      </c>
      <c r="F12" s="114">
        <v>95932</v>
      </c>
      <c r="G12" s="114">
        <v>94050</v>
      </c>
      <c r="H12" s="140">
        <v>93863</v>
      </c>
      <c r="I12" s="115">
        <v>1356</v>
      </c>
      <c r="J12" s="116">
        <v>1.4446587047079253</v>
      </c>
    </row>
    <row r="13" spans="1:15" s="110" customFormat="1" ht="12" customHeight="1" x14ac:dyDescent="0.2">
      <c r="A13" s="118" t="s">
        <v>105</v>
      </c>
      <c r="B13" s="119" t="s">
        <v>106</v>
      </c>
      <c r="C13" s="113">
        <v>53.448366397462692</v>
      </c>
      <c r="D13" s="115">
        <v>50893</v>
      </c>
      <c r="E13" s="114">
        <v>50660</v>
      </c>
      <c r="F13" s="114">
        <v>51616</v>
      </c>
      <c r="G13" s="114">
        <v>50445</v>
      </c>
      <c r="H13" s="140">
        <v>50352</v>
      </c>
      <c r="I13" s="115">
        <v>541</v>
      </c>
      <c r="J13" s="116">
        <v>1.0744359707658087</v>
      </c>
    </row>
    <row r="14" spans="1:15" s="110" customFormat="1" ht="12" customHeight="1" x14ac:dyDescent="0.2">
      <c r="A14" s="118"/>
      <c r="B14" s="119" t="s">
        <v>107</v>
      </c>
      <c r="C14" s="113">
        <v>46.551633602537308</v>
      </c>
      <c r="D14" s="115">
        <v>44326</v>
      </c>
      <c r="E14" s="114">
        <v>44242</v>
      </c>
      <c r="F14" s="114">
        <v>44316</v>
      </c>
      <c r="G14" s="114">
        <v>43605</v>
      </c>
      <c r="H14" s="140">
        <v>43511</v>
      </c>
      <c r="I14" s="115">
        <v>815</v>
      </c>
      <c r="J14" s="116">
        <v>1.8730895635586404</v>
      </c>
    </row>
    <row r="15" spans="1:15" s="110" customFormat="1" ht="12" customHeight="1" x14ac:dyDescent="0.2">
      <c r="A15" s="118" t="s">
        <v>105</v>
      </c>
      <c r="B15" s="121" t="s">
        <v>108</v>
      </c>
      <c r="C15" s="113">
        <v>10.386582509793213</v>
      </c>
      <c r="D15" s="115">
        <v>9890</v>
      </c>
      <c r="E15" s="114">
        <v>10106</v>
      </c>
      <c r="F15" s="114">
        <v>10646</v>
      </c>
      <c r="G15" s="114">
        <v>9695</v>
      </c>
      <c r="H15" s="140">
        <v>9964</v>
      </c>
      <c r="I15" s="115">
        <v>-74</v>
      </c>
      <c r="J15" s="116">
        <v>-0.74267362505018064</v>
      </c>
    </row>
    <row r="16" spans="1:15" s="110" customFormat="1" ht="12" customHeight="1" x14ac:dyDescent="0.2">
      <c r="A16" s="118"/>
      <c r="B16" s="121" t="s">
        <v>109</v>
      </c>
      <c r="C16" s="113">
        <v>66.603303962444471</v>
      </c>
      <c r="D16" s="115">
        <v>63419</v>
      </c>
      <c r="E16" s="114">
        <v>63154</v>
      </c>
      <c r="F16" s="114">
        <v>63890</v>
      </c>
      <c r="G16" s="114">
        <v>63450</v>
      </c>
      <c r="H16" s="140">
        <v>63396</v>
      </c>
      <c r="I16" s="115">
        <v>23</v>
      </c>
      <c r="J16" s="116">
        <v>3.6279891475802892E-2</v>
      </c>
    </row>
    <row r="17" spans="1:10" s="110" customFormat="1" ht="12" customHeight="1" x14ac:dyDescent="0.2">
      <c r="A17" s="118"/>
      <c r="B17" s="121" t="s">
        <v>110</v>
      </c>
      <c r="C17" s="113">
        <v>21.61963473676472</v>
      </c>
      <c r="D17" s="115">
        <v>20586</v>
      </c>
      <c r="E17" s="114">
        <v>20313</v>
      </c>
      <c r="F17" s="114">
        <v>20093</v>
      </c>
      <c r="G17" s="114">
        <v>19650</v>
      </c>
      <c r="H17" s="140">
        <v>19292</v>
      </c>
      <c r="I17" s="115">
        <v>1294</v>
      </c>
      <c r="J17" s="116">
        <v>6.7074434998963302</v>
      </c>
    </row>
    <row r="18" spans="1:10" s="110" customFormat="1" ht="12" customHeight="1" x14ac:dyDescent="0.2">
      <c r="A18" s="120"/>
      <c r="B18" s="121" t="s">
        <v>111</v>
      </c>
      <c r="C18" s="113">
        <v>1.3904787909975951</v>
      </c>
      <c r="D18" s="115">
        <v>1324</v>
      </c>
      <c r="E18" s="114">
        <v>1329</v>
      </c>
      <c r="F18" s="114">
        <v>1303</v>
      </c>
      <c r="G18" s="114">
        <v>1255</v>
      </c>
      <c r="H18" s="140">
        <v>1211</v>
      </c>
      <c r="I18" s="115">
        <v>113</v>
      </c>
      <c r="J18" s="116">
        <v>9.3311312964492164</v>
      </c>
    </row>
    <row r="19" spans="1:10" s="110" customFormat="1" ht="12" customHeight="1" x14ac:dyDescent="0.2">
      <c r="A19" s="120"/>
      <c r="B19" s="121" t="s">
        <v>112</v>
      </c>
      <c r="C19" s="113">
        <v>0.37597538306430439</v>
      </c>
      <c r="D19" s="115">
        <v>358</v>
      </c>
      <c r="E19" s="114">
        <v>345</v>
      </c>
      <c r="F19" s="114">
        <v>339</v>
      </c>
      <c r="G19" s="114">
        <v>285</v>
      </c>
      <c r="H19" s="140">
        <v>288</v>
      </c>
      <c r="I19" s="115">
        <v>70</v>
      </c>
      <c r="J19" s="116">
        <v>24.305555555555557</v>
      </c>
    </row>
    <row r="20" spans="1:10" s="110" customFormat="1" ht="12" customHeight="1" x14ac:dyDescent="0.2">
      <c r="A20" s="118" t="s">
        <v>113</v>
      </c>
      <c r="B20" s="119" t="s">
        <v>181</v>
      </c>
      <c r="C20" s="113">
        <v>70.553145905754107</v>
      </c>
      <c r="D20" s="115">
        <v>67180</v>
      </c>
      <c r="E20" s="114">
        <v>66943</v>
      </c>
      <c r="F20" s="114">
        <v>68134</v>
      </c>
      <c r="G20" s="114">
        <v>66561</v>
      </c>
      <c r="H20" s="140">
        <v>66672</v>
      </c>
      <c r="I20" s="115">
        <v>508</v>
      </c>
      <c r="J20" s="116">
        <v>0.76193904487640984</v>
      </c>
    </row>
    <row r="21" spans="1:10" s="110" customFormat="1" ht="12" customHeight="1" x14ac:dyDescent="0.2">
      <c r="A21" s="118"/>
      <c r="B21" s="119" t="s">
        <v>182</v>
      </c>
      <c r="C21" s="113">
        <v>29.446854094245897</v>
      </c>
      <c r="D21" s="115">
        <v>28039</v>
      </c>
      <c r="E21" s="114">
        <v>27959</v>
      </c>
      <c r="F21" s="114">
        <v>27798</v>
      </c>
      <c r="G21" s="114">
        <v>27489</v>
      </c>
      <c r="H21" s="140">
        <v>27191</v>
      </c>
      <c r="I21" s="115">
        <v>848</v>
      </c>
      <c r="J21" s="116">
        <v>3.1186789746607335</v>
      </c>
    </row>
    <row r="22" spans="1:10" s="110" customFormat="1" ht="12" customHeight="1" x14ac:dyDescent="0.2">
      <c r="A22" s="118" t="s">
        <v>113</v>
      </c>
      <c r="B22" s="119" t="s">
        <v>116</v>
      </c>
      <c r="C22" s="113">
        <v>87.053004127327526</v>
      </c>
      <c r="D22" s="115">
        <v>82891</v>
      </c>
      <c r="E22" s="114">
        <v>83135</v>
      </c>
      <c r="F22" s="114">
        <v>83451</v>
      </c>
      <c r="G22" s="114">
        <v>82013</v>
      </c>
      <c r="H22" s="140">
        <v>82208</v>
      </c>
      <c r="I22" s="115">
        <v>683</v>
      </c>
      <c r="J22" s="116">
        <v>0.83081938497469832</v>
      </c>
    </row>
    <row r="23" spans="1:10" s="110" customFormat="1" ht="12" customHeight="1" x14ac:dyDescent="0.2">
      <c r="A23" s="118"/>
      <c r="B23" s="119" t="s">
        <v>117</v>
      </c>
      <c r="C23" s="113">
        <v>12.897635976013191</v>
      </c>
      <c r="D23" s="115">
        <v>12281</v>
      </c>
      <c r="E23" s="114">
        <v>11718</v>
      </c>
      <c r="F23" s="114">
        <v>12436</v>
      </c>
      <c r="G23" s="114">
        <v>11988</v>
      </c>
      <c r="H23" s="140">
        <v>11603</v>
      </c>
      <c r="I23" s="115">
        <v>678</v>
      </c>
      <c r="J23" s="116">
        <v>5.843316383693872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113639</v>
      </c>
      <c r="E64" s="236">
        <v>113765</v>
      </c>
      <c r="F64" s="236">
        <v>114507</v>
      </c>
      <c r="G64" s="236">
        <v>112473</v>
      </c>
      <c r="H64" s="140">
        <v>112539</v>
      </c>
      <c r="I64" s="115">
        <v>1100</v>
      </c>
      <c r="J64" s="116">
        <v>0.97743893228125356</v>
      </c>
    </row>
    <row r="65" spans="1:12" s="110" customFormat="1" ht="12" customHeight="1" x14ac:dyDescent="0.2">
      <c r="A65" s="118" t="s">
        <v>105</v>
      </c>
      <c r="B65" s="119" t="s">
        <v>106</v>
      </c>
      <c r="C65" s="113">
        <v>53.446440042591014</v>
      </c>
      <c r="D65" s="235">
        <v>60736</v>
      </c>
      <c r="E65" s="236">
        <v>60803</v>
      </c>
      <c r="F65" s="236">
        <v>61457</v>
      </c>
      <c r="G65" s="236">
        <v>60316</v>
      </c>
      <c r="H65" s="140">
        <v>60389</v>
      </c>
      <c r="I65" s="115">
        <v>347</v>
      </c>
      <c r="J65" s="116">
        <v>0.57460795840302037</v>
      </c>
    </row>
    <row r="66" spans="1:12" s="110" customFormat="1" ht="12" customHeight="1" x14ac:dyDescent="0.2">
      <c r="A66" s="118"/>
      <c r="B66" s="119" t="s">
        <v>107</v>
      </c>
      <c r="C66" s="113">
        <v>46.553559957408986</v>
      </c>
      <c r="D66" s="235">
        <v>52903</v>
      </c>
      <c r="E66" s="236">
        <v>52962</v>
      </c>
      <c r="F66" s="236">
        <v>53050</v>
      </c>
      <c r="G66" s="236">
        <v>52157</v>
      </c>
      <c r="H66" s="140">
        <v>52150</v>
      </c>
      <c r="I66" s="115">
        <v>753</v>
      </c>
      <c r="J66" s="116">
        <v>1.4439117929050815</v>
      </c>
    </row>
    <row r="67" spans="1:12" s="110" customFormat="1" ht="12" customHeight="1" x14ac:dyDescent="0.2">
      <c r="A67" s="118" t="s">
        <v>105</v>
      </c>
      <c r="B67" s="121" t="s">
        <v>108</v>
      </c>
      <c r="C67" s="113">
        <v>9.8733709377942436</v>
      </c>
      <c r="D67" s="235">
        <v>11220</v>
      </c>
      <c r="E67" s="236">
        <v>11651</v>
      </c>
      <c r="F67" s="236">
        <v>12171</v>
      </c>
      <c r="G67" s="236">
        <v>11029</v>
      </c>
      <c r="H67" s="140">
        <v>11389</v>
      </c>
      <c r="I67" s="115">
        <v>-169</v>
      </c>
      <c r="J67" s="116">
        <v>-1.4838879620686627</v>
      </c>
    </row>
    <row r="68" spans="1:12" s="110" customFormat="1" ht="12" customHeight="1" x14ac:dyDescent="0.2">
      <c r="A68" s="118"/>
      <c r="B68" s="121" t="s">
        <v>109</v>
      </c>
      <c r="C68" s="113">
        <v>65.972069447988801</v>
      </c>
      <c r="D68" s="235">
        <v>74970</v>
      </c>
      <c r="E68" s="236">
        <v>75014</v>
      </c>
      <c r="F68" s="236">
        <v>75656</v>
      </c>
      <c r="G68" s="236">
        <v>75303</v>
      </c>
      <c r="H68" s="140">
        <v>75521</v>
      </c>
      <c r="I68" s="115">
        <v>-551</v>
      </c>
      <c r="J68" s="116">
        <v>-0.72959838985182934</v>
      </c>
    </row>
    <row r="69" spans="1:12" s="110" customFormat="1" ht="12" customHeight="1" x14ac:dyDescent="0.2">
      <c r="A69" s="118"/>
      <c r="B69" s="121" t="s">
        <v>110</v>
      </c>
      <c r="C69" s="113">
        <v>22.900588706342013</v>
      </c>
      <c r="D69" s="235">
        <v>26024</v>
      </c>
      <c r="E69" s="236">
        <v>25670</v>
      </c>
      <c r="F69" s="236">
        <v>25277</v>
      </c>
      <c r="G69" s="236">
        <v>24803</v>
      </c>
      <c r="H69" s="140">
        <v>24340</v>
      </c>
      <c r="I69" s="115">
        <v>1684</v>
      </c>
      <c r="J69" s="116">
        <v>6.9186524239934268</v>
      </c>
    </row>
    <row r="70" spans="1:12" s="110" customFormat="1" ht="12" customHeight="1" x14ac:dyDescent="0.2">
      <c r="A70" s="120"/>
      <c r="B70" s="121" t="s">
        <v>111</v>
      </c>
      <c r="C70" s="113">
        <v>1.2539709078749373</v>
      </c>
      <c r="D70" s="235">
        <v>1425</v>
      </c>
      <c r="E70" s="236">
        <v>1430</v>
      </c>
      <c r="F70" s="236">
        <v>1403</v>
      </c>
      <c r="G70" s="236">
        <v>1338</v>
      </c>
      <c r="H70" s="140">
        <v>1289</v>
      </c>
      <c r="I70" s="115">
        <v>136</v>
      </c>
      <c r="J70" s="116">
        <v>10.550814584949574</v>
      </c>
    </row>
    <row r="71" spans="1:12" s="110" customFormat="1" ht="12" customHeight="1" x14ac:dyDescent="0.2">
      <c r="A71" s="120"/>
      <c r="B71" s="121" t="s">
        <v>112</v>
      </c>
      <c r="C71" s="113">
        <v>0.36079162963419248</v>
      </c>
      <c r="D71" s="235">
        <v>410</v>
      </c>
      <c r="E71" s="236">
        <v>392</v>
      </c>
      <c r="F71" s="236">
        <v>397</v>
      </c>
      <c r="G71" s="236">
        <v>335</v>
      </c>
      <c r="H71" s="140">
        <v>328</v>
      </c>
      <c r="I71" s="115">
        <v>82</v>
      </c>
      <c r="J71" s="116">
        <v>25</v>
      </c>
    </row>
    <row r="72" spans="1:12" s="110" customFormat="1" ht="12" customHeight="1" x14ac:dyDescent="0.2">
      <c r="A72" s="118" t="s">
        <v>113</v>
      </c>
      <c r="B72" s="119" t="s">
        <v>181</v>
      </c>
      <c r="C72" s="113">
        <v>71.928651255290873</v>
      </c>
      <c r="D72" s="235">
        <v>81739</v>
      </c>
      <c r="E72" s="236">
        <v>82034</v>
      </c>
      <c r="F72" s="236">
        <v>82900</v>
      </c>
      <c r="G72" s="236">
        <v>81282</v>
      </c>
      <c r="H72" s="140">
        <v>81641</v>
      </c>
      <c r="I72" s="115">
        <v>98</v>
      </c>
      <c r="J72" s="116">
        <v>0.12003772614250192</v>
      </c>
    </row>
    <row r="73" spans="1:12" s="110" customFormat="1" ht="12" customHeight="1" x14ac:dyDescent="0.2">
      <c r="A73" s="118"/>
      <c r="B73" s="119" t="s">
        <v>182</v>
      </c>
      <c r="C73" s="113">
        <v>28.071348744709123</v>
      </c>
      <c r="D73" s="115">
        <v>31900</v>
      </c>
      <c r="E73" s="114">
        <v>31731</v>
      </c>
      <c r="F73" s="114">
        <v>31607</v>
      </c>
      <c r="G73" s="114">
        <v>31191</v>
      </c>
      <c r="H73" s="140">
        <v>30898</v>
      </c>
      <c r="I73" s="115">
        <v>1002</v>
      </c>
      <c r="J73" s="116">
        <v>3.2429283448766912</v>
      </c>
    </row>
    <row r="74" spans="1:12" s="110" customFormat="1" ht="12" customHeight="1" x14ac:dyDescent="0.2">
      <c r="A74" s="118" t="s">
        <v>113</v>
      </c>
      <c r="B74" s="119" t="s">
        <v>116</v>
      </c>
      <c r="C74" s="113">
        <v>91.206364012354911</v>
      </c>
      <c r="D74" s="115">
        <v>103646</v>
      </c>
      <c r="E74" s="114">
        <v>104133</v>
      </c>
      <c r="F74" s="114">
        <v>104343</v>
      </c>
      <c r="G74" s="114">
        <v>102584</v>
      </c>
      <c r="H74" s="140">
        <v>102972</v>
      </c>
      <c r="I74" s="115">
        <v>674</v>
      </c>
      <c r="J74" s="116">
        <v>0.65454686710950549</v>
      </c>
    </row>
    <row r="75" spans="1:12" s="110" customFormat="1" ht="12" customHeight="1" x14ac:dyDescent="0.2">
      <c r="A75" s="142"/>
      <c r="B75" s="124" t="s">
        <v>117</v>
      </c>
      <c r="C75" s="125">
        <v>8.7364373146542995</v>
      </c>
      <c r="D75" s="143">
        <v>9928</v>
      </c>
      <c r="E75" s="144">
        <v>9573</v>
      </c>
      <c r="F75" s="144">
        <v>10109</v>
      </c>
      <c r="G75" s="144">
        <v>9836</v>
      </c>
      <c r="H75" s="145">
        <v>9508</v>
      </c>
      <c r="I75" s="143">
        <v>420</v>
      </c>
      <c r="J75" s="146">
        <v>4.4173327724021876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95219</v>
      </c>
      <c r="G11" s="114">
        <v>94902</v>
      </c>
      <c r="H11" s="114">
        <v>95932</v>
      </c>
      <c r="I11" s="114">
        <v>94050</v>
      </c>
      <c r="J11" s="140">
        <v>93863</v>
      </c>
      <c r="K11" s="114">
        <v>1356</v>
      </c>
      <c r="L11" s="116">
        <v>1.4446587047079253</v>
      </c>
    </row>
    <row r="12" spans="1:17" s="110" customFormat="1" ht="24.95" customHeight="1" x14ac:dyDescent="0.2">
      <c r="A12" s="604" t="s">
        <v>185</v>
      </c>
      <c r="B12" s="605"/>
      <c r="C12" s="605"/>
      <c r="D12" s="606"/>
      <c r="E12" s="113">
        <v>53.448366397462692</v>
      </c>
      <c r="F12" s="115">
        <v>50893</v>
      </c>
      <c r="G12" s="114">
        <v>50660</v>
      </c>
      <c r="H12" s="114">
        <v>51616</v>
      </c>
      <c r="I12" s="114">
        <v>50445</v>
      </c>
      <c r="J12" s="140">
        <v>50352</v>
      </c>
      <c r="K12" s="114">
        <v>541</v>
      </c>
      <c r="L12" s="116">
        <v>1.0744359707658087</v>
      </c>
    </row>
    <row r="13" spans="1:17" s="110" customFormat="1" ht="15" customHeight="1" x14ac:dyDescent="0.2">
      <c r="A13" s="120"/>
      <c r="B13" s="612" t="s">
        <v>107</v>
      </c>
      <c r="C13" s="612"/>
      <c r="E13" s="113">
        <v>46.551633602537308</v>
      </c>
      <c r="F13" s="115">
        <v>44326</v>
      </c>
      <c r="G13" s="114">
        <v>44242</v>
      </c>
      <c r="H13" s="114">
        <v>44316</v>
      </c>
      <c r="I13" s="114">
        <v>43605</v>
      </c>
      <c r="J13" s="140">
        <v>43511</v>
      </c>
      <c r="K13" s="114">
        <v>815</v>
      </c>
      <c r="L13" s="116">
        <v>1.8730895635586404</v>
      </c>
    </row>
    <row r="14" spans="1:17" s="110" customFormat="1" ht="24.95" customHeight="1" x14ac:dyDescent="0.2">
      <c r="A14" s="604" t="s">
        <v>186</v>
      </c>
      <c r="B14" s="605"/>
      <c r="C14" s="605"/>
      <c r="D14" s="606"/>
      <c r="E14" s="113">
        <v>10.386582509793213</v>
      </c>
      <c r="F14" s="115">
        <v>9890</v>
      </c>
      <c r="G14" s="114">
        <v>10106</v>
      </c>
      <c r="H14" s="114">
        <v>10646</v>
      </c>
      <c r="I14" s="114">
        <v>9695</v>
      </c>
      <c r="J14" s="140">
        <v>9964</v>
      </c>
      <c r="K14" s="114">
        <v>-74</v>
      </c>
      <c r="L14" s="116">
        <v>-0.74267362505018064</v>
      </c>
    </row>
    <row r="15" spans="1:17" s="110" customFormat="1" ht="15" customHeight="1" x14ac:dyDescent="0.2">
      <c r="A15" s="120"/>
      <c r="B15" s="119"/>
      <c r="C15" s="258" t="s">
        <v>106</v>
      </c>
      <c r="E15" s="113">
        <v>57.906976744186046</v>
      </c>
      <c r="F15" s="115">
        <v>5727</v>
      </c>
      <c r="G15" s="114">
        <v>5808</v>
      </c>
      <c r="H15" s="114">
        <v>6188</v>
      </c>
      <c r="I15" s="114">
        <v>5584</v>
      </c>
      <c r="J15" s="140">
        <v>5713</v>
      </c>
      <c r="K15" s="114">
        <v>14</v>
      </c>
      <c r="L15" s="116">
        <v>0.24505513740591633</v>
      </c>
    </row>
    <row r="16" spans="1:17" s="110" customFormat="1" ht="15" customHeight="1" x14ac:dyDescent="0.2">
      <c r="A16" s="120"/>
      <c r="B16" s="119"/>
      <c r="C16" s="258" t="s">
        <v>107</v>
      </c>
      <c r="E16" s="113">
        <v>42.093023255813954</v>
      </c>
      <c r="F16" s="115">
        <v>4163</v>
      </c>
      <c r="G16" s="114">
        <v>4298</v>
      </c>
      <c r="H16" s="114">
        <v>4458</v>
      </c>
      <c r="I16" s="114">
        <v>4111</v>
      </c>
      <c r="J16" s="140">
        <v>4251</v>
      </c>
      <c r="K16" s="114">
        <v>-88</v>
      </c>
      <c r="L16" s="116">
        <v>-2.07010115266996</v>
      </c>
    </row>
    <row r="17" spans="1:12" s="110" customFormat="1" ht="15" customHeight="1" x14ac:dyDescent="0.2">
      <c r="A17" s="120"/>
      <c r="B17" s="121" t="s">
        <v>109</v>
      </c>
      <c r="C17" s="258"/>
      <c r="E17" s="113">
        <v>66.603303962444471</v>
      </c>
      <c r="F17" s="115">
        <v>63419</v>
      </c>
      <c r="G17" s="114">
        <v>63154</v>
      </c>
      <c r="H17" s="114">
        <v>63890</v>
      </c>
      <c r="I17" s="114">
        <v>63450</v>
      </c>
      <c r="J17" s="140">
        <v>63396</v>
      </c>
      <c r="K17" s="114">
        <v>23</v>
      </c>
      <c r="L17" s="116">
        <v>3.6279891475802892E-2</v>
      </c>
    </row>
    <row r="18" spans="1:12" s="110" customFormat="1" ht="15" customHeight="1" x14ac:dyDescent="0.2">
      <c r="A18" s="120"/>
      <c r="B18" s="119"/>
      <c r="C18" s="258" t="s">
        <v>106</v>
      </c>
      <c r="E18" s="113">
        <v>53.348365631750738</v>
      </c>
      <c r="F18" s="115">
        <v>33833</v>
      </c>
      <c r="G18" s="114">
        <v>33669</v>
      </c>
      <c r="H18" s="114">
        <v>34309</v>
      </c>
      <c r="I18" s="114">
        <v>34024</v>
      </c>
      <c r="J18" s="140">
        <v>34021</v>
      </c>
      <c r="K18" s="114">
        <v>-188</v>
      </c>
      <c r="L18" s="116">
        <v>-0.55259986478939482</v>
      </c>
    </row>
    <row r="19" spans="1:12" s="110" customFormat="1" ht="15" customHeight="1" x14ac:dyDescent="0.2">
      <c r="A19" s="120"/>
      <c r="B19" s="119"/>
      <c r="C19" s="258" t="s">
        <v>107</v>
      </c>
      <c r="E19" s="113">
        <v>46.651634368249262</v>
      </c>
      <c r="F19" s="115">
        <v>29586</v>
      </c>
      <c r="G19" s="114">
        <v>29485</v>
      </c>
      <c r="H19" s="114">
        <v>29581</v>
      </c>
      <c r="I19" s="114">
        <v>29426</v>
      </c>
      <c r="J19" s="140">
        <v>29375</v>
      </c>
      <c r="K19" s="114">
        <v>211</v>
      </c>
      <c r="L19" s="116">
        <v>0.71829787234042553</v>
      </c>
    </row>
    <row r="20" spans="1:12" s="110" customFormat="1" ht="15" customHeight="1" x14ac:dyDescent="0.2">
      <c r="A20" s="120"/>
      <c r="B20" s="121" t="s">
        <v>110</v>
      </c>
      <c r="C20" s="258"/>
      <c r="E20" s="113">
        <v>21.61963473676472</v>
      </c>
      <c r="F20" s="115">
        <v>20586</v>
      </c>
      <c r="G20" s="114">
        <v>20313</v>
      </c>
      <c r="H20" s="114">
        <v>20093</v>
      </c>
      <c r="I20" s="114">
        <v>19650</v>
      </c>
      <c r="J20" s="140">
        <v>19292</v>
      </c>
      <c r="K20" s="114">
        <v>1294</v>
      </c>
      <c r="L20" s="116">
        <v>6.7074434998963302</v>
      </c>
    </row>
    <row r="21" spans="1:12" s="110" customFormat="1" ht="15" customHeight="1" x14ac:dyDescent="0.2">
      <c r="A21" s="120"/>
      <c r="B21" s="119"/>
      <c r="C21" s="258" t="s">
        <v>106</v>
      </c>
      <c r="E21" s="113">
        <v>51.020110754881962</v>
      </c>
      <c r="F21" s="115">
        <v>10503</v>
      </c>
      <c r="G21" s="114">
        <v>10353</v>
      </c>
      <c r="H21" s="114">
        <v>10302</v>
      </c>
      <c r="I21" s="114">
        <v>10040</v>
      </c>
      <c r="J21" s="140">
        <v>9850</v>
      </c>
      <c r="K21" s="114">
        <v>653</v>
      </c>
      <c r="L21" s="116">
        <v>6.6294416243654819</v>
      </c>
    </row>
    <row r="22" spans="1:12" s="110" customFormat="1" ht="15" customHeight="1" x14ac:dyDescent="0.2">
      <c r="A22" s="120"/>
      <c r="B22" s="119"/>
      <c r="C22" s="258" t="s">
        <v>107</v>
      </c>
      <c r="E22" s="113">
        <v>48.979889245118038</v>
      </c>
      <c r="F22" s="115">
        <v>10083</v>
      </c>
      <c r="G22" s="114">
        <v>9960</v>
      </c>
      <c r="H22" s="114">
        <v>9791</v>
      </c>
      <c r="I22" s="114">
        <v>9610</v>
      </c>
      <c r="J22" s="140">
        <v>9442</v>
      </c>
      <c r="K22" s="114">
        <v>641</v>
      </c>
      <c r="L22" s="116">
        <v>6.7888159288286376</v>
      </c>
    </row>
    <row r="23" spans="1:12" s="110" customFormat="1" ht="15" customHeight="1" x14ac:dyDescent="0.2">
      <c r="A23" s="120"/>
      <c r="B23" s="121" t="s">
        <v>111</v>
      </c>
      <c r="C23" s="258"/>
      <c r="E23" s="113">
        <v>1.3904787909975951</v>
      </c>
      <c r="F23" s="115">
        <v>1324</v>
      </c>
      <c r="G23" s="114">
        <v>1329</v>
      </c>
      <c r="H23" s="114">
        <v>1303</v>
      </c>
      <c r="I23" s="114">
        <v>1255</v>
      </c>
      <c r="J23" s="140">
        <v>1211</v>
      </c>
      <c r="K23" s="114">
        <v>113</v>
      </c>
      <c r="L23" s="116">
        <v>9.3311312964492164</v>
      </c>
    </row>
    <row r="24" spans="1:12" s="110" customFormat="1" ht="15" customHeight="1" x14ac:dyDescent="0.2">
      <c r="A24" s="120"/>
      <c r="B24" s="119"/>
      <c r="C24" s="258" t="s">
        <v>106</v>
      </c>
      <c r="E24" s="113">
        <v>62.688821752265859</v>
      </c>
      <c r="F24" s="115">
        <v>830</v>
      </c>
      <c r="G24" s="114">
        <v>830</v>
      </c>
      <c r="H24" s="114">
        <v>817</v>
      </c>
      <c r="I24" s="114">
        <v>797</v>
      </c>
      <c r="J24" s="140">
        <v>768</v>
      </c>
      <c r="K24" s="114">
        <v>62</v>
      </c>
      <c r="L24" s="116">
        <v>8.0729166666666661</v>
      </c>
    </row>
    <row r="25" spans="1:12" s="110" customFormat="1" ht="15" customHeight="1" x14ac:dyDescent="0.2">
      <c r="A25" s="120"/>
      <c r="B25" s="119"/>
      <c r="C25" s="258" t="s">
        <v>107</v>
      </c>
      <c r="E25" s="113">
        <v>37.311178247734141</v>
      </c>
      <c r="F25" s="115">
        <v>494</v>
      </c>
      <c r="G25" s="114">
        <v>499</v>
      </c>
      <c r="H25" s="114">
        <v>486</v>
      </c>
      <c r="I25" s="114">
        <v>458</v>
      </c>
      <c r="J25" s="140">
        <v>443</v>
      </c>
      <c r="K25" s="114">
        <v>51</v>
      </c>
      <c r="L25" s="116">
        <v>11.512415349887133</v>
      </c>
    </row>
    <row r="26" spans="1:12" s="110" customFormat="1" ht="15" customHeight="1" x14ac:dyDescent="0.2">
      <c r="A26" s="120"/>
      <c r="C26" s="121" t="s">
        <v>187</v>
      </c>
      <c r="D26" s="110" t="s">
        <v>188</v>
      </c>
      <c r="E26" s="113">
        <v>0.37597538306430439</v>
      </c>
      <c r="F26" s="115">
        <v>358</v>
      </c>
      <c r="G26" s="114">
        <v>345</v>
      </c>
      <c r="H26" s="114">
        <v>339</v>
      </c>
      <c r="I26" s="114">
        <v>285</v>
      </c>
      <c r="J26" s="140">
        <v>288</v>
      </c>
      <c r="K26" s="114">
        <v>70</v>
      </c>
      <c r="L26" s="116">
        <v>24.305555555555557</v>
      </c>
    </row>
    <row r="27" spans="1:12" s="110" customFormat="1" ht="15" customHeight="1" x14ac:dyDescent="0.2">
      <c r="A27" s="120"/>
      <c r="B27" s="119"/>
      <c r="D27" s="259" t="s">
        <v>106</v>
      </c>
      <c r="E27" s="113">
        <v>56.145251396648042</v>
      </c>
      <c r="F27" s="115">
        <v>201</v>
      </c>
      <c r="G27" s="114">
        <v>193</v>
      </c>
      <c r="H27" s="114">
        <v>186</v>
      </c>
      <c r="I27" s="114">
        <v>161</v>
      </c>
      <c r="J27" s="140">
        <v>153</v>
      </c>
      <c r="K27" s="114">
        <v>48</v>
      </c>
      <c r="L27" s="116">
        <v>31.372549019607842</v>
      </c>
    </row>
    <row r="28" spans="1:12" s="110" customFormat="1" ht="15" customHeight="1" x14ac:dyDescent="0.2">
      <c r="A28" s="120"/>
      <c r="B28" s="119"/>
      <c r="D28" s="259" t="s">
        <v>107</v>
      </c>
      <c r="E28" s="113">
        <v>43.854748603351958</v>
      </c>
      <c r="F28" s="115">
        <v>157</v>
      </c>
      <c r="G28" s="114">
        <v>152</v>
      </c>
      <c r="H28" s="114">
        <v>153</v>
      </c>
      <c r="I28" s="114">
        <v>124</v>
      </c>
      <c r="J28" s="140">
        <v>135</v>
      </c>
      <c r="K28" s="114">
        <v>22</v>
      </c>
      <c r="L28" s="116">
        <v>16.296296296296298</v>
      </c>
    </row>
    <row r="29" spans="1:12" s="110" customFormat="1" ht="24.95" customHeight="1" x14ac:dyDescent="0.2">
      <c r="A29" s="604" t="s">
        <v>189</v>
      </c>
      <c r="B29" s="605"/>
      <c r="C29" s="605"/>
      <c r="D29" s="606"/>
      <c r="E29" s="113">
        <v>87.053004127327526</v>
      </c>
      <c r="F29" s="115">
        <v>82891</v>
      </c>
      <c r="G29" s="114">
        <v>83135</v>
      </c>
      <c r="H29" s="114">
        <v>83451</v>
      </c>
      <c r="I29" s="114">
        <v>82013</v>
      </c>
      <c r="J29" s="140">
        <v>82208</v>
      </c>
      <c r="K29" s="114">
        <v>683</v>
      </c>
      <c r="L29" s="116">
        <v>0.83081938497469832</v>
      </c>
    </row>
    <row r="30" spans="1:12" s="110" customFormat="1" ht="15" customHeight="1" x14ac:dyDescent="0.2">
      <c r="A30" s="120"/>
      <c r="B30" s="119"/>
      <c r="C30" s="258" t="s">
        <v>106</v>
      </c>
      <c r="E30" s="113">
        <v>51.497750057304174</v>
      </c>
      <c r="F30" s="115">
        <v>42687</v>
      </c>
      <c r="G30" s="114">
        <v>42863</v>
      </c>
      <c r="H30" s="114">
        <v>43295</v>
      </c>
      <c r="I30" s="114">
        <v>42434</v>
      </c>
      <c r="J30" s="140">
        <v>42535</v>
      </c>
      <c r="K30" s="114">
        <v>152</v>
      </c>
      <c r="L30" s="116">
        <v>0.35735276830845186</v>
      </c>
    </row>
    <row r="31" spans="1:12" s="110" customFormat="1" ht="15" customHeight="1" x14ac:dyDescent="0.2">
      <c r="A31" s="120"/>
      <c r="B31" s="119"/>
      <c r="C31" s="258" t="s">
        <v>107</v>
      </c>
      <c r="E31" s="113">
        <v>48.502249942695826</v>
      </c>
      <c r="F31" s="115">
        <v>40204</v>
      </c>
      <c r="G31" s="114">
        <v>40272</v>
      </c>
      <c r="H31" s="114">
        <v>40156</v>
      </c>
      <c r="I31" s="114">
        <v>39579</v>
      </c>
      <c r="J31" s="140">
        <v>39673</v>
      </c>
      <c r="K31" s="114">
        <v>531</v>
      </c>
      <c r="L31" s="116">
        <v>1.3384417613994404</v>
      </c>
    </row>
    <row r="32" spans="1:12" s="110" customFormat="1" ht="15" customHeight="1" x14ac:dyDescent="0.2">
      <c r="A32" s="120"/>
      <c r="B32" s="119" t="s">
        <v>117</v>
      </c>
      <c r="C32" s="258"/>
      <c r="E32" s="113">
        <v>12.897635976013191</v>
      </c>
      <c r="F32" s="115">
        <v>12281</v>
      </c>
      <c r="G32" s="114">
        <v>11718</v>
      </c>
      <c r="H32" s="114">
        <v>12436</v>
      </c>
      <c r="I32" s="114">
        <v>11988</v>
      </c>
      <c r="J32" s="140">
        <v>11603</v>
      </c>
      <c r="K32" s="114">
        <v>678</v>
      </c>
      <c r="L32" s="116">
        <v>5.843316383693872</v>
      </c>
    </row>
    <row r="33" spans="1:12" s="110" customFormat="1" ht="15" customHeight="1" x14ac:dyDescent="0.2">
      <c r="A33" s="120"/>
      <c r="B33" s="119"/>
      <c r="C33" s="258" t="s">
        <v>106</v>
      </c>
      <c r="E33" s="113">
        <v>66.566240534158453</v>
      </c>
      <c r="F33" s="115">
        <v>8175</v>
      </c>
      <c r="G33" s="114">
        <v>7764</v>
      </c>
      <c r="H33" s="114">
        <v>8292</v>
      </c>
      <c r="I33" s="114">
        <v>7976</v>
      </c>
      <c r="J33" s="140">
        <v>7782</v>
      </c>
      <c r="K33" s="114">
        <v>393</v>
      </c>
      <c r="L33" s="116">
        <v>5.0501156515034697</v>
      </c>
    </row>
    <row r="34" spans="1:12" s="110" customFormat="1" ht="15" customHeight="1" x14ac:dyDescent="0.2">
      <c r="A34" s="120"/>
      <c r="B34" s="119"/>
      <c r="C34" s="258" t="s">
        <v>107</v>
      </c>
      <c r="E34" s="113">
        <v>33.433759465841547</v>
      </c>
      <c r="F34" s="115">
        <v>4106</v>
      </c>
      <c r="G34" s="114">
        <v>3954</v>
      </c>
      <c r="H34" s="114">
        <v>4144</v>
      </c>
      <c r="I34" s="114">
        <v>4012</v>
      </c>
      <c r="J34" s="140">
        <v>3821</v>
      </c>
      <c r="K34" s="114">
        <v>285</v>
      </c>
      <c r="L34" s="116">
        <v>7.4587804239727822</v>
      </c>
    </row>
    <row r="35" spans="1:12" s="110" customFormat="1" ht="24.95" customHeight="1" x14ac:dyDescent="0.2">
      <c r="A35" s="604" t="s">
        <v>190</v>
      </c>
      <c r="B35" s="605"/>
      <c r="C35" s="605"/>
      <c r="D35" s="606"/>
      <c r="E35" s="113">
        <v>70.553145905754107</v>
      </c>
      <c r="F35" s="115">
        <v>67180</v>
      </c>
      <c r="G35" s="114">
        <v>66943</v>
      </c>
      <c r="H35" s="114">
        <v>68134</v>
      </c>
      <c r="I35" s="114">
        <v>66561</v>
      </c>
      <c r="J35" s="140">
        <v>66672</v>
      </c>
      <c r="K35" s="114">
        <v>508</v>
      </c>
      <c r="L35" s="116">
        <v>0.76193904487640984</v>
      </c>
    </row>
    <row r="36" spans="1:12" s="110" customFormat="1" ht="15" customHeight="1" x14ac:dyDescent="0.2">
      <c r="A36" s="120"/>
      <c r="B36" s="119"/>
      <c r="C36" s="258" t="s">
        <v>106</v>
      </c>
      <c r="E36" s="113">
        <v>67.420363203334333</v>
      </c>
      <c r="F36" s="115">
        <v>45293</v>
      </c>
      <c r="G36" s="114">
        <v>45111</v>
      </c>
      <c r="H36" s="114">
        <v>46025</v>
      </c>
      <c r="I36" s="114">
        <v>44923</v>
      </c>
      <c r="J36" s="140">
        <v>45016</v>
      </c>
      <c r="K36" s="114">
        <v>277</v>
      </c>
      <c r="L36" s="116">
        <v>0.61533676914874713</v>
      </c>
    </row>
    <row r="37" spans="1:12" s="110" customFormat="1" ht="15" customHeight="1" x14ac:dyDescent="0.2">
      <c r="A37" s="120"/>
      <c r="B37" s="119"/>
      <c r="C37" s="258" t="s">
        <v>107</v>
      </c>
      <c r="E37" s="113">
        <v>32.579636796665675</v>
      </c>
      <c r="F37" s="115">
        <v>21887</v>
      </c>
      <c r="G37" s="114">
        <v>21832</v>
      </c>
      <c r="H37" s="114">
        <v>22109</v>
      </c>
      <c r="I37" s="114">
        <v>21638</v>
      </c>
      <c r="J37" s="140">
        <v>21656</v>
      </c>
      <c r="K37" s="114">
        <v>231</v>
      </c>
      <c r="L37" s="116">
        <v>1.0666789804211303</v>
      </c>
    </row>
    <row r="38" spans="1:12" s="110" customFormat="1" ht="15" customHeight="1" x14ac:dyDescent="0.2">
      <c r="A38" s="120"/>
      <c r="B38" s="119" t="s">
        <v>182</v>
      </c>
      <c r="C38" s="258"/>
      <c r="E38" s="113">
        <v>29.446854094245897</v>
      </c>
      <c r="F38" s="115">
        <v>28039</v>
      </c>
      <c r="G38" s="114">
        <v>27959</v>
      </c>
      <c r="H38" s="114">
        <v>27798</v>
      </c>
      <c r="I38" s="114">
        <v>27489</v>
      </c>
      <c r="J38" s="140">
        <v>27191</v>
      </c>
      <c r="K38" s="114">
        <v>848</v>
      </c>
      <c r="L38" s="116">
        <v>3.1186789746607335</v>
      </c>
    </row>
    <row r="39" spans="1:12" s="110" customFormat="1" ht="15" customHeight="1" x14ac:dyDescent="0.2">
      <c r="A39" s="120"/>
      <c r="B39" s="119"/>
      <c r="C39" s="258" t="s">
        <v>106</v>
      </c>
      <c r="E39" s="113">
        <v>19.972181604194159</v>
      </c>
      <c r="F39" s="115">
        <v>5600</v>
      </c>
      <c r="G39" s="114">
        <v>5549</v>
      </c>
      <c r="H39" s="114">
        <v>5591</v>
      </c>
      <c r="I39" s="114">
        <v>5522</v>
      </c>
      <c r="J39" s="140">
        <v>5336</v>
      </c>
      <c r="K39" s="114">
        <v>264</v>
      </c>
      <c r="L39" s="116">
        <v>4.9475262368815596</v>
      </c>
    </row>
    <row r="40" spans="1:12" s="110" customFormat="1" ht="15" customHeight="1" x14ac:dyDescent="0.2">
      <c r="A40" s="120"/>
      <c r="B40" s="119"/>
      <c r="C40" s="258" t="s">
        <v>107</v>
      </c>
      <c r="E40" s="113">
        <v>80.027818395805838</v>
      </c>
      <c r="F40" s="115">
        <v>22439</v>
      </c>
      <c r="G40" s="114">
        <v>22410</v>
      </c>
      <c r="H40" s="114">
        <v>22207</v>
      </c>
      <c r="I40" s="114">
        <v>21967</v>
      </c>
      <c r="J40" s="140">
        <v>21855</v>
      </c>
      <c r="K40" s="114">
        <v>584</v>
      </c>
      <c r="L40" s="116">
        <v>2.6721574010523907</v>
      </c>
    </row>
    <row r="41" spans="1:12" s="110" customFormat="1" ht="24.75" customHeight="1" x14ac:dyDescent="0.2">
      <c r="A41" s="604" t="s">
        <v>518</v>
      </c>
      <c r="B41" s="605"/>
      <c r="C41" s="605"/>
      <c r="D41" s="606"/>
      <c r="E41" s="113">
        <v>4.5295581764143709</v>
      </c>
      <c r="F41" s="115">
        <v>4313</v>
      </c>
      <c r="G41" s="114">
        <v>4762</v>
      </c>
      <c r="H41" s="114">
        <v>4810</v>
      </c>
      <c r="I41" s="114">
        <v>3843</v>
      </c>
      <c r="J41" s="140">
        <v>4241</v>
      </c>
      <c r="K41" s="114">
        <v>72</v>
      </c>
      <c r="L41" s="116">
        <v>1.6977128035840603</v>
      </c>
    </row>
    <row r="42" spans="1:12" s="110" customFormat="1" ht="15" customHeight="1" x14ac:dyDescent="0.2">
      <c r="A42" s="120"/>
      <c r="B42" s="119"/>
      <c r="C42" s="258" t="s">
        <v>106</v>
      </c>
      <c r="E42" s="113">
        <v>59.007651286807324</v>
      </c>
      <c r="F42" s="115">
        <v>2545</v>
      </c>
      <c r="G42" s="114">
        <v>2855</v>
      </c>
      <c r="H42" s="114">
        <v>2914</v>
      </c>
      <c r="I42" s="114">
        <v>2313</v>
      </c>
      <c r="J42" s="140">
        <v>2535</v>
      </c>
      <c r="K42" s="114">
        <v>10</v>
      </c>
      <c r="L42" s="116">
        <v>0.39447731755424065</v>
      </c>
    </row>
    <row r="43" spans="1:12" s="110" customFormat="1" ht="15" customHeight="1" x14ac:dyDescent="0.2">
      <c r="A43" s="123"/>
      <c r="B43" s="124"/>
      <c r="C43" s="260" t="s">
        <v>107</v>
      </c>
      <c r="D43" s="261"/>
      <c r="E43" s="125">
        <v>40.992348713192676</v>
      </c>
      <c r="F43" s="143">
        <v>1768</v>
      </c>
      <c r="G43" s="144">
        <v>1907</v>
      </c>
      <c r="H43" s="144">
        <v>1896</v>
      </c>
      <c r="I43" s="144">
        <v>1530</v>
      </c>
      <c r="J43" s="145">
        <v>1706</v>
      </c>
      <c r="K43" s="144">
        <v>62</v>
      </c>
      <c r="L43" s="146">
        <v>3.6342321219226261</v>
      </c>
    </row>
    <row r="44" spans="1:12" s="110" customFormat="1" ht="45.75" customHeight="1" x14ac:dyDescent="0.2">
      <c r="A44" s="604" t="s">
        <v>191</v>
      </c>
      <c r="B44" s="605"/>
      <c r="C44" s="605"/>
      <c r="D44" s="606"/>
      <c r="E44" s="113">
        <v>1.4681943729717808</v>
      </c>
      <c r="F44" s="115">
        <v>1398</v>
      </c>
      <c r="G44" s="114">
        <v>1415</v>
      </c>
      <c r="H44" s="114">
        <v>1428</v>
      </c>
      <c r="I44" s="114">
        <v>1410</v>
      </c>
      <c r="J44" s="140">
        <v>1422</v>
      </c>
      <c r="K44" s="114">
        <v>-24</v>
      </c>
      <c r="L44" s="116">
        <v>-1.6877637130801688</v>
      </c>
    </row>
    <row r="45" spans="1:12" s="110" customFormat="1" ht="15" customHeight="1" x14ac:dyDescent="0.2">
      <c r="A45" s="120"/>
      <c r="B45" s="119"/>
      <c r="C45" s="258" t="s">
        <v>106</v>
      </c>
      <c r="E45" s="113">
        <v>58.583690987124463</v>
      </c>
      <c r="F45" s="115">
        <v>819</v>
      </c>
      <c r="G45" s="114">
        <v>831</v>
      </c>
      <c r="H45" s="114">
        <v>833</v>
      </c>
      <c r="I45" s="114">
        <v>823</v>
      </c>
      <c r="J45" s="140">
        <v>829</v>
      </c>
      <c r="K45" s="114">
        <v>-10</v>
      </c>
      <c r="L45" s="116">
        <v>-1.2062726176115801</v>
      </c>
    </row>
    <row r="46" spans="1:12" s="110" customFormat="1" ht="15" customHeight="1" x14ac:dyDescent="0.2">
      <c r="A46" s="123"/>
      <c r="B46" s="124"/>
      <c r="C46" s="260" t="s">
        <v>107</v>
      </c>
      <c r="D46" s="261"/>
      <c r="E46" s="125">
        <v>41.416309012875537</v>
      </c>
      <c r="F46" s="143">
        <v>579</v>
      </c>
      <c r="G46" s="144">
        <v>584</v>
      </c>
      <c r="H46" s="144">
        <v>595</v>
      </c>
      <c r="I46" s="144">
        <v>587</v>
      </c>
      <c r="J46" s="145">
        <v>593</v>
      </c>
      <c r="K46" s="144">
        <v>-14</v>
      </c>
      <c r="L46" s="146">
        <v>-2.3608768971332208</v>
      </c>
    </row>
    <row r="47" spans="1:12" s="110" customFormat="1" ht="39" customHeight="1" x14ac:dyDescent="0.2">
      <c r="A47" s="604" t="s">
        <v>519</v>
      </c>
      <c r="B47" s="607"/>
      <c r="C47" s="607"/>
      <c r="D47" s="608"/>
      <c r="E47" s="113">
        <v>0.11447295182684128</v>
      </c>
      <c r="F47" s="115">
        <v>109</v>
      </c>
      <c r="G47" s="114">
        <v>122</v>
      </c>
      <c r="H47" s="114">
        <v>121</v>
      </c>
      <c r="I47" s="114">
        <v>139</v>
      </c>
      <c r="J47" s="140">
        <v>145</v>
      </c>
      <c r="K47" s="114">
        <v>-36</v>
      </c>
      <c r="L47" s="116">
        <v>-24.827586206896552</v>
      </c>
    </row>
    <row r="48" spans="1:12" s="110" customFormat="1" ht="15" customHeight="1" x14ac:dyDescent="0.2">
      <c r="A48" s="120"/>
      <c r="B48" s="119"/>
      <c r="C48" s="258" t="s">
        <v>106</v>
      </c>
      <c r="E48" s="113">
        <v>46.788990825688074</v>
      </c>
      <c r="F48" s="115">
        <v>51</v>
      </c>
      <c r="G48" s="114">
        <v>58</v>
      </c>
      <c r="H48" s="114">
        <v>55</v>
      </c>
      <c r="I48" s="114">
        <v>52</v>
      </c>
      <c r="J48" s="140">
        <v>57</v>
      </c>
      <c r="K48" s="114">
        <v>-6</v>
      </c>
      <c r="L48" s="116">
        <v>-10.526315789473685</v>
      </c>
    </row>
    <row r="49" spans="1:12" s="110" customFormat="1" ht="15" customHeight="1" x14ac:dyDescent="0.2">
      <c r="A49" s="123"/>
      <c r="B49" s="124"/>
      <c r="C49" s="260" t="s">
        <v>107</v>
      </c>
      <c r="D49" s="261"/>
      <c r="E49" s="125">
        <v>53.211009174311926</v>
      </c>
      <c r="F49" s="143">
        <v>58</v>
      </c>
      <c r="G49" s="144">
        <v>64</v>
      </c>
      <c r="H49" s="144">
        <v>66</v>
      </c>
      <c r="I49" s="144">
        <v>87</v>
      </c>
      <c r="J49" s="145">
        <v>88</v>
      </c>
      <c r="K49" s="144">
        <v>-30</v>
      </c>
      <c r="L49" s="146">
        <v>-34.090909090909093</v>
      </c>
    </row>
    <row r="50" spans="1:12" s="110" customFormat="1" ht="24.95" customHeight="1" x14ac:dyDescent="0.2">
      <c r="A50" s="609" t="s">
        <v>192</v>
      </c>
      <c r="B50" s="610"/>
      <c r="C50" s="610"/>
      <c r="D50" s="611"/>
      <c r="E50" s="262">
        <v>14.823722156292337</v>
      </c>
      <c r="F50" s="263">
        <v>14115</v>
      </c>
      <c r="G50" s="264">
        <v>14394</v>
      </c>
      <c r="H50" s="264">
        <v>14640</v>
      </c>
      <c r="I50" s="264">
        <v>13694</v>
      </c>
      <c r="J50" s="265">
        <v>13642</v>
      </c>
      <c r="K50" s="263">
        <v>473</v>
      </c>
      <c r="L50" s="266">
        <v>3.4672335434686996</v>
      </c>
    </row>
    <row r="51" spans="1:12" s="110" customFormat="1" ht="15" customHeight="1" x14ac:dyDescent="0.2">
      <c r="A51" s="120"/>
      <c r="B51" s="119"/>
      <c r="C51" s="258" t="s">
        <v>106</v>
      </c>
      <c r="E51" s="113">
        <v>59.454481048529935</v>
      </c>
      <c r="F51" s="115">
        <v>8392</v>
      </c>
      <c r="G51" s="114">
        <v>8524</v>
      </c>
      <c r="H51" s="114">
        <v>8774</v>
      </c>
      <c r="I51" s="114">
        <v>8218</v>
      </c>
      <c r="J51" s="140">
        <v>8172</v>
      </c>
      <c r="K51" s="114">
        <v>220</v>
      </c>
      <c r="L51" s="116">
        <v>2.6921194322075381</v>
      </c>
    </row>
    <row r="52" spans="1:12" s="110" customFormat="1" ht="15" customHeight="1" x14ac:dyDescent="0.2">
      <c r="A52" s="120"/>
      <c r="B52" s="119"/>
      <c r="C52" s="258" t="s">
        <v>107</v>
      </c>
      <c r="E52" s="113">
        <v>40.545518951470065</v>
      </c>
      <c r="F52" s="115">
        <v>5723</v>
      </c>
      <c r="G52" s="114">
        <v>5870</v>
      </c>
      <c r="H52" s="114">
        <v>5866</v>
      </c>
      <c r="I52" s="114">
        <v>5476</v>
      </c>
      <c r="J52" s="140">
        <v>5470</v>
      </c>
      <c r="K52" s="114">
        <v>253</v>
      </c>
      <c r="L52" s="116">
        <v>4.6252285191956126</v>
      </c>
    </row>
    <row r="53" spans="1:12" s="110" customFormat="1" ht="15" customHeight="1" x14ac:dyDescent="0.2">
      <c r="A53" s="120"/>
      <c r="B53" s="119"/>
      <c r="C53" s="258" t="s">
        <v>187</v>
      </c>
      <c r="D53" s="110" t="s">
        <v>193</v>
      </c>
      <c r="E53" s="113">
        <v>21.048529932695715</v>
      </c>
      <c r="F53" s="115">
        <v>2971</v>
      </c>
      <c r="G53" s="114">
        <v>3438</v>
      </c>
      <c r="H53" s="114">
        <v>3545</v>
      </c>
      <c r="I53" s="114">
        <v>2649</v>
      </c>
      <c r="J53" s="140">
        <v>2855</v>
      </c>
      <c r="K53" s="114">
        <v>116</v>
      </c>
      <c r="L53" s="116">
        <v>4.0630472854640978</v>
      </c>
    </row>
    <row r="54" spans="1:12" s="110" customFormat="1" ht="15" customHeight="1" x14ac:dyDescent="0.2">
      <c r="A54" s="120"/>
      <c r="B54" s="119"/>
      <c r="D54" s="267" t="s">
        <v>194</v>
      </c>
      <c r="E54" s="113">
        <v>61.056883204308313</v>
      </c>
      <c r="F54" s="115">
        <v>1814</v>
      </c>
      <c r="G54" s="114">
        <v>2082</v>
      </c>
      <c r="H54" s="114">
        <v>2180</v>
      </c>
      <c r="I54" s="114">
        <v>1631</v>
      </c>
      <c r="J54" s="140">
        <v>1748</v>
      </c>
      <c r="K54" s="114">
        <v>66</v>
      </c>
      <c r="L54" s="116">
        <v>3.7757437070938216</v>
      </c>
    </row>
    <row r="55" spans="1:12" s="110" customFormat="1" ht="15" customHeight="1" x14ac:dyDescent="0.2">
      <c r="A55" s="120"/>
      <c r="B55" s="119"/>
      <c r="D55" s="267" t="s">
        <v>195</v>
      </c>
      <c r="E55" s="113">
        <v>38.943116795691687</v>
      </c>
      <c r="F55" s="115">
        <v>1157</v>
      </c>
      <c r="G55" s="114">
        <v>1356</v>
      </c>
      <c r="H55" s="114">
        <v>1365</v>
      </c>
      <c r="I55" s="114">
        <v>1018</v>
      </c>
      <c r="J55" s="140">
        <v>1107</v>
      </c>
      <c r="K55" s="114">
        <v>50</v>
      </c>
      <c r="L55" s="116">
        <v>4.5167118337850045</v>
      </c>
    </row>
    <row r="56" spans="1:12" s="110" customFormat="1" ht="15" customHeight="1" x14ac:dyDescent="0.2">
      <c r="A56" s="120"/>
      <c r="B56" s="119" t="s">
        <v>196</v>
      </c>
      <c r="C56" s="258"/>
      <c r="E56" s="113">
        <v>61.483527447253174</v>
      </c>
      <c r="F56" s="115">
        <v>58544</v>
      </c>
      <c r="G56" s="114">
        <v>58058</v>
      </c>
      <c r="H56" s="114">
        <v>58164</v>
      </c>
      <c r="I56" s="114">
        <v>57575</v>
      </c>
      <c r="J56" s="140">
        <v>57615</v>
      </c>
      <c r="K56" s="114">
        <v>929</v>
      </c>
      <c r="L56" s="116">
        <v>1.6124273192744945</v>
      </c>
    </row>
    <row r="57" spans="1:12" s="110" customFormat="1" ht="15" customHeight="1" x14ac:dyDescent="0.2">
      <c r="A57" s="120"/>
      <c r="B57" s="119"/>
      <c r="C57" s="258" t="s">
        <v>106</v>
      </c>
      <c r="E57" s="113">
        <v>51.281087728887677</v>
      </c>
      <c r="F57" s="115">
        <v>30022</v>
      </c>
      <c r="G57" s="114">
        <v>29778</v>
      </c>
      <c r="H57" s="114">
        <v>30005</v>
      </c>
      <c r="I57" s="114">
        <v>29599</v>
      </c>
      <c r="J57" s="140">
        <v>29618</v>
      </c>
      <c r="K57" s="114">
        <v>404</v>
      </c>
      <c r="L57" s="116">
        <v>1.364035383888176</v>
      </c>
    </row>
    <row r="58" spans="1:12" s="110" customFormat="1" ht="15" customHeight="1" x14ac:dyDescent="0.2">
      <c r="A58" s="120"/>
      <c r="B58" s="119"/>
      <c r="C58" s="258" t="s">
        <v>107</v>
      </c>
      <c r="E58" s="113">
        <v>48.718912271112323</v>
      </c>
      <c r="F58" s="115">
        <v>28522</v>
      </c>
      <c r="G58" s="114">
        <v>28280</v>
      </c>
      <c r="H58" s="114">
        <v>28159</v>
      </c>
      <c r="I58" s="114">
        <v>27976</v>
      </c>
      <c r="J58" s="140">
        <v>27997</v>
      </c>
      <c r="K58" s="114">
        <v>525</v>
      </c>
      <c r="L58" s="116">
        <v>1.8752009143836839</v>
      </c>
    </row>
    <row r="59" spans="1:12" s="110" customFormat="1" ht="15" customHeight="1" x14ac:dyDescent="0.2">
      <c r="A59" s="120"/>
      <c r="B59" s="119"/>
      <c r="C59" s="258" t="s">
        <v>105</v>
      </c>
      <c r="D59" s="110" t="s">
        <v>197</v>
      </c>
      <c r="E59" s="113">
        <v>93.090666848865808</v>
      </c>
      <c r="F59" s="115">
        <v>54499</v>
      </c>
      <c r="G59" s="114">
        <v>54021</v>
      </c>
      <c r="H59" s="114">
        <v>54138</v>
      </c>
      <c r="I59" s="114">
        <v>53675</v>
      </c>
      <c r="J59" s="140">
        <v>53745</v>
      </c>
      <c r="K59" s="114">
        <v>754</v>
      </c>
      <c r="L59" s="116">
        <v>1.4029212019722765</v>
      </c>
    </row>
    <row r="60" spans="1:12" s="110" customFormat="1" ht="15" customHeight="1" x14ac:dyDescent="0.2">
      <c r="A60" s="120"/>
      <c r="B60" s="119"/>
      <c r="C60" s="258"/>
      <c r="D60" s="267" t="s">
        <v>198</v>
      </c>
      <c r="E60" s="113">
        <v>49.329345492577843</v>
      </c>
      <c r="F60" s="115">
        <v>26884</v>
      </c>
      <c r="G60" s="114">
        <v>26643</v>
      </c>
      <c r="H60" s="114">
        <v>26878</v>
      </c>
      <c r="I60" s="114">
        <v>26564</v>
      </c>
      <c r="J60" s="140">
        <v>26602</v>
      </c>
      <c r="K60" s="114">
        <v>282</v>
      </c>
      <c r="L60" s="116">
        <v>1.0600706713780919</v>
      </c>
    </row>
    <row r="61" spans="1:12" s="110" customFormat="1" ht="15" customHeight="1" x14ac:dyDescent="0.2">
      <c r="A61" s="120"/>
      <c r="B61" s="119"/>
      <c r="C61" s="258"/>
      <c r="D61" s="267" t="s">
        <v>199</v>
      </c>
      <c r="E61" s="113">
        <v>50.670654507422157</v>
      </c>
      <c r="F61" s="115">
        <v>27615</v>
      </c>
      <c r="G61" s="114">
        <v>27378</v>
      </c>
      <c r="H61" s="114">
        <v>27260</v>
      </c>
      <c r="I61" s="114">
        <v>27111</v>
      </c>
      <c r="J61" s="140">
        <v>27143</v>
      </c>
      <c r="K61" s="114">
        <v>472</v>
      </c>
      <c r="L61" s="116">
        <v>1.738938216114652</v>
      </c>
    </row>
    <row r="62" spans="1:12" s="110" customFormat="1" ht="15" customHeight="1" x14ac:dyDescent="0.2">
      <c r="A62" s="120"/>
      <c r="B62" s="119"/>
      <c r="C62" s="258"/>
      <c r="D62" s="258" t="s">
        <v>200</v>
      </c>
      <c r="E62" s="113">
        <v>6.9093331511341898</v>
      </c>
      <c r="F62" s="115">
        <v>4045</v>
      </c>
      <c r="G62" s="114">
        <v>4037</v>
      </c>
      <c r="H62" s="114">
        <v>4026</v>
      </c>
      <c r="I62" s="114">
        <v>3900</v>
      </c>
      <c r="J62" s="140">
        <v>3870</v>
      </c>
      <c r="K62" s="114">
        <v>175</v>
      </c>
      <c r="L62" s="116">
        <v>4.521963824289406</v>
      </c>
    </row>
    <row r="63" spans="1:12" s="110" customFormat="1" ht="15" customHeight="1" x14ac:dyDescent="0.2">
      <c r="A63" s="120"/>
      <c r="B63" s="119"/>
      <c r="C63" s="258"/>
      <c r="D63" s="267" t="s">
        <v>198</v>
      </c>
      <c r="E63" s="113">
        <v>77.577255871446226</v>
      </c>
      <c r="F63" s="115">
        <v>3138</v>
      </c>
      <c r="G63" s="114">
        <v>3135</v>
      </c>
      <c r="H63" s="114">
        <v>3127</v>
      </c>
      <c r="I63" s="114">
        <v>3035</v>
      </c>
      <c r="J63" s="140">
        <v>3016</v>
      </c>
      <c r="K63" s="114">
        <v>122</v>
      </c>
      <c r="L63" s="116">
        <v>4.0450928381962861</v>
      </c>
    </row>
    <row r="64" spans="1:12" s="110" customFormat="1" ht="15" customHeight="1" x14ac:dyDescent="0.2">
      <c r="A64" s="120"/>
      <c r="B64" s="119"/>
      <c r="C64" s="258"/>
      <c r="D64" s="267" t="s">
        <v>199</v>
      </c>
      <c r="E64" s="113">
        <v>22.42274412855377</v>
      </c>
      <c r="F64" s="115">
        <v>907</v>
      </c>
      <c r="G64" s="114">
        <v>902</v>
      </c>
      <c r="H64" s="114">
        <v>899</v>
      </c>
      <c r="I64" s="114">
        <v>865</v>
      </c>
      <c r="J64" s="140">
        <v>854</v>
      </c>
      <c r="K64" s="114">
        <v>53</v>
      </c>
      <c r="L64" s="116">
        <v>6.2060889929742391</v>
      </c>
    </row>
    <row r="65" spans="1:12" s="110" customFormat="1" ht="15" customHeight="1" x14ac:dyDescent="0.2">
      <c r="A65" s="120"/>
      <c r="B65" s="119" t="s">
        <v>201</v>
      </c>
      <c r="C65" s="258"/>
      <c r="E65" s="113">
        <v>10.196494397126624</v>
      </c>
      <c r="F65" s="115">
        <v>9709</v>
      </c>
      <c r="G65" s="114">
        <v>9673</v>
      </c>
      <c r="H65" s="114">
        <v>9552</v>
      </c>
      <c r="I65" s="114">
        <v>9350</v>
      </c>
      <c r="J65" s="140">
        <v>9384</v>
      </c>
      <c r="K65" s="114">
        <v>325</v>
      </c>
      <c r="L65" s="116">
        <v>3.4633418584825235</v>
      </c>
    </row>
    <row r="66" spans="1:12" s="110" customFormat="1" ht="15" customHeight="1" x14ac:dyDescent="0.2">
      <c r="A66" s="120"/>
      <c r="B66" s="119"/>
      <c r="C66" s="258" t="s">
        <v>106</v>
      </c>
      <c r="E66" s="113">
        <v>48.140900195694719</v>
      </c>
      <c r="F66" s="115">
        <v>4674</v>
      </c>
      <c r="G66" s="114">
        <v>4651</v>
      </c>
      <c r="H66" s="114">
        <v>4606</v>
      </c>
      <c r="I66" s="114">
        <v>4527</v>
      </c>
      <c r="J66" s="140">
        <v>4550</v>
      </c>
      <c r="K66" s="114">
        <v>124</v>
      </c>
      <c r="L66" s="116">
        <v>2.7252747252747254</v>
      </c>
    </row>
    <row r="67" spans="1:12" s="110" customFormat="1" ht="15" customHeight="1" x14ac:dyDescent="0.2">
      <c r="A67" s="120"/>
      <c r="B67" s="119"/>
      <c r="C67" s="258" t="s">
        <v>107</v>
      </c>
      <c r="E67" s="113">
        <v>51.859099804305281</v>
      </c>
      <c r="F67" s="115">
        <v>5035</v>
      </c>
      <c r="G67" s="114">
        <v>5022</v>
      </c>
      <c r="H67" s="114">
        <v>4946</v>
      </c>
      <c r="I67" s="114">
        <v>4823</v>
      </c>
      <c r="J67" s="140">
        <v>4834</v>
      </c>
      <c r="K67" s="114">
        <v>201</v>
      </c>
      <c r="L67" s="116">
        <v>4.158047165908151</v>
      </c>
    </row>
    <row r="68" spans="1:12" s="110" customFormat="1" ht="15" customHeight="1" x14ac:dyDescent="0.2">
      <c r="A68" s="120"/>
      <c r="B68" s="119"/>
      <c r="C68" s="258" t="s">
        <v>105</v>
      </c>
      <c r="D68" s="110" t="s">
        <v>202</v>
      </c>
      <c r="E68" s="113">
        <v>21.062931300854878</v>
      </c>
      <c r="F68" s="115">
        <v>2045</v>
      </c>
      <c r="G68" s="114">
        <v>2003</v>
      </c>
      <c r="H68" s="114">
        <v>1945</v>
      </c>
      <c r="I68" s="114">
        <v>1884</v>
      </c>
      <c r="J68" s="140">
        <v>1864</v>
      </c>
      <c r="K68" s="114">
        <v>181</v>
      </c>
      <c r="L68" s="116">
        <v>9.7103004291845494</v>
      </c>
    </row>
    <row r="69" spans="1:12" s="110" customFormat="1" ht="15" customHeight="1" x14ac:dyDescent="0.2">
      <c r="A69" s="120"/>
      <c r="B69" s="119"/>
      <c r="C69" s="258"/>
      <c r="D69" s="267" t="s">
        <v>198</v>
      </c>
      <c r="E69" s="113">
        <v>44.987775061124694</v>
      </c>
      <c r="F69" s="115">
        <v>920</v>
      </c>
      <c r="G69" s="114">
        <v>890</v>
      </c>
      <c r="H69" s="114">
        <v>869</v>
      </c>
      <c r="I69" s="114">
        <v>856</v>
      </c>
      <c r="J69" s="140">
        <v>850</v>
      </c>
      <c r="K69" s="114">
        <v>70</v>
      </c>
      <c r="L69" s="116">
        <v>8.235294117647058</v>
      </c>
    </row>
    <row r="70" spans="1:12" s="110" customFormat="1" ht="15" customHeight="1" x14ac:dyDescent="0.2">
      <c r="A70" s="120"/>
      <c r="B70" s="119"/>
      <c r="C70" s="258"/>
      <c r="D70" s="267" t="s">
        <v>199</v>
      </c>
      <c r="E70" s="113">
        <v>55.012224938875306</v>
      </c>
      <c r="F70" s="115">
        <v>1125</v>
      </c>
      <c r="G70" s="114">
        <v>1113</v>
      </c>
      <c r="H70" s="114">
        <v>1076</v>
      </c>
      <c r="I70" s="114">
        <v>1028</v>
      </c>
      <c r="J70" s="140">
        <v>1014</v>
      </c>
      <c r="K70" s="114">
        <v>111</v>
      </c>
      <c r="L70" s="116">
        <v>10.946745562130177</v>
      </c>
    </row>
    <row r="71" spans="1:12" s="110" customFormat="1" ht="15" customHeight="1" x14ac:dyDescent="0.2">
      <c r="A71" s="120"/>
      <c r="B71" s="119"/>
      <c r="C71" s="258"/>
      <c r="D71" s="110" t="s">
        <v>203</v>
      </c>
      <c r="E71" s="113">
        <v>71.995056133484397</v>
      </c>
      <c r="F71" s="115">
        <v>6990</v>
      </c>
      <c r="G71" s="114">
        <v>7028</v>
      </c>
      <c r="H71" s="114">
        <v>6966</v>
      </c>
      <c r="I71" s="114">
        <v>6853</v>
      </c>
      <c r="J71" s="140">
        <v>6919</v>
      </c>
      <c r="K71" s="114">
        <v>71</v>
      </c>
      <c r="L71" s="116">
        <v>1.0261598496892614</v>
      </c>
    </row>
    <row r="72" spans="1:12" s="110" customFormat="1" ht="15" customHeight="1" x14ac:dyDescent="0.2">
      <c r="A72" s="120"/>
      <c r="B72" s="119"/>
      <c r="C72" s="258"/>
      <c r="D72" s="267" t="s">
        <v>198</v>
      </c>
      <c r="E72" s="113">
        <v>48.154506437768241</v>
      </c>
      <c r="F72" s="115">
        <v>3366</v>
      </c>
      <c r="G72" s="114">
        <v>3383</v>
      </c>
      <c r="H72" s="114">
        <v>3364</v>
      </c>
      <c r="I72" s="114">
        <v>3315</v>
      </c>
      <c r="J72" s="140">
        <v>3353</v>
      </c>
      <c r="K72" s="114">
        <v>13</v>
      </c>
      <c r="L72" s="116">
        <v>0.38771249627199522</v>
      </c>
    </row>
    <row r="73" spans="1:12" s="110" customFormat="1" ht="15" customHeight="1" x14ac:dyDescent="0.2">
      <c r="A73" s="120"/>
      <c r="B73" s="119"/>
      <c r="C73" s="258"/>
      <c r="D73" s="267" t="s">
        <v>199</v>
      </c>
      <c r="E73" s="113">
        <v>51.845493562231759</v>
      </c>
      <c r="F73" s="115">
        <v>3624</v>
      </c>
      <c r="G73" s="114">
        <v>3645</v>
      </c>
      <c r="H73" s="114">
        <v>3602</v>
      </c>
      <c r="I73" s="114">
        <v>3538</v>
      </c>
      <c r="J73" s="140">
        <v>3566</v>
      </c>
      <c r="K73" s="114">
        <v>58</v>
      </c>
      <c r="L73" s="116">
        <v>1.6264722378014582</v>
      </c>
    </row>
    <row r="74" spans="1:12" s="110" customFormat="1" ht="15" customHeight="1" x14ac:dyDescent="0.2">
      <c r="A74" s="120"/>
      <c r="B74" s="119"/>
      <c r="C74" s="258"/>
      <c r="D74" s="110" t="s">
        <v>204</v>
      </c>
      <c r="E74" s="113">
        <v>6.9420125656607272</v>
      </c>
      <c r="F74" s="115">
        <v>674</v>
      </c>
      <c r="G74" s="114">
        <v>642</v>
      </c>
      <c r="H74" s="114">
        <v>641</v>
      </c>
      <c r="I74" s="114">
        <v>613</v>
      </c>
      <c r="J74" s="140">
        <v>601</v>
      </c>
      <c r="K74" s="114">
        <v>73</v>
      </c>
      <c r="L74" s="116">
        <v>12.146422628951747</v>
      </c>
    </row>
    <row r="75" spans="1:12" s="110" customFormat="1" ht="15" customHeight="1" x14ac:dyDescent="0.2">
      <c r="A75" s="120"/>
      <c r="B75" s="119"/>
      <c r="C75" s="258"/>
      <c r="D75" s="267" t="s">
        <v>198</v>
      </c>
      <c r="E75" s="113">
        <v>57.566765578635014</v>
      </c>
      <c r="F75" s="115">
        <v>388</v>
      </c>
      <c r="G75" s="114">
        <v>378</v>
      </c>
      <c r="H75" s="114">
        <v>373</v>
      </c>
      <c r="I75" s="114">
        <v>356</v>
      </c>
      <c r="J75" s="140">
        <v>347</v>
      </c>
      <c r="K75" s="114">
        <v>41</v>
      </c>
      <c r="L75" s="116">
        <v>11.815561959654179</v>
      </c>
    </row>
    <row r="76" spans="1:12" s="110" customFormat="1" ht="15" customHeight="1" x14ac:dyDescent="0.2">
      <c r="A76" s="120"/>
      <c r="B76" s="119"/>
      <c r="C76" s="258"/>
      <c r="D76" s="267" t="s">
        <v>199</v>
      </c>
      <c r="E76" s="113">
        <v>42.433234421364986</v>
      </c>
      <c r="F76" s="115">
        <v>286</v>
      </c>
      <c r="G76" s="114">
        <v>264</v>
      </c>
      <c r="H76" s="114">
        <v>268</v>
      </c>
      <c r="I76" s="114">
        <v>257</v>
      </c>
      <c r="J76" s="140">
        <v>254</v>
      </c>
      <c r="K76" s="114">
        <v>32</v>
      </c>
      <c r="L76" s="116">
        <v>12.598425196850394</v>
      </c>
    </row>
    <row r="77" spans="1:12" s="110" customFormat="1" ht="15" customHeight="1" x14ac:dyDescent="0.2">
      <c r="A77" s="534"/>
      <c r="B77" s="119" t="s">
        <v>205</v>
      </c>
      <c r="C77" s="268"/>
      <c r="D77" s="182"/>
      <c r="E77" s="113">
        <v>13.496255999327865</v>
      </c>
      <c r="F77" s="115">
        <v>12851</v>
      </c>
      <c r="G77" s="114">
        <v>12777</v>
      </c>
      <c r="H77" s="114">
        <v>13576</v>
      </c>
      <c r="I77" s="114">
        <v>13431</v>
      </c>
      <c r="J77" s="140">
        <v>13222</v>
      </c>
      <c r="K77" s="114">
        <v>-371</v>
      </c>
      <c r="L77" s="116">
        <v>-2.8059295114203602</v>
      </c>
    </row>
    <row r="78" spans="1:12" s="110" customFormat="1" ht="15" customHeight="1" x14ac:dyDescent="0.2">
      <c r="A78" s="120"/>
      <c r="B78" s="119"/>
      <c r="C78" s="268" t="s">
        <v>106</v>
      </c>
      <c r="D78" s="182"/>
      <c r="E78" s="113">
        <v>60.734573184966152</v>
      </c>
      <c r="F78" s="115">
        <v>7805</v>
      </c>
      <c r="G78" s="114">
        <v>7707</v>
      </c>
      <c r="H78" s="114">
        <v>8231</v>
      </c>
      <c r="I78" s="114">
        <v>8101</v>
      </c>
      <c r="J78" s="140">
        <v>8012</v>
      </c>
      <c r="K78" s="114">
        <v>-207</v>
      </c>
      <c r="L78" s="116">
        <v>-2.5836245631552672</v>
      </c>
    </row>
    <row r="79" spans="1:12" s="110" customFormat="1" ht="15" customHeight="1" x14ac:dyDescent="0.2">
      <c r="A79" s="123"/>
      <c r="B79" s="124"/>
      <c r="C79" s="260" t="s">
        <v>107</v>
      </c>
      <c r="D79" s="261"/>
      <c r="E79" s="125">
        <v>39.265426815033848</v>
      </c>
      <c r="F79" s="143">
        <v>5046</v>
      </c>
      <c r="G79" s="144">
        <v>5070</v>
      </c>
      <c r="H79" s="144">
        <v>5345</v>
      </c>
      <c r="I79" s="144">
        <v>5330</v>
      </c>
      <c r="J79" s="145">
        <v>5210</v>
      </c>
      <c r="K79" s="144">
        <v>-164</v>
      </c>
      <c r="L79" s="146">
        <v>-3.147792706333973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95219</v>
      </c>
      <c r="E11" s="114">
        <v>94902</v>
      </c>
      <c r="F11" s="114">
        <v>95932</v>
      </c>
      <c r="G11" s="114">
        <v>94050</v>
      </c>
      <c r="H11" s="140">
        <v>93863</v>
      </c>
      <c r="I11" s="115">
        <v>1356</v>
      </c>
      <c r="J11" s="116">
        <v>1.4446587047079253</v>
      </c>
    </row>
    <row r="12" spans="1:15" s="110" customFormat="1" ht="24.95" customHeight="1" x14ac:dyDescent="0.2">
      <c r="A12" s="193" t="s">
        <v>132</v>
      </c>
      <c r="B12" s="194" t="s">
        <v>133</v>
      </c>
      <c r="C12" s="113">
        <v>1.8021613333473361</v>
      </c>
      <c r="D12" s="115">
        <v>1716</v>
      </c>
      <c r="E12" s="114">
        <v>1389</v>
      </c>
      <c r="F12" s="114">
        <v>1997</v>
      </c>
      <c r="G12" s="114">
        <v>2029</v>
      </c>
      <c r="H12" s="140">
        <v>1706</v>
      </c>
      <c r="I12" s="115">
        <v>10</v>
      </c>
      <c r="J12" s="116">
        <v>0.58616647127784294</v>
      </c>
    </row>
    <row r="13" spans="1:15" s="110" customFormat="1" ht="24.95" customHeight="1" x14ac:dyDescent="0.2">
      <c r="A13" s="193" t="s">
        <v>134</v>
      </c>
      <c r="B13" s="199" t="s">
        <v>214</v>
      </c>
      <c r="C13" s="113">
        <v>1.602621325575778</v>
      </c>
      <c r="D13" s="115">
        <v>1526</v>
      </c>
      <c r="E13" s="114">
        <v>1534</v>
      </c>
      <c r="F13" s="114">
        <v>1526</v>
      </c>
      <c r="G13" s="114">
        <v>1491</v>
      </c>
      <c r="H13" s="140">
        <v>1487</v>
      </c>
      <c r="I13" s="115">
        <v>39</v>
      </c>
      <c r="J13" s="116">
        <v>2.6227303295225286</v>
      </c>
    </row>
    <row r="14" spans="1:15" s="287" customFormat="1" ht="24" customHeight="1" x14ac:dyDescent="0.2">
      <c r="A14" s="193" t="s">
        <v>215</v>
      </c>
      <c r="B14" s="199" t="s">
        <v>137</v>
      </c>
      <c r="C14" s="113">
        <v>19.989707936441256</v>
      </c>
      <c r="D14" s="115">
        <v>19034</v>
      </c>
      <c r="E14" s="114">
        <v>19199</v>
      </c>
      <c r="F14" s="114">
        <v>19287</v>
      </c>
      <c r="G14" s="114">
        <v>18868</v>
      </c>
      <c r="H14" s="140">
        <v>19162</v>
      </c>
      <c r="I14" s="115">
        <v>-128</v>
      </c>
      <c r="J14" s="116">
        <v>-0.66798872769022022</v>
      </c>
      <c r="K14" s="110"/>
      <c r="L14" s="110"/>
      <c r="M14" s="110"/>
      <c r="N14" s="110"/>
      <c r="O14" s="110"/>
    </row>
    <row r="15" spans="1:15" s="110" customFormat="1" ht="24.75" customHeight="1" x14ac:dyDescent="0.2">
      <c r="A15" s="193" t="s">
        <v>216</v>
      </c>
      <c r="B15" s="199" t="s">
        <v>217</v>
      </c>
      <c r="C15" s="113">
        <v>6.5218076224282973</v>
      </c>
      <c r="D15" s="115">
        <v>6210</v>
      </c>
      <c r="E15" s="114">
        <v>6271</v>
      </c>
      <c r="F15" s="114">
        <v>6174</v>
      </c>
      <c r="G15" s="114">
        <v>6056</v>
      </c>
      <c r="H15" s="140">
        <v>6264</v>
      </c>
      <c r="I15" s="115">
        <v>-54</v>
      </c>
      <c r="J15" s="116">
        <v>-0.86206896551724133</v>
      </c>
    </row>
    <row r="16" spans="1:15" s="287" customFormat="1" ht="24.95" customHeight="1" x14ac:dyDescent="0.2">
      <c r="A16" s="193" t="s">
        <v>218</v>
      </c>
      <c r="B16" s="199" t="s">
        <v>141</v>
      </c>
      <c r="C16" s="113">
        <v>9.4550457366702023</v>
      </c>
      <c r="D16" s="115">
        <v>9003</v>
      </c>
      <c r="E16" s="114">
        <v>9094</v>
      </c>
      <c r="F16" s="114">
        <v>9282</v>
      </c>
      <c r="G16" s="114">
        <v>9013</v>
      </c>
      <c r="H16" s="140">
        <v>9116</v>
      </c>
      <c r="I16" s="115">
        <v>-113</v>
      </c>
      <c r="J16" s="116">
        <v>-1.2395787626151822</v>
      </c>
      <c r="K16" s="110"/>
      <c r="L16" s="110"/>
      <c r="M16" s="110"/>
      <c r="N16" s="110"/>
      <c r="O16" s="110"/>
    </row>
    <row r="17" spans="1:15" s="110" customFormat="1" ht="24.95" customHeight="1" x14ac:dyDescent="0.2">
      <c r="A17" s="193" t="s">
        <v>219</v>
      </c>
      <c r="B17" s="199" t="s">
        <v>220</v>
      </c>
      <c r="C17" s="113">
        <v>4.0128545773427575</v>
      </c>
      <c r="D17" s="115">
        <v>3821</v>
      </c>
      <c r="E17" s="114">
        <v>3834</v>
      </c>
      <c r="F17" s="114">
        <v>3831</v>
      </c>
      <c r="G17" s="114">
        <v>3799</v>
      </c>
      <c r="H17" s="140">
        <v>3782</v>
      </c>
      <c r="I17" s="115">
        <v>39</v>
      </c>
      <c r="J17" s="116">
        <v>1.0312004230565839</v>
      </c>
    </row>
    <row r="18" spans="1:15" s="287" customFormat="1" ht="24.95" customHeight="1" x14ac:dyDescent="0.2">
      <c r="A18" s="201" t="s">
        <v>144</v>
      </c>
      <c r="B18" s="202" t="s">
        <v>145</v>
      </c>
      <c r="C18" s="113">
        <v>6.6782889969438877</v>
      </c>
      <c r="D18" s="115">
        <v>6359</v>
      </c>
      <c r="E18" s="114">
        <v>6286</v>
      </c>
      <c r="F18" s="114">
        <v>6352</v>
      </c>
      <c r="G18" s="114">
        <v>6196</v>
      </c>
      <c r="H18" s="140">
        <v>6193</v>
      </c>
      <c r="I18" s="115">
        <v>166</v>
      </c>
      <c r="J18" s="116">
        <v>2.680445664459874</v>
      </c>
      <c r="K18" s="110"/>
      <c r="L18" s="110"/>
      <c r="M18" s="110"/>
      <c r="N18" s="110"/>
      <c r="O18" s="110"/>
    </row>
    <row r="19" spans="1:15" s="110" customFormat="1" ht="24.95" customHeight="1" x14ac:dyDescent="0.2">
      <c r="A19" s="193" t="s">
        <v>146</v>
      </c>
      <c r="B19" s="199" t="s">
        <v>147</v>
      </c>
      <c r="C19" s="113">
        <v>20.23440699860322</v>
      </c>
      <c r="D19" s="115">
        <v>19267</v>
      </c>
      <c r="E19" s="114">
        <v>19290</v>
      </c>
      <c r="F19" s="114">
        <v>19318</v>
      </c>
      <c r="G19" s="114">
        <v>18953</v>
      </c>
      <c r="H19" s="140">
        <v>18883</v>
      </c>
      <c r="I19" s="115">
        <v>384</v>
      </c>
      <c r="J19" s="116">
        <v>2.0335751734364242</v>
      </c>
    </row>
    <row r="20" spans="1:15" s="287" customFormat="1" ht="24.95" customHeight="1" x14ac:dyDescent="0.2">
      <c r="A20" s="193" t="s">
        <v>148</v>
      </c>
      <c r="B20" s="199" t="s">
        <v>149</v>
      </c>
      <c r="C20" s="113">
        <v>5.0515128283220783</v>
      </c>
      <c r="D20" s="115">
        <v>4810</v>
      </c>
      <c r="E20" s="114">
        <v>4818</v>
      </c>
      <c r="F20" s="114">
        <v>4837</v>
      </c>
      <c r="G20" s="114">
        <v>4745</v>
      </c>
      <c r="H20" s="140">
        <v>4754</v>
      </c>
      <c r="I20" s="115">
        <v>56</v>
      </c>
      <c r="J20" s="116">
        <v>1.1779554059739168</v>
      </c>
      <c r="K20" s="110"/>
      <c r="L20" s="110"/>
      <c r="M20" s="110"/>
      <c r="N20" s="110"/>
      <c r="O20" s="110"/>
    </row>
    <row r="21" spans="1:15" s="110" customFormat="1" ht="24.95" customHeight="1" x14ac:dyDescent="0.2">
      <c r="A21" s="201" t="s">
        <v>150</v>
      </c>
      <c r="B21" s="202" t="s">
        <v>151</v>
      </c>
      <c r="C21" s="113">
        <v>2.1665844001722347</v>
      </c>
      <c r="D21" s="115">
        <v>2063</v>
      </c>
      <c r="E21" s="114">
        <v>2098</v>
      </c>
      <c r="F21" s="114">
        <v>2170</v>
      </c>
      <c r="G21" s="114">
        <v>2203</v>
      </c>
      <c r="H21" s="140">
        <v>2152</v>
      </c>
      <c r="I21" s="115">
        <v>-89</v>
      </c>
      <c r="J21" s="116">
        <v>-4.1356877323420074</v>
      </c>
    </row>
    <row r="22" spans="1:15" s="110" customFormat="1" ht="24.95" customHeight="1" x14ac:dyDescent="0.2">
      <c r="A22" s="201" t="s">
        <v>152</v>
      </c>
      <c r="B22" s="199" t="s">
        <v>153</v>
      </c>
      <c r="C22" s="113">
        <v>1.7359980676125564</v>
      </c>
      <c r="D22" s="115">
        <v>1653</v>
      </c>
      <c r="E22" s="114">
        <v>1629</v>
      </c>
      <c r="F22" s="114">
        <v>1632</v>
      </c>
      <c r="G22" s="114">
        <v>1594</v>
      </c>
      <c r="H22" s="140">
        <v>1581</v>
      </c>
      <c r="I22" s="115">
        <v>72</v>
      </c>
      <c r="J22" s="116">
        <v>4.5540796963946866</v>
      </c>
    </row>
    <row r="23" spans="1:15" s="110" customFormat="1" ht="24.95" customHeight="1" x14ac:dyDescent="0.2">
      <c r="A23" s="193" t="s">
        <v>154</v>
      </c>
      <c r="B23" s="199" t="s">
        <v>155</v>
      </c>
      <c r="C23" s="113">
        <v>1.2959598399479095</v>
      </c>
      <c r="D23" s="115">
        <v>1234</v>
      </c>
      <c r="E23" s="114">
        <v>1225</v>
      </c>
      <c r="F23" s="114">
        <v>1218</v>
      </c>
      <c r="G23" s="114">
        <v>1243</v>
      </c>
      <c r="H23" s="140">
        <v>1249</v>
      </c>
      <c r="I23" s="115">
        <v>-15</v>
      </c>
      <c r="J23" s="116">
        <v>-1.200960768614892</v>
      </c>
    </row>
    <row r="24" spans="1:15" s="110" customFormat="1" ht="24.95" customHeight="1" x14ac:dyDescent="0.2">
      <c r="A24" s="193" t="s">
        <v>156</v>
      </c>
      <c r="B24" s="199" t="s">
        <v>221</v>
      </c>
      <c r="C24" s="113">
        <v>5.4138354740125392</v>
      </c>
      <c r="D24" s="115">
        <v>5155</v>
      </c>
      <c r="E24" s="114">
        <v>5189</v>
      </c>
      <c r="F24" s="114">
        <v>5160</v>
      </c>
      <c r="G24" s="114">
        <v>5012</v>
      </c>
      <c r="H24" s="140">
        <v>5003</v>
      </c>
      <c r="I24" s="115">
        <v>152</v>
      </c>
      <c r="J24" s="116">
        <v>3.0381770937437538</v>
      </c>
    </row>
    <row r="25" spans="1:15" s="110" customFormat="1" ht="24.95" customHeight="1" x14ac:dyDescent="0.2">
      <c r="A25" s="193" t="s">
        <v>222</v>
      </c>
      <c r="B25" s="204" t="s">
        <v>159</v>
      </c>
      <c r="C25" s="113">
        <v>4.2953612199245947</v>
      </c>
      <c r="D25" s="115">
        <v>4090</v>
      </c>
      <c r="E25" s="114">
        <v>3963</v>
      </c>
      <c r="F25" s="114">
        <v>4077</v>
      </c>
      <c r="G25" s="114">
        <v>3896</v>
      </c>
      <c r="H25" s="140">
        <v>3839</v>
      </c>
      <c r="I25" s="115">
        <v>251</v>
      </c>
      <c r="J25" s="116">
        <v>6.5381609794217246</v>
      </c>
    </row>
    <row r="26" spans="1:15" s="110" customFormat="1" ht="24.95" customHeight="1" x14ac:dyDescent="0.2">
      <c r="A26" s="201">
        <v>782.78300000000002</v>
      </c>
      <c r="B26" s="203" t="s">
        <v>160</v>
      </c>
      <c r="C26" s="113">
        <v>2.5782669425219757</v>
      </c>
      <c r="D26" s="115">
        <v>2455</v>
      </c>
      <c r="E26" s="114">
        <v>2298</v>
      </c>
      <c r="F26" s="114">
        <v>2462</v>
      </c>
      <c r="G26" s="114">
        <v>2346</v>
      </c>
      <c r="H26" s="140">
        <v>2428</v>
      </c>
      <c r="I26" s="115">
        <v>27</v>
      </c>
      <c r="J26" s="116">
        <v>1.1120263591433279</v>
      </c>
    </row>
    <row r="27" spans="1:15" s="110" customFormat="1" ht="24.95" customHeight="1" x14ac:dyDescent="0.2">
      <c r="A27" s="193" t="s">
        <v>161</v>
      </c>
      <c r="B27" s="199" t="s">
        <v>223</v>
      </c>
      <c r="C27" s="113">
        <v>5.131328831430702</v>
      </c>
      <c r="D27" s="115">
        <v>4886</v>
      </c>
      <c r="E27" s="114">
        <v>4853</v>
      </c>
      <c r="F27" s="114">
        <v>4808</v>
      </c>
      <c r="G27" s="114">
        <v>4710</v>
      </c>
      <c r="H27" s="140">
        <v>4812</v>
      </c>
      <c r="I27" s="115">
        <v>74</v>
      </c>
      <c r="J27" s="116">
        <v>1.5378221113881962</v>
      </c>
    </row>
    <row r="28" spans="1:15" s="110" customFormat="1" ht="24.95" customHeight="1" x14ac:dyDescent="0.2">
      <c r="A28" s="193" t="s">
        <v>163</v>
      </c>
      <c r="B28" s="199" t="s">
        <v>164</v>
      </c>
      <c r="C28" s="113">
        <v>1.7853579642718365</v>
      </c>
      <c r="D28" s="115">
        <v>1700</v>
      </c>
      <c r="E28" s="114">
        <v>1779</v>
      </c>
      <c r="F28" s="114">
        <v>1746</v>
      </c>
      <c r="G28" s="114">
        <v>1668</v>
      </c>
      <c r="H28" s="140">
        <v>1571</v>
      </c>
      <c r="I28" s="115">
        <v>129</v>
      </c>
      <c r="J28" s="116">
        <v>8.2113303628262262</v>
      </c>
    </row>
    <row r="29" spans="1:15" s="110" customFormat="1" ht="24.95" customHeight="1" x14ac:dyDescent="0.2">
      <c r="A29" s="193">
        <v>86</v>
      </c>
      <c r="B29" s="199" t="s">
        <v>165</v>
      </c>
      <c r="C29" s="113">
        <v>7.7074953528182402</v>
      </c>
      <c r="D29" s="115">
        <v>7339</v>
      </c>
      <c r="E29" s="114">
        <v>7306</v>
      </c>
      <c r="F29" s="114">
        <v>7281</v>
      </c>
      <c r="G29" s="114">
        <v>7201</v>
      </c>
      <c r="H29" s="140">
        <v>7181</v>
      </c>
      <c r="I29" s="115">
        <v>158</v>
      </c>
      <c r="J29" s="116">
        <v>2.2002506614677619</v>
      </c>
    </row>
    <row r="30" spans="1:15" s="110" customFormat="1" ht="24.95" customHeight="1" x14ac:dyDescent="0.2">
      <c r="A30" s="193">
        <v>87.88</v>
      </c>
      <c r="B30" s="204" t="s">
        <v>166</v>
      </c>
      <c r="C30" s="113">
        <v>9.3332213108728297</v>
      </c>
      <c r="D30" s="115">
        <v>8887</v>
      </c>
      <c r="E30" s="114">
        <v>8965</v>
      </c>
      <c r="F30" s="114">
        <v>8983</v>
      </c>
      <c r="G30" s="114">
        <v>8862</v>
      </c>
      <c r="H30" s="140">
        <v>8853</v>
      </c>
      <c r="I30" s="115">
        <v>34</v>
      </c>
      <c r="J30" s="116">
        <v>0.3840506043149215</v>
      </c>
    </row>
    <row r="31" spans="1:15" s="110" customFormat="1" ht="24.95" customHeight="1" x14ac:dyDescent="0.2">
      <c r="A31" s="193" t="s">
        <v>167</v>
      </c>
      <c r="B31" s="199" t="s">
        <v>168</v>
      </c>
      <c r="C31" s="113">
        <v>3.1978911771810248</v>
      </c>
      <c r="D31" s="115">
        <v>3045</v>
      </c>
      <c r="E31" s="114">
        <v>3081</v>
      </c>
      <c r="F31" s="114">
        <v>3078</v>
      </c>
      <c r="G31" s="114">
        <v>3033</v>
      </c>
      <c r="H31" s="140">
        <v>3009</v>
      </c>
      <c r="I31" s="115">
        <v>36</v>
      </c>
      <c r="J31" s="116">
        <v>1.1964107676969093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1.8021613333473361</v>
      </c>
      <c r="D34" s="115">
        <v>1716</v>
      </c>
      <c r="E34" s="114">
        <v>1389</v>
      </c>
      <c r="F34" s="114">
        <v>1997</v>
      </c>
      <c r="G34" s="114">
        <v>2029</v>
      </c>
      <c r="H34" s="140">
        <v>1706</v>
      </c>
      <c r="I34" s="115">
        <v>10</v>
      </c>
      <c r="J34" s="116">
        <v>0.58616647127784294</v>
      </c>
    </row>
    <row r="35" spans="1:10" s="110" customFormat="1" ht="24.95" customHeight="1" x14ac:dyDescent="0.2">
      <c r="A35" s="292" t="s">
        <v>171</v>
      </c>
      <c r="B35" s="293" t="s">
        <v>172</v>
      </c>
      <c r="C35" s="113">
        <v>28.270618258960923</v>
      </c>
      <c r="D35" s="115">
        <v>26919</v>
      </c>
      <c r="E35" s="114">
        <v>27019</v>
      </c>
      <c r="F35" s="114">
        <v>27165</v>
      </c>
      <c r="G35" s="114">
        <v>26555</v>
      </c>
      <c r="H35" s="140">
        <v>26842</v>
      </c>
      <c r="I35" s="115">
        <v>77</v>
      </c>
      <c r="J35" s="116">
        <v>0.28686387005439234</v>
      </c>
    </row>
    <row r="36" spans="1:10" s="110" customFormat="1" ht="24.95" customHeight="1" x14ac:dyDescent="0.2">
      <c r="A36" s="294" t="s">
        <v>173</v>
      </c>
      <c r="B36" s="295" t="s">
        <v>174</v>
      </c>
      <c r="C36" s="125">
        <v>69.927220407691749</v>
      </c>
      <c r="D36" s="143">
        <v>66584</v>
      </c>
      <c r="E36" s="144">
        <v>66494</v>
      </c>
      <c r="F36" s="144">
        <v>66770</v>
      </c>
      <c r="G36" s="144">
        <v>65466</v>
      </c>
      <c r="H36" s="145">
        <v>65315</v>
      </c>
      <c r="I36" s="143">
        <v>1269</v>
      </c>
      <c r="J36" s="146">
        <v>1.9428921380999771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2020-09-25T07:49:28Z</dcterms:created>
  <dcterms:modified xsi:type="dcterms:W3CDTF">2020-09-28T08:07:25Z</dcterms:modified>
</cp:coreProperties>
</file>