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L57" i="15"/>
  <c r="K57" i="15"/>
  <c r="C38" i="24"/>
  <c r="C37" i="24"/>
  <c r="E37" i="24" s="1"/>
  <c r="C35" i="24"/>
  <c r="C34" i="24"/>
  <c r="C33" i="24"/>
  <c r="C32" i="24"/>
  <c r="G32" i="24" s="1"/>
  <c r="C31" i="24"/>
  <c r="C30" i="24"/>
  <c r="C29" i="24"/>
  <c r="C28" i="24"/>
  <c r="C27" i="24"/>
  <c r="C26" i="24"/>
  <c r="C25" i="24"/>
  <c r="C24" i="24"/>
  <c r="G24" i="24" s="1"/>
  <c r="C23" i="24"/>
  <c r="C22" i="24"/>
  <c r="C21" i="24"/>
  <c r="C20" i="24"/>
  <c r="C19" i="24"/>
  <c r="C18" i="24"/>
  <c r="C17" i="24"/>
  <c r="C16" i="24"/>
  <c r="G16" i="24" s="1"/>
  <c r="C15" i="24"/>
  <c r="C9" i="24"/>
  <c r="C8" i="24"/>
  <c r="C7" i="24"/>
  <c r="B38" i="24"/>
  <c r="B37" i="24"/>
  <c r="B35" i="24"/>
  <c r="B34" i="24"/>
  <c r="B33" i="24"/>
  <c r="K33" i="24" s="1"/>
  <c r="B32" i="24"/>
  <c r="B31" i="24"/>
  <c r="K31" i="24" s="1"/>
  <c r="B30" i="24"/>
  <c r="B29" i="24"/>
  <c r="B28" i="24"/>
  <c r="B27" i="24"/>
  <c r="K27" i="24" s="1"/>
  <c r="B26" i="24"/>
  <c r="B25" i="24"/>
  <c r="B24" i="24"/>
  <c r="B23" i="24"/>
  <c r="B22" i="24"/>
  <c r="B21" i="24"/>
  <c r="B20" i="24"/>
  <c r="B19" i="24"/>
  <c r="B18" i="24"/>
  <c r="B17" i="24"/>
  <c r="K17" i="24" s="1"/>
  <c r="B16" i="24"/>
  <c r="B15" i="24"/>
  <c r="K15" i="24" s="1"/>
  <c r="B9" i="24"/>
  <c r="B8" i="24"/>
  <c r="B7" i="24"/>
  <c r="D7" i="24" l="1"/>
  <c r="J7" i="24"/>
  <c r="H7" i="24"/>
  <c r="K7" i="24"/>
  <c r="F7" i="24"/>
  <c r="K18" i="24"/>
  <c r="J18" i="24"/>
  <c r="H18" i="24"/>
  <c r="F18" i="24"/>
  <c r="D18" i="24"/>
  <c r="M8" i="24"/>
  <c r="E8" i="24"/>
  <c r="L8" i="24"/>
  <c r="I8" i="24"/>
  <c r="G8" i="24"/>
  <c r="G15" i="24"/>
  <c r="M15" i="24"/>
  <c r="E15" i="24"/>
  <c r="L15" i="24"/>
  <c r="I15" i="24"/>
  <c r="I18" i="24"/>
  <c r="M18" i="24"/>
  <c r="E18" i="24"/>
  <c r="L18" i="24"/>
  <c r="G18" i="24"/>
  <c r="G21" i="24"/>
  <c r="M21" i="24"/>
  <c r="E21" i="24"/>
  <c r="L21" i="24"/>
  <c r="I21" i="24"/>
  <c r="G27" i="24"/>
  <c r="M27" i="24"/>
  <c r="E27" i="24"/>
  <c r="L27" i="24"/>
  <c r="I27" i="24"/>
  <c r="G33" i="24"/>
  <c r="M33" i="24"/>
  <c r="E33" i="24"/>
  <c r="L33" i="24"/>
  <c r="I33" i="24"/>
  <c r="K30" i="24"/>
  <c r="J30" i="24"/>
  <c r="H30" i="24"/>
  <c r="F30" i="24"/>
  <c r="D30" i="24"/>
  <c r="I22" i="24"/>
  <c r="M22" i="24"/>
  <c r="E22" i="24"/>
  <c r="L22" i="24"/>
  <c r="G22" i="24"/>
  <c r="G31" i="24"/>
  <c r="M31" i="24"/>
  <c r="E31" i="24"/>
  <c r="L31" i="24"/>
  <c r="I31" i="24"/>
  <c r="I34" i="24"/>
  <c r="M34" i="24"/>
  <c r="E34" i="24"/>
  <c r="L34" i="24"/>
  <c r="G34" i="24"/>
  <c r="M38" i="24"/>
  <c r="E38" i="24"/>
  <c r="L38" i="24"/>
  <c r="G38" i="24"/>
  <c r="I38" i="24"/>
  <c r="F9" i="24"/>
  <c r="D9" i="24"/>
  <c r="J9" i="24"/>
  <c r="H9" i="24"/>
  <c r="K9" i="24"/>
  <c r="K22" i="24"/>
  <c r="J22" i="24"/>
  <c r="H22" i="24"/>
  <c r="F22" i="24"/>
  <c r="D22" i="24"/>
  <c r="G9" i="24"/>
  <c r="M9" i="24"/>
  <c r="L9" i="24"/>
  <c r="I9" i="24"/>
  <c r="E9" i="24"/>
  <c r="G19" i="24"/>
  <c r="M19" i="24"/>
  <c r="E19" i="24"/>
  <c r="L19" i="24"/>
  <c r="I19" i="24"/>
  <c r="G25" i="24"/>
  <c r="M25" i="24"/>
  <c r="E25" i="24"/>
  <c r="L25" i="24"/>
  <c r="I25" i="24"/>
  <c r="K34" i="24"/>
  <c r="J34" i="24"/>
  <c r="H34" i="24"/>
  <c r="F34" i="24"/>
  <c r="D34" i="24"/>
  <c r="C45" i="24"/>
  <c r="C39" i="24"/>
  <c r="B14" i="24"/>
  <c r="B6" i="24"/>
  <c r="C14" i="24"/>
  <c r="C6" i="24"/>
  <c r="G23" i="24"/>
  <c r="M23" i="24"/>
  <c r="E23" i="24"/>
  <c r="L23" i="24"/>
  <c r="I23" i="24"/>
  <c r="I26" i="24"/>
  <c r="M26" i="24"/>
  <c r="E26" i="24"/>
  <c r="L26" i="24"/>
  <c r="G26" i="24"/>
  <c r="G29" i="24"/>
  <c r="M29" i="24"/>
  <c r="E29" i="24"/>
  <c r="L29" i="24"/>
  <c r="I29" i="24"/>
  <c r="G35" i="24"/>
  <c r="M35" i="24"/>
  <c r="E35" i="24"/>
  <c r="L35" i="24"/>
  <c r="I35" i="24"/>
  <c r="K26" i="24"/>
  <c r="J26" i="24"/>
  <c r="H26" i="24"/>
  <c r="F26" i="24"/>
  <c r="D26" i="24"/>
  <c r="G7" i="24"/>
  <c r="L7" i="24"/>
  <c r="I7" i="24"/>
  <c r="E7" i="24"/>
  <c r="M7" i="24"/>
  <c r="G17" i="24"/>
  <c r="M17" i="24"/>
  <c r="E17" i="24"/>
  <c r="L17" i="24"/>
  <c r="I17" i="24"/>
  <c r="B45" i="24"/>
  <c r="B39" i="24"/>
  <c r="I30" i="24"/>
  <c r="M30" i="24"/>
  <c r="E30" i="24"/>
  <c r="L30" i="24"/>
  <c r="G30" i="24"/>
  <c r="F23" i="24"/>
  <c r="D23" i="24"/>
  <c r="J23" i="24"/>
  <c r="H23" i="24"/>
  <c r="F21" i="24"/>
  <c r="D21" i="24"/>
  <c r="J21" i="24"/>
  <c r="H21" i="24"/>
  <c r="F29" i="24"/>
  <c r="D29" i="24"/>
  <c r="J29" i="24"/>
  <c r="H29" i="24"/>
  <c r="D38" i="24"/>
  <c r="K38" i="24"/>
  <c r="J38" i="24"/>
  <c r="H38" i="24"/>
  <c r="F38" i="24"/>
  <c r="K21" i="24"/>
  <c r="K16" i="24"/>
  <c r="J16" i="24"/>
  <c r="H16" i="24"/>
  <c r="F16" i="24"/>
  <c r="D16" i="24"/>
  <c r="K24" i="24"/>
  <c r="J24" i="24"/>
  <c r="H24" i="24"/>
  <c r="F24" i="24"/>
  <c r="D24" i="24"/>
  <c r="K32" i="24"/>
  <c r="J32" i="24"/>
  <c r="H32" i="24"/>
  <c r="F32" i="24"/>
  <c r="D32" i="24"/>
  <c r="I20" i="24"/>
  <c r="M20" i="24"/>
  <c r="E20" i="24"/>
  <c r="L20" i="24"/>
  <c r="I28" i="24"/>
  <c r="M28" i="24"/>
  <c r="E28" i="24"/>
  <c r="L28" i="24"/>
  <c r="I37" i="24"/>
  <c r="G37" i="24"/>
  <c r="L37" i="24"/>
  <c r="M37" i="24"/>
  <c r="F19" i="24"/>
  <c r="D19" i="24"/>
  <c r="J19" i="24"/>
  <c r="H19" i="24"/>
  <c r="F35" i="24"/>
  <c r="D35" i="24"/>
  <c r="J35" i="24"/>
  <c r="H35"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F27" i="24"/>
  <c r="D27" i="24"/>
  <c r="J27" i="24"/>
  <c r="H27" i="24"/>
  <c r="K23" i="24"/>
  <c r="K8" i="24"/>
  <c r="J8" i="24"/>
  <c r="H8" i="24"/>
  <c r="F8" i="24"/>
  <c r="D8" i="24"/>
  <c r="F17" i="24"/>
  <c r="D17" i="24"/>
  <c r="J17" i="24"/>
  <c r="H17" i="24"/>
  <c r="F25" i="24"/>
  <c r="D25" i="24"/>
  <c r="J25" i="24"/>
  <c r="H25" i="24"/>
  <c r="F33" i="24"/>
  <c r="D33" i="24"/>
  <c r="J33" i="24"/>
  <c r="H33" i="24"/>
  <c r="K29" i="24"/>
  <c r="K20" i="24"/>
  <c r="J20" i="24"/>
  <c r="H20" i="24"/>
  <c r="F20" i="24"/>
  <c r="D20" i="24"/>
  <c r="K28" i="24"/>
  <c r="J28" i="24"/>
  <c r="H28" i="24"/>
  <c r="F28" i="24"/>
  <c r="D28" i="24"/>
  <c r="H37" i="24"/>
  <c r="F37" i="24"/>
  <c r="D37" i="24"/>
  <c r="K37" i="24"/>
  <c r="J37" i="24"/>
  <c r="I16" i="24"/>
  <c r="M16" i="24"/>
  <c r="E16" i="24"/>
  <c r="L16" i="24"/>
  <c r="I24" i="24"/>
  <c r="M24" i="24"/>
  <c r="E24" i="24"/>
  <c r="L24" i="24"/>
  <c r="I32" i="24"/>
  <c r="M32" i="24"/>
  <c r="E32" i="24"/>
  <c r="L32" i="24"/>
  <c r="K19" i="24"/>
  <c r="K35" i="24"/>
  <c r="F15" i="24"/>
  <c r="D15" i="24"/>
  <c r="J15" i="24"/>
  <c r="H15" i="24"/>
  <c r="F31" i="24"/>
  <c r="D31" i="24"/>
  <c r="J31" i="24"/>
  <c r="H31" i="24"/>
  <c r="G20" i="24"/>
  <c r="K25"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F44" i="24"/>
  <c r="G40" i="24"/>
  <c r="G42" i="24"/>
  <c r="G44" i="24"/>
  <c r="L41" i="24"/>
  <c r="L43" i="24"/>
  <c r="L40" i="24"/>
  <c r="L42" i="24"/>
  <c r="L44" i="24"/>
  <c r="E40" i="24"/>
  <c r="E42" i="24"/>
  <c r="E44" i="24"/>
  <c r="I45" i="24" l="1"/>
  <c r="G45" i="24"/>
  <c r="L45" i="24"/>
  <c r="M45" i="24"/>
  <c r="E45" i="24"/>
  <c r="K79" i="24"/>
  <c r="K78" i="24"/>
  <c r="I77" i="24"/>
  <c r="J77" i="24"/>
  <c r="M6" i="24"/>
  <c r="E6" i="24"/>
  <c r="L6" i="24"/>
  <c r="I6" i="24"/>
  <c r="G6" i="24"/>
  <c r="I14" i="24"/>
  <c r="M14" i="24"/>
  <c r="E14" i="24"/>
  <c r="L14" i="24"/>
  <c r="G14" i="24"/>
  <c r="K6" i="24"/>
  <c r="H6" i="24"/>
  <c r="F6" i="24"/>
  <c r="D6" i="24"/>
  <c r="J6" i="24"/>
  <c r="H39" i="24"/>
  <c r="F39" i="24"/>
  <c r="D39" i="24"/>
  <c r="K39" i="24"/>
  <c r="J39" i="24"/>
  <c r="K14" i="24"/>
  <c r="J14" i="24"/>
  <c r="H14" i="24"/>
  <c r="F14" i="24"/>
  <c r="D14" i="24"/>
  <c r="H45" i="24"/>
  <c r="F45" i="24"/>
  <c r="D45" i="24"/>
  <c r="K45" i="24"/>
  <c r="J45" i="24"/>
  <c r="I39" i="24"/>
  <c r="G39" i="24"/>
  <c r="L39" i="24"/>
  <c r="M39" i="24"/>
  <c r="E39" i="24"/>
  <c r="J79" i="24" l="1"/>
  <c r="J78" i="24"/>
  <c r="I78" i="24"/>
  <c r="I79" i="24"/>
  <c r="I83" i="24" l="1"/>
  <c r="I82" i="24"/>
  <c r="I81" i="24"/>
</calcChain>
</file>

<file path=xl/sharedStrings.xml><?xml version="1.0" encoding="utf-8"?>
<sst xmlns="http://schemas.openxmlformats.org/spreadsheetml/2006/main" count="1694" uniqueCount="521">
  <si>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</si>
  <si>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</si>
  <si>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</si>
  <si>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</si>
  <si>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</si>
  <si>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</si>
  <si>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</si>
  <si>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</si>
  <si>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</si>
  <si>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</si>
  <si>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</si>
  <si>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</si>
  <si>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</si>
  <si>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Wesel (05170)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</si>
  <si>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</si>
  <si>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</si>
  <si>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</si>
  <si>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</si>
  <si>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</si>
  <si>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</si>
  <si>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</si>
  <si>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</si>
  <si>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</si>
  <si>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</si>
  <si>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</si>
  <si>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</si>
  <si>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</si>
  <si>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</si>
  <si>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</si>
  <si>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</si>
  <si>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</si>
  <si>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</si>
  <si>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</si>
  <si>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</si>
  <si>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</si>
  <si>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</si>
  <si>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</si>
  <si>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</si>
  <si>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</si>
  <si>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</si>
  <si>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</si>
  <si>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</si>
  <si>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</si>
  <si>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</si>
  <si>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</si>
  <si>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</si>
  <si>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</si>
  <si>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</si>
  <si>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</si>
  <si>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</si>
  <si>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</si>
  <si>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</si>
  <si>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</si>
  <si>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</si>
  <si>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</si>
  <si>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</si>
  <si>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</si>
  <si>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</si>
  <si>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</si>
  <si>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</si>
  <si>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</si>
  <si>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</si>
  <si>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</si>
  <si>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</si>
  <si>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</si>
  <si>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</si>
  <si>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</si>
  <si>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</si>
  <si>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</si>
  <si>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</si>
  <si>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</si>
  <si>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</si>
  <si>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</si>
  <si>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</si>
  <si>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</si>
  <si>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</si>
  <si>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</si>
  <si>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</si>
  <si>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</si>
  <si>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</si>
  <si>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</si>
  <si>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</si>
  <si>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</si>
  <si>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</si>
  <si>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</si>
  <si>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</si>
  <si>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</si>
  <si>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</si>
  <si>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</si>
  <si>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</si>
  <si>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</si>
  <si>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</si>
  <si>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Wesel (05170);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</si>
  <si>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</si>
  <si>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</si>
  <si>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</si>
  <si>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</si>
  <si>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</si>
  <si>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</si>
  <si>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</si>
  <si>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</si>
  <si>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</si>
  <si>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</si>
  <si>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</si>
  <si>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</si>
  <si>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</si>
  <si>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</si>
  <si>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</si>
  <si>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</si>
  <si>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</si>
  <si>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</si>
  <si>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</si>
  <si>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</si>
  <si>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</si>
  <si>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</si>
  <si>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</si>
  <si>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</si>
  <si>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</si>
  <si>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</si>
  <si>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</si>
  <si>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</si>
  <si>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</si>
  <si>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</si>
  <si>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</si>
  <si>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</si>
  <si>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</si>
  <si>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</si>
  <si>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</si>
  <si>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</si>
  <si>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</si>
  <si>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</si>
  <si>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</si>
  <si>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</si>
  <si>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</si>
  <si>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</si>
  <si>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</si>
  <si>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</si>
  <si>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</si>
  <si>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</si>
  <si>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</si>
  <si>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</si>
  <si>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</si>
  <si>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</si>
  <si>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</si>
  <si>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</si>
  <si>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</si>
  <si>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</si>
  <si>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</si>
  <si>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</si>
  <si>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</si>
  <si>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</si>
  <si>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</si>
  <si>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</si>
  <si>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</si>
  <si>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</si>
  <si>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</si>
  <si>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</si>
  <si>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</si>
  <si>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</si>
  <si>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</si>
  <si>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</si>
  <si>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</si>
  <si>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</si>
  <si>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</si>
  <si>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</si>
  <si>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</si>
  <si>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</si>
  <si>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</si>
  <si>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</si>
  <si>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</si>
  <si>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</si>
  <si>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</si>
  <si>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</si>
  <si>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</si>
  <si>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</si>
  <si>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</si>
  <si>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</si>
  <si>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</si>
  <si>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</si>
  <si>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</si>
  <si>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</si>
  <si>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</si>
  <si>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</si>
  <si>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Wesel (05170)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</si>
  <si>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</si>
  <si>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</si>
  <si>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</si>
  <si>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</si>
  <si>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</si>
  <si>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</si>
  <si>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</si>
  <si>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</si>
  <si>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</si>
  <si>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</si>
  <si>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</si>
  <si>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</si>
  <si>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</si>
  <si>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</si>
  <si>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</si>
  <si>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</si>
  <si>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</si>
  <si>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</si>
  <si>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</si>
  <si>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</si>
  <si>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</si>
  <si>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</si>
  <si>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</si>
  <si>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</si>
  <si>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</si>
  <si>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</si>
  <si>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</si>
  <si>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</si>
  <si>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</si>
  <si>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</si>
  <si>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</si>
  <si>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</si>
  <si>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</si>
  <si>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</si>
  <si>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</si>
  <si>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</si>
  <si>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</si>
  <si>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</si>
  <si>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</si>
  <si>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</si>
  <si>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</si>
  <si>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</si>
  <si>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</si>
  <si>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</si>
  <si>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</si>
  <si>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</si>
  <si>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</si>
  <si>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</si>
  <si>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</si>
  <si>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</si>
  <si>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</si>
  <si>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</si>
  <si>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</si>
  <si>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</si>
  <si>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</si>
  <si>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</si>
  <si>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</si>
  <si>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</si>
  <si>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</si>
  <si>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</si>
  <si>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</si>
  <si>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</si>
  <si>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</si>
  <si>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</si>
  <si>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</si>
  <si>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</si>
  <si>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</si>
  <si>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</si>
  <si>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</si>
  <si>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</si>
  <si>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</si>
  <si>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</si>
  <si>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</si>
  <si>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</si>
  <si>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</si>
  <si>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</si>
  <si>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</si>
  <si>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</si>
  <si>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</si>
  <si>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</si>
  <si>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</si>
  <si>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</si>
  <si>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</si>
  <si>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</si>
  <si>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</si>
  <si>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</si>
  <si>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</si>
  <si>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</si>
  <si>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</si>
  <si>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</si>
  <si>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</si>
  <si>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</si>
  <si>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</si>
  <si>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</si>
  <si>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</si>
  <si>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</si>
  <si>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</si>
  <si>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</si>
  <si>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</si>
  <si>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</si>
  <si>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</si>
  <si>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</si>
  <si>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</si>
  <si>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</si>
  <si>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</si>
  <si>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</si>
  <si>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</si>
  <si>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</si>
  <si>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</si>
  <si>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</si>
  <si>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</si>
  <si>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</si>
  <si>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</si>
  <si>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</si>
  <si>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</si>
  <si>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</si>
  <si>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</si>
  <si>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</si>
  <si>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</si>
  <si>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</si>
  <si>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</si>
  <si>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</si>
  <si>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</si>
  <si>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</si>
  <si>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</si>
  <si>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</si>
  <si>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</si>
  <si>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</si>
  <si>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</si>
  <si>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</si>
  <si>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</si>
  <si>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</si>
  <si>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</si>
  <si>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</si>
  <si>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</si>
  <si>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</si>
  <si>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</si>
  <si>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</si>
  <si>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</si>
  <si>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</si>
  <si>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</si>
  <si>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</si>
  <si>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</si>
  <si>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</si>
  <si>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</si>
  <si>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</si>
  <si>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</si>
  <si>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</si>
  <si>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</si>
  <si>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</si>
  <si>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</si>
  <si>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</si>
  <si>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</si>
  <si>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</si>
  <si>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</si>
  <si>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</si>
  <si>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</si>
  <si>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</si>
  <si>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</si>
  <si>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</si>
  <si>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</si>
  <si>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</si>
  <si>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</si>
  <si>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</si>
  <si>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</si>
  <si>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</si>
  <si>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</si>
  <si>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</si>
  <si>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</si>
  <si>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</si>
  <si>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</si>
  <si>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</si>
  <si>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</si>
  <si>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</si>
  <si>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</si>
  <si>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</si>
  <si>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</si>
  <si>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</si>
  <si>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</si>
  <si>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</si>
  <si>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</si>
  <si>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</si>
  <si>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</si>
  <si>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</si>
  <si>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</si>
  <si>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</si>
  <si>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</si>
  <si>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</si>
  <si>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</si>
  <si>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Wesel (05170);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</si>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</sst>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{4BFD72C7-9FFF-4E49-9CC0-08B95E2E571A}</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03A1-49A6-8044-95CF27D4B146}"/>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{EBE38E22-1601-4EB4-8C16-84D76AEE3182}</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03A1-49A6-8044-95CF27D4B14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{8362B419-C9F5-426B-906C-46067792A17B}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3A1-49A6-8044-95CF27D4B14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{111C548A-EB7A-4668-AAC9-D26224144EA1}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3A1-49A6-8044-95CF27D4B14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1.6896237732522006</c:v>
                </c:pt>
                <c:pt idx="1">
                  <c:v>1.3225681822425275</c:v>
                </c:pt>
                <c:pt idx="2">
                  <c:v>1.1186464311118853</c:v>
                </c:pt>
                <c:pt idx="3">
                  <c:v>1.0875687030768</c:v>
                </c:pt>
              </c:numCache>
            </c:numRef>
          </c:val>
          <c:extLst>
            <c:ext xmlns:c16="http://schemas.microsoft.com/office/drawing/2014/chart" uri="{C3380CC4-5D6E-409C-BE32-E72D297353CC}">
              <c16:uniqueId val="{00000004-03A1-49A6-8044-95CF27D4B14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{C38DFECA-362C-4392-B5FD-CFD0EC60E59A}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3A1-49A6-8044-95CF27D4B14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{0417A340-AFC3-4704-92BB-7A287CC3DE63}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3A1-49A6-8044-95CF27D4B14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{624FF904-6B90-4D2D-9363-A69DEB525073}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3A1-49A6-8044-95CF27D4B14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{AE6AA244-F332-44CA-A102-76D51A5E8111}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3A1-49A6-8044-95CF27D4B1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3A1-49A6-8044-95CF27D4B14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3A1-49A6-8044-95CF27D4B14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{9512CEFC-B55D-4424-BF53-CA86C7BB5D92}</c15:txfldGUID>
                      <c15:f>Daten_Diagramme!$E$6</c15:f>
                      <c15:dlblFieldTableCache>
                        <c:ptCount val="1"/>
                        <c:pt idx="0">
                          <c:v>-5.0</c:v>
                        </c:pt>
                      </c15:dlblFieldTableCache>
                    </c15:dlblFTEntry>
                  </c15:dlblFieldTable>
                  <c15:showDataLabelsRange val="0"/>
                </c:ext>
                <c:ext xmlns:c16="http://schemas.microsoft.com/office/drawing/2014/chart" uri="{C3380CC4-5D6E-409C-BE32-E72D297353CC}">
                  <c16:uniqueId val="{00000000-2798-46E1-A5A4-CC21DA2EBE41}"/>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{8C3EAB66-6AFC-48C3-AF50-ED08FEE42587}</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2798-46E1-A5A4-CC21DA2EBE4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{6650C8F6-7FB1-449C-BB6D-25C81EF2F1BC}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798-46E1-A5A4-CC21DA2EBE4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{78615BBD-1C79-46EB-9099-C579FFF9D047}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798-46E1-A5A4-CC21DA2EBE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-4.9969424303310914</c:v>
                </c:pt>
                <c:pt idx="1">
                  <c:v>-3.156552267354261</c:v>
                </c:pt>
                <c:pt idx="2">
                  <c:v>-2.7637010795899166</c:v>
                </c:pt>
                <c:pt idx="3">
                  <c:v>-2.8655893304673015</c:v>
                </c:pt>
              </c:numCache>
            </c:numRef>
          </c:val>
          <c:extLst>
            <c:ext xmlns:c16="http://schemas.microsoft.com/office/drawing/2014/chart" uri="{C3380CC4-5D6E-409C-BE32-E72D297353CC}">
              <c16:uniqueId val="{00000004-2798-46E1-A5A4-CC21DA2EBE4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{459A83F2-5530-4BEA-ADC5-902AA2B83873}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798-46E1-A5A4-CC21DA2EBE4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{DB38E849-866F-43A9-B272-182D4B003152}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798-46E1-A5A4-CC21DA2EBE4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{24118D28-7D0B-4C86-A48B-03717090E926}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798-46E1-A5A4-CC21DA2EBE4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{20DE964B-A95E-4998-9160-50E816C45FAF}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798-46E1-A5A4-CC21DA2EBE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798-46E1-A5A4-CC21DA2EBE4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798-46E1-A5A4-CC21DA2EBE4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{2C864757-73D6-42E7-9358-5F704E5460C3}</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A77D-405B-9916-8D95174B5724}"/>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{4BEDFAC3-65A4-4E37-B0B6-C3F127C2464B}</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A77D-405B-9916-8D95174B5724}"/>
                </c:ext>
              </c:extLst>
            </c:dLbl>
            <c:dLbl>
              <c:idx val="2"/>
              <c:tx>
                <c:strRef>
                  <c:f>Daten_Diagramme!$D$16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{5FDCED45-CA9E-44C6-AADE-636D43B39244}</c15:txfldGUID>
                      <c15:f>Daten_Diagramme!$D$16</c15:f>
                      <c15:dlblFieldTableCache>
                        <c:ptCount val="1"/>
                        <c:pt idx="0">
                          <c:v>1.0</c:v>
                        </c:pt>
                      </c15:dlblFieldTableCache>
                    </c15:dlblFTEntry>
                  </c15:dlblFieldTable>
                  <c15:showDataLabelsRange val="0"/>
                </c:ext>
                <c:ext xmlns:c16="http://schemas.microsoft.com/office/drawing/2014/chart" uri="{C3380CC4-5D6E-409C-BE32-E72D297353CC}">
                  <c16:uniqueId val="{00000002-A77D-405B-9916-8D95174B5724}"/>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{B30AABDB-BA5E-4F12-84FD-4F98E34EE108}</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A77D-405B-9916-8D95174B5724}"/>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{AF6B249D-70EA-4B24-B741-F2B861BAB79D}</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A77D-405B-9916-8D95174B5724}"/>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{B47FE784-F2C0-4568-B417-513325C92E1F}</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A77D-405B-9916-8D95174B5724}"/>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{FE0764B0-94DF-4D3A-9942-7182F16E46F7}</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A77D-405B-9916-8D95174B5724}"/>
                </c:ext>
              </c:extLst>
            </c:dLbl>
            <c:dLbl>
              <c:idx val="7"/>
              <c:tx>
                <c:strRef>
                  <c:f>Daten_Diagramme!$D$21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{20011C5A-79E8-4E3B-9D96-611E930D566C}</c15:txfldGUID>
                      <c15:f>Daten_Diagramme!$D$21</c15:f>
                      <c15:dlblFieldTableCache>
                        <c:ptCount val="1"/>
                        <c:pt idx="0">
                          <c:v>4.0</c:v>
                        </c:pt>
                      </c15:dlblFieldTableCache>
                    </c15:dlblFTEntry>
                  </c15:dlblFieldTable>
                  <c15:showDataLabelsRange val="0"/>
                </c:ext>
                <c:ext xmlns:c16="http://schemas.microsoft.com/office/drawing/2014/chart" uri="{C3380CC4-5D6E-409C-BE32-E72D297353CC}">
                  <c16:uniqueId val="{00000007-A77D-405B-9916-8D95174B5724}"/>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{FEA29967-529E-4CA2-B023-5A3C0C45E41B}</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A77D-405B-9916-8D95174B5724}"/>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{46C075D1-C7BC-47FE-B163-196EBD494E52}</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A77D-405B-9916-8D95174B5724}"/>
                </c:ext>
              </c:extLst>
            </c:dLbl>
            <c:dLbl>
              <c:idx val="10"/>
              <c:tx>
                <c:strRef>
                  <c:f>Daten_Diagramme!$D$24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{E69B3C66-03ED-454A-A152-E274EC6F3FF3}</c15:txfldGUID>
                      <c15:f>Daten_Diagramme!$D$24</c15:f>
                      <c15:dlblFieldTableCache>
                        <c:ptCount val="1"/>
                        <c:pt idx="0">
                          <c:v>-8.1</c:v>
                        </c:pt>
                      </c15:dlblFieldTableCache>
                    </c15:dlblFTEntry>
                  </c15:dlblFieldTable>
                  <c15:showDataLabelsRange val="0"/>
                </c:ext>
                <c:ext xmlns:c16="http://schemas.microsoft.com/office/drawing/2014/chart" uri="{C3380CC4-5D6E-409C-BE32-E72D297353CC}">
                  <c16:uniqueId val="{0000000A-A77D-405B-9916-8D95174B5724}"/>
                </c:ext>
              </c:extLst>
            </c:dLbl>
            <c:dLbl>
              <c:idx val="11"/>
              <c:tx>
                <c:strRef>
                  <c:f>Daten_Diagramme!$D$25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{145E0855-3961-4402-811A-4C1498EEAC86}</c15:txfldGUID>
                      <c15:f>Daten_Diagramme!$D$25</c15:f>
                      <c15:dlblFieldTableCache>
                        <c:ptCount val="1"/>
                        <c:pt idx="0">
                          <c:v>3.7</c:v>
                        </c:pt>
                      </c15:dlblFieldTableCache>
                    </c15:dlblFTEntry>
                  </c15:dlblFieldTable>
                  <c15:showDataLabelsRange val="0"/>
                </c:ext>
                <c:ext xmlns:c16="http://schemas.microsoft.com/office/drawing/2014/chart" uri="{C3380CC4-5D6E-409C-BE32-E72D297353CC}">
                  <c16:uniqueId val="{0000000B-A77D-405B-9916-8D95174B5724}"/>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{942CA500-D711-423A-BEC0-6A2814E7B689}</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A77D-405B-9916-8D95174B5724}"/>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{DEF899D3-49A4-4FD3-A450-D47EA45BA84F}</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A77D-405B-9916-8D95174B5724}"/>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{E47DB1D1-A90C-4E35-A176-60ECB6C79976}</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A77D-405B-9916-8D95174B5724}"/>
                </c:ext>
              </c:extLst>
            </c:dLbl>
            <c:dLbl>
              <c:idx val="15"/>
              <c:tx>
                <c:strRef>
                  <c:f>Daten_Diagramme!$D$29</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{A1FBF3D6-8CD1-48A2-A496-9FB7ECDE8E29}</c15:txfldGUID>
                      <c15:f>Daten_Diagramme!$D$29</c15:f>
                      <c15:dlblFieldTableCache>
                        <c:ptCount val="1"/>
                        <c:pt idx="0">
                          <c:v>-11.3</c:v>
                        </c:pt>
                      </c15:dlblFieldTableCache>
                    </c15:dlblFTEntry>
                  </c15:dlblFieldTable>
                  <c15:showDataLabelsRange val="0"/>
                </c:ext>
                <c:ext xmlns:c16="http://schemas.microsoft.com/office/drawing/2014/chart" uri="{C3380CC4-5D6E-409C-BE32-E72D297353CC}">
                  <c16:uniqueId val="{0000000F-A77D-405B-9916-8D95174B5724}"/>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{8FF6960E-E097-44D1-A1B8-BB615B6BB285}</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A77D-405B-9916-8D95174B5724}"/>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{01B244BB-7BA2-4870-8E45-943FB06F11D2}</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A77D-405B-9916-8D95174B5724}"/>
                </c:ext>
              </c:extLst>
            </c:dLbl>
            <c:dLbl>
              <c:idx val="18"/>
              <c:tx>
                <c:strRef>
                  <c:f>Daten_Diagramme!$D$32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{3B9EAB12-5D53-412F-B94A-2F5EC4CA24F6}</c15:txfldGUID>
                      <c15:f>Daten_Diagramme!$D$32</c15:f>
                      <c15:dlblFieldTableCache>
                        <c:ptCount val="1"/>
                        <c:pt idx="0">
                          <c:v>4.4</c:v>
                        </c:pt>
                      </c15:dlblFieldTableCache>
                    </c15:dlblFTEntry>
                  </c15:dlblFieldTable>
                  <c15:showDataLabelsRange val="0"/>
                </c:ext>
                <c:ext xmlns:c16="http://schemas.microsoft.com/office/drawing/2014/chart" uri="{C3380CC4-5D6E-409C-BE32-E72D297353CC}">
                  <c16:uniqueId val="{00000012-A77D-405B-9916-8D95174B5724}"/>
                </c:ext>
              </c:extLst>
            </c:dLbl>
            <c:dLbl>
              <c:idx val="19"/>
              <c:tx>
                <c:strRef>
                  <c:f>Daten_Diagramme!$D$33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{03FFCFC0-9670-4A22-A518-A04A8FD829DA}</c15:txfldGUID>
                      <c15:f>Daten_Diagramme!$D$33</c15:f>
                      <c15:dlblFieldTableCache>
                        <c:ptCount val="1"/>
                        <c:pt idx="0">
                          <c:v>5.0</c:v>
                        </c:pt>
                      </c15:dlblFieldTableCache>
                    </c15:dlblFTEntry>
                  </c15:dlblFieldTable>
                  <c15:showDataLabelsRange val="0"/>
                </c:ext>
                <c:ext xmlns:c16="http://schemas.microsoft.com/office/drawing/2014/chart" uri="{C3380CC4-5D6E-409C-BE32-E72D297353CC}">
                  <c16:uniqueId val="{00000013-A77D-405B-9916-8D95174B5724}"/>
                </c:ext>
              </c:extLst>
            </c:dLbl>
            <c:dLbl>
              <c:idx val="20"/>
              <c:tx>
                <c:strRef>
                  <c:f>Daten_Diagramme!$D$34</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{6654BA4B-0B0F-4215-8A62-CFF1E798BD1F}</c15:txfldGUID>
                      <c15:f>Daten_Diagramme!$D$34</c15:f>
                      <c15:dlblFieldTableCache>
                        <c:ptCount val="1"/>
                        <c:pt idx="0">
                          <c:v>8.7</c:v>
                        </c:pt>
                      </c15:dlblFieldTableCache>
                    </c15:dlblFTEntry>
                  </c15:dlblFieldTable>
                  <c15:showDataLabelsRange val="0"/>
                </c:ext>
                <c:ext xmlns:c16="http://schemas.microsoft.com/office/drawing/2014/chart" uri="{C3380CC4-5D6E-409C-BE32-E72D297353CC}">
                  <c16:uniqueId val="{00000014-A77D-405B-9916-8D95174B572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{94B6869C-CFF5-4A10-8B5B-CA92F35A651E}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77D-405B-9916-8D95174B572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{E3B73050-B0A7-4250-A787-4927808664D1}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77D-405B-9916-8D95174B5724}"/>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{5212A89B-F9C0-4956-A01A-1D59C77B784B}</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A77D-405B-9916-8D95174B5724}"/>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{E535801D-BB5C-45C0-B86D-B8A8705F4912}</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A77D-405B-9916-8D95174B5724}"/>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{F8E1F109-A43A-41B9-BDCC-087C46A948F3}</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A77D-405B-9916-8D95174B572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{ABB2459D-4F70-4F69-B1C2-E1F751FA5A46}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77D-405B-9916-8D95174B572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{673B6C24-76B2-4CC8-B2CB-692B52108D05}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77D-405B-9916-8D95174B572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{C02BDC1C-CB67-4D18-875D-B011B8E33CED}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77D-405B-9916-8D95174B572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{F61B8D90-78B2-4C7D-88F4-81D86C2A01CE}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77D-405B-9916-8D95174B572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{5F0E4B7A-E8A4-46C3-8B89-0A0DBED8327A}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77D-405B-9916-8D95174B5724}"/>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{5B74010B-B5CC-4DA3-8A9C-0ECBBC32D814}</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A77D-405B-9916-8D95174B57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1.6896237732522006</c:v>
                </c:pt>
                <c:pt idx="1">
                  <c:v>-1.3944223107569722</c:v>
                </c:pt>
                <c:pt idx="2">
                  <c:v>0.97916143610343964</c:v>
                </c:pt>
                <c:pt idx="3">
                  <c:v>-1.3585820583563246</c:v>
                </c:pt>
                <c:pt idx="4">
                  <c:v>-2.5989883132740275</c:v>
                </c:pt>
                <c:pt idx="5">
                  <c:v>-1.3157894736842106</c:v>
                </c:pt>
                <c:pt idx="6">
                  <c:v>-0.13096351730589337</c:v>
                </c:pt>
                <c:pt idx="7">
                  <c:v>4.0221914008321775</c:v>
                </c:pt>
                <c:pt idx="8">
                  <c:v>2.4968016177623706</c:v>
                </c:pt>
                <c:pt idx="9">
                  <c:v>0.12714558169103624</c:v>
                </c:pt>
                <c:pt idx="10">
                  <c:v>-8.100697906281157</c:v>
                </c:pt>
                <c:pt idx="11">
                  <c:v>3.7457912457912457</c:v>
                </c:pt>
                <c:pt idx="12">
                  <c:v>-0.71671067521689924</c:v>
                </c:pt>
                <c:pt idx="13">
                  <c:v>1.5082595163993298</c:v>
                </c:pt>
                <c:pt idx="14">
                  <c:v>0.6642728904847397</c:v>
                </c:pt>
                <c:pt idx="15">
                  <c:v>-11.312964492155244</c:v>
                </c:pt>
                <c:pt idx="16">
                  <c:v>3.0286641427798808</c:v>
                </c:pt>
                <c:pt idx="17">
                  <c:v>3.5315040650406506</c:v>
                </c:pt>
                <c:pt idx="18">
                  <c:v>4.4315506222670704</c:v>
                </c:pt>
                <c:pt idx="19">
                  <c:v>5.0391864758080187</c:v>
                </c:pt>
                <c:pt idx="20">
                  <c:v>8.7154801114770706</c:v>
                </c:pt>
                <c:pt idx="21">
                  <c:v>0</c:v>
                </c:pt>
                <c:pt idx="23">
                  <c:v>-1.3944223107569722</c:v>
                </c:pt>
                <c:pt idx="24">
                  <c:v>0.24411180857342132</c:v>
                </c:pt>
                <c:pt idx="25">
                  <c:v>2.2589443606318249</c:v>
                </c:pt>
              </c:numCache>
            </c:numRef>
          </c:val>
          <c:extLst>
            <c:ext xmlns:c16="http://schemas.microsoft.com/office/drawing/2014/chart" uri="{C3380CC4-5D6E-409C-BE32-E72D297353CC}">
              <c16:uniqueId val="{00000020-A77D-405B-9916-8D95174B572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{03FEB975-64DE-4FD9-BABD-C0D45676E8B0}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77D-405B-9916-8D95174B572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{4630E265-F734-4508-AFE8-264C12D13D18}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77D-405B-9916-8D95174B572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{6909C4A5-3E69-4DC8-B6FC-26A8F240F4A8}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77D-405B-9916-8D95174B572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{370B9FBF-B3F5-45CE-AEF6-D423D6A8558A}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77D-405B-9916-8D95174B572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{F9614335-2BCB-41E9-BE0B-532443DB0E1C}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77D-405B-9916-8D95174B572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{B285C3B5-BBFB-4DC2-A262-2EAF202C24C6}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77D-405B-9916-8D95174B572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{F371A7F2-FDE0-4A0A-8093-1E497BF31403}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77D-405B-9916-8D95174B572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{ED9B4DB8-5DB2-442A-BB56-2387FE8F824B}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77D-405B-9916-8D95174B572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{E35DD332-C7A4-42E1-8795-B5D8E3ED1A70}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77D-405B-9916-8D95174B572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{71FDCDC8-6D39-4122-924E-647112F97515}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77D-405B-9916-8D95174B572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{9FC969DF-01C8-4C63-B011-48CD41F1BDE7}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77D-405B-9916-8D95174B572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{9CD59001-8709-45AE-A72E-D0951678812F}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77D-405B-9916-8D95174B572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{EC156BDC-B84C-44C8-86DF-513EB7CD5C51}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77D-405B-9916-8D95174B572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{0D1CCFEA-E893-4D88-BBE1-2318EF0BADD5}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77D-405B-9916-8D95174B572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{2F5E35F3-F7C6-4807-BC25-01D43892838F}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77D-405B-9916-8D95174B572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{F9F299C1-92AC-4633-B2CB-AC86763948EC}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77D-405B-9916-8D95174B572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{BAE650FF-93FE-4E7E-8E12-50BBAB7F1D40}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77D-405B-9916-8D95174B572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{1396EB1B-B7E0-4C38-81FF-6C7C7D9A0D77}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77D-405B-9916-8D95174B572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{FE7E9AD1-FC98-4D53-B7C9-169DA5FBD141}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77D-405B-9916-8D95174B572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{DF06980B-812D-43F4-9A31-843058376591}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77D-405B-9916-8D95174B572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{2AD724F5-E268-481E-B6E8-BD067AFE5EB5}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77D-405B-9916-8D95174B572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{16FA0A2F-A4AD-4209-A988-B95459A54F4E}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77D-405B-9916-8D95174B572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{592F20AF-5ED6-4854-88AD-3F283089F336}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77D-405B-9916-8D95174B572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{D1512224-D986-4988-9C24-003078C9E12E}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77D-405B-9916-8D95174B572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{C91CFD5D-9B56-4902-A15E-9CB48D43E7F7}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77D-405B-9916-8D95174B572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{A36219DA-E908-4E55-BCF8-209D12AF7271}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77D-405B-9916-8D95174B572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{F0D2CC6B-DBCB-454F-A9FA-B0B9D7E74A07}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77D-405B-9916-8D95174B572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{7163F611-B291-4D1B-9AA3-733508B583F7}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77D-405B-9916-8D95174B572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{DEBAFDC5-BBA4-45B5-85A5-7EDB0DD18C45}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77D-405B-9916-8D95174B572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{E2DA971E-8FCD-4566-B2A3-E29B5C898023}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77D-405B-9916-8D95174B572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{729E0749-4C99-4463-91D1-88FB61BBA3AF}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77D-405B-9916-8D95174B572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{BD9794E1-1CBA-4A39-98DC-7CC1587D6686}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77D-405B-9916-8D95174B57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77D-405B-9916-8D95174B572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77D-405B-9916-8D95174B572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{87FC86EE-4988-4F8F-AB36-F2A44399F9CA}</c15:txfldGUID>
                      <c15:f>Daten_Diagramme!$E$14</c15:f>
                      <c15:dlblFieldTableCache>
                        <c:ptCount val="1"/>
                        <c:pt idx="0">
                          <c:v>-5.0</c:v>
                        </c:pt>
                      </c15:dlblFieldTableCache>
                    </c15:dlblFTEntry>
                  </c15:dlblFieldTable>
                  <c15:showDataLabelsRange val="0"/>
                </c:ext>
                <c:ext xmlns:c16="http://schemas.microsoft.com/office/drawing/2014/chart" uri="{C3380CC4-5D6E-409C-BE32-E72D297353CC}">
                  <c16:uniqueId val="{00000000-B45B-41BA-A98C-0AB95901D49A}"/>
                </c:ext>
              </c:extLst>
            </c:dLbl>
            <c:dLbl>
              <c:idx val="1"/>
              <c:tx>
                <c:strRef>
                  <c:f>Daten_Diagramme!$E$15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{88AB4990-3703-45AD-84EC-7787A15F52F8}</c15:txfldGUID>
                      <c15:f>Daten_Diagramme!$E$15</c15:f>
                      <c15:dlblFieldTableCache>
                        <c:ptCount val="1"/>
                        <c:pt idx="0">
                          <c:v>0.8</c:v>
                        </c:pt>
                      </c15:dlblFieldTableCache>
                    </c15:dlblFTEntry>
                  </c15:dlblFieldTable>
                  <c15:showDataLabelsRange val="0"/>
                </c:ext>
                <c:ext xmlns:c16="http://schemas.microsoft.com/office/drawing/2014/chart" uri="{C3380CC4-5D6E-409C-BE32-E72D297353CC}">
                  <c16:uniqueId val="{00000001-B45B-41BA-A98C-0AB95901D49A}"/>
                </c:ext>
              </c:extLst>
            </c:dLbl>
            <c:dLbl>
              <c:idx val="2"/>
              <c:tx>
                <c:strRef>
                  <c:f>Daten_Diagramme!$E$16</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{70863C0E-2864-4B32-BEA2-AD7198CFD490}</c15:txfldGUID>
                      <c15:f>Daten_Diagramme!$E$16</c15:f>
                      <c15:dlblFieldTableCache>
                        <c:ptCount val="1"/>
                        <c:pt idx="0">
                          <c:v>-12.1</c:v>
                        </c:pt>
                      </c15:dlblFieldTableCache>
                    </c15:dlblFTEntry>
                  </c15:dlblFieldTable>
                  <c15:showDataLabelsRange val="0"/>
                </c:ext>
                <c:ext xmlns:c16="http://schemas.microsoft.com/office/drawing/2014/chart" uri="{C3380CC4-5D6E-409C-BE32-E72D297353CC}">
                  <c16:uniqueId val="{00000002-B45B-41BA-A98C-0AB95901D49A}"/>
                </c:ext>
              </c:extLst>
            </c:dLbl>
            <c:dLbl>
              <c:idx val="3"/>
              <c:tx>
                <c:strRef>
                  <c:f>Daten_Diagramme!$E$17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{FFA3C881-95A1-41CC-82B9-2D65913A8244}</c15:txfldGUID>
                      <c15:f>Daten_Diagramme!$E$17</c15:f>
                      <c15:dlblFieldTableCache>
                        <c:ptCount val="1"/>
                        <c:pt idx="0">
                          <c:v>-8.5</c:v>
                        </c:pt>
                      </c15:dlblFieldTableCache>
                    </c15:dlblFTEntry>
                  </c15:dlblFieldTable>
                  <c15:showDataLabelsRange val="0"/>
                </c:ext>
                <c:ext xmlns:c16="http://schemas.microsoft.com/office/drawing/2014/chart" uri="{C3380CC4-5D6E-409C-BE32-E72D297353CC}">
                  <c16:uniqueId val="{00000003-B45B-41BA-A98C-0AB95901D49A}"/>
                </c:ext>
              </c:extLst>
            </c:dLbl>
            <c:dLbl>
              <c:idx val="4"/>
              <c:tx>
                <c:strRef>
                  <c:f>Daten_Diagramme!$E$18</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{FECEC1E0-EAA6-4C8F-8E60-6C4BBCBE894E}</c15:txfldGUID>
                      <c15:f>Daten_Diagramme!$E$18</c15:f>
                      <c15:dlblFieldTableCache>
                        <c:ptCount val="1"/>
                        <c:pt idx="0">
                          <c:v>-10.2</c:v>
                        </c:pt>
                      </c15:dlblFieldTableCache>
                    </c15:dlblFTEntry>
                  </c15:dlblFieldTable>
                  <c15:showDataLabelsRange val="0"/>
                </c:ext>
                <c:ext xmlns:c16="http://schemas.microsoft.com/office/drawing/2014/chart" uri="{C3380CC4-5D6E-409C-BE32-E72D297353CC}">
                  <c16:uniqueId val="{00000004-B45B-41BA-A98C-0AB95901D49A}"/>
                </c:ext>
              </c:extLst>
            </c:dLbl>
            <c:dLbl>
              <c:idx val="5"/>
              <c:tx>
                <c:strRef>
                  <c:f>Daten_Diagramme!$E$19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{FD926B0A-5550-4C0A-AB7C-E023108F82C1}</c15:txfldGUID>
                      <c15:f>Daten_Diagramme!$E$19</c15:f>
                      <c15:dlblFieldTableCache>
                        <c:ptCount val="1"/>
                        <c:pt idx="0">
                          <c:v>-7.1</c:v>
                        </c:pt>
                      </c15:dlblFieldTableCache>
                    </c15:dlblFTEntry>
                  </c15:dlblFieldTable>
                  <c15:showDataLabelsRange val="0"/>
                </c:ext>
                <c:ext xmlns:c16="http://schemas.microsoft.com/office/drawing/2014/chart" uri="{C3380CC4-5D6E-409C-BE32-E72D297353CC}">
                  <c16:uniqueId val="{00000005-B45B-41BA-A98C-0AB95901D49A}"/>
                </c:ext>
              </c:extLst>
            </c:dLbl>
            <c:dLbl>
              <c:idx val="6"/>
              <c:tx>
                <c:strRef>
                  <c:f>Daten_Diagramme!$E$20</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{E067E9AB-6020-4D2E-A96D-D8E6AC505A38}</c15:txfldGUID>
                      <c15:f>Daten_Diagramme!$E$20</c15:f>
                      <c15:dlblFieldTableCache>
                        <c:ptCount val="1"/>
                        <c:pt idx="0">
                          <c:v>-8.4</c:v>
                        </c:pt>
                      </c15:dlblFieldTableCache>
                    </c15:dlblFTEntry>
                  </c15:dlblFieldTable>
                  <c15:showDataLabelsRange val="0"/>
                </c:ext>
                <c:ext xmlns:c16="http://schemas.microsoft.com/office/drawing/2014/chart" uri="{C3380CC4-5D6E-409C-BE32-E72D297353CC}">
                  <c16:uniqueId val="{00000006-B45B-41BA-A98C-0AB95901D49A}"/>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{09C529E3-65EC-4371-A7F3-E1E2B3B59A05}</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B45B-41BA-A98C-0AB95901D49A}"/>
                </c:ext>
              </c:extLst>
            </c:dLbl>
            <c:dLbl>
              <c:idx val="8"/>
              <c:tx>
                <c:strRef>
                  <c:f>Daten_Diagramme!$E$22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{5416BDA9-05D2-4B96-9672-CAAB968DBC13}</c15:txfldGUID>
                      <c15:f>Daten_Diagramme!$E$22</c15:f>
                      <c15:dlblFieldTableCache>
                        <c:ptCount val="1"/>
                        <c:pt idx="0">
                          <c:v>-2.8</c:v>
                        </c:pt>
                      </c15:dlblFieldTableCache>
                    </c15:dlblFTEntry>
                  </c15:dlblFieldTable>
                  <c15:showDataLabelsRange val="0"/>
                </c:ext>
                <c:ext xmlns:c16="http://schemas.microsoft.com/office/drawing/2014/chart" uri="{C3380CC4-5D6E-409C-BE32-E72D297353CC}">
                  <c16:uniqueId val="{00000008-B45B-41BA-A98C-0AB95901D49A}"/>
                </c:ext>
              </c:extLst>
            </c:dLbl>
            <c:dLbl>
              <c:idx val="9"/>
              <c:tx>
                <c:strRef>
                  <c:f>Daten_Diagramme!$E$23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{96871166-AD9C-410F-8182-71F98AF2AD58}</c15:txfldGUID>
                      <c15:f>Daten_Diagramme!$E$23</c15:f>
                      <c15:dlblFieldTableCache>
                        <c:ptCount val="1"/>
                        <c:pt idx="0">
                          <c:v>-4.5</c:v>
                        </c:pt>
                      </c15:dlblFieldTableCache>
                    </c15:dlblFTEntry>
                  </c15:dlblFieldTable>
                  <c15:showDataLabelsRange val="0"/>
                </c:ext>
                <c:ext xmlns:c16="http://schemas.microsoft.com/office/drawing/2014/chart" uri="{C3380CC4-5D6E-409C-BE32-E72D297353CC}">
                  <c16:uniqueId val="{00000009-B45B-41BA-A98C-0AB95901D49A}"/>
                </c:ext>
              </c:extLst>
            </c:dLbl>
            <c:dLbl>
              <c:idx val="10"/>
              <c:tx>
                <c:strRef>
                  <c:f>Daten_Diagramme!$E$24</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{05448F41-0AB8-42CB-80B5-7B21D31AE6DD}</c15:txfldGUID>
                      <c15:f>Daten_Diagramme!$E$24</c15:f>
                      <c15:dlblFieldTableCache>
                        <c:ptCount val="1"/>
                        <c:pt idx="0">
                          <c:v>-12.7</c:v>
                        </c:pt>
                      </c15:dlblFieldTableCache>
                    </c15:dlblFTEntry>
                  </c15:dlblFieldTable>
                  <c15:showDataLabelsRange val="0"/>
                </c:ext>
                <c:ext xmlns:c16="http://schemas.microsoft.com/office/drawing/2014/chart" uri="{C3380CC4-5D6E-409C-BE32-E72D297353CC}">
                  <c16:uniqueId val="{0000000A-B45B-41BA-A98C-0AB95901D49A}"/>
                </c:ext>
              </c:extLst>
            </c:dLbl>
            <c:dLbl>
              <c:idx val="11"/>
              <c:tx>
                <c:strRef>
                  <c:f>Daten_Diagramme!$E$25</c:f>
                  <c:strCache>
                    <c:ptCount val="1"/>
                    <c:pt idx="0">
                      <c:v>-40.2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{E2826C71-AC7E-4C32-B384-ABA65412CCA9}</c15:txfldGUID>
                      <c15:f>Daten_Diagramme!$E$25</c15:f>
                      <c15:dlblFieldTableCache>
                        <c:ptCount val="1"/>
                        <c:pt idx="0">
                          <c:v>-40.2</c:v>
                        </c:pt>
                      </c15:dlblFieldTableCache>
                    </c15:dlblFTEntry>
                  </c15:dlblFieldTable>
                  <c15:showDataLabelsRange val="0"/>
                </c:ext>
                <c:ext xmlns:c16="http://schemas.microsoft.com/office/drawing/2014/chart" uri="{C3380CC4-5D6E-409C-BE32-E72D297353CC}">
                  <c16:uniqueId val="{0000000B-B45B-41BA-A98C-0AB95901D49A}"/>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{D8F62AD5-1702-47CC-883D-86625FFBB11D}</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B45B-41BA-A98C-0AB95901D49A}"/>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{4C7CD95A-C6F3-4938-B089-77FC0B56A24C}</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B45B-41BA-A98C-0AB95901D49A}"/>
                </c:ext>
              </c:extLst>
            </c:dLbl>
            <c:dLbl>
              <c:idx val="14"/>
              <c:tx>
                <c:strRef>
                  <c:f>Daten_Diagramme!$E$28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{4EF6D190-FA74-4BA9-B080-23FADF9FD706}</c15:txfldGUID>
                      <c15:f>Daten_Diagramme!$E$28</c15:f>
                      <c15:dlblFieldTableCache>
                        <c:ptCount val="1"/>
                        <c:pt idx="0">
                          <c:v>-5.9</c:v>
                        </c:pt>
                      </c15:dlblFieldTableCache>
                    </c15:dlblFTEntry>
                  </c15:dlblFieldTable>
                  <c15:showDataLabelsRange val="0"/>
                </c:ext>
                <c:ext xmlns:c16="http://schemas.microsoft.com/office/drawing/2014/chart" uri="{C3380CC4-5D6E-409C-BE32-E72D297353CC}">
                  <c16:uniqueId val="{0000000E-B45B-41BA-A98C-0AB95901D49A}"/>
                </c:ext>
              </c:extLst>
            </c:dLbl>
            <c:dLbl>
              <c:idx val="15"/>
              <c:tx>
                <c:strRef>
                  <c:f>Daten_Diagramme!$E$29</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{D80B9F71-050E-4B44-8DF2-167BB0026E64}</c15:txfldGUID>
                      <c15:f>Daten_Diagramme!$E$29</c15:f>
                      <c15:dlblFieldTableCache>
                        <c:ptCount val="1"/>
                        <c:pt idx="0">
                          <c:v>-9.9</c:v>
                        </c:pt>
                      </c15:dlblFieldTableCache>
                    </c15:dlblFTEntry>
                  </c15:dlblFieldTable>
                  <c15:showDataLabelsRange val="0"/>
                </c:ext>
                <c:ext xmlns:c16="http://schemas.microsoft.com/office/drawing/2014/chart" uri="{C3380CC4-5D6E-409C-BE32-E72D297353CC}">
                  <c16:uniqueId val="{0000000F-B45B-41BA-A98C-0AB95901D49A}"/>
                </c:ext>
              </c:extLst>
            </c:dLbl>
            <c:dLbl>
              <c:idx val="16"/>
              <c:tx>
                <c:strRef>
                  <c:f>Daten_Diagramme!$E$30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{91D1E4EA-6D98-49C8-A97F-65BE5AAE5447}</c15:txfldGUID>
                      <c15:f>Daten_Diagramme!$E$30</c15:f>
                      <c15:dlblFieldTableCache>
                        <c:ptCount val="1"/>
                        <c:pt idx="0">
                          <c:v>-5.6</c:v>
                        </c:pt>
                      </c15:dlblFieldTableCache>
                    </c15:dlblFTEntry>
                  </c15:dlblFieldTable>
                  <c15:showDataLabelsRange val="0"/>
                </c:ext>
                <c:ext xmlns:c16="http://schemas.microsoft.com/office/drawing/2014/chart" uri="{C3380CC4-5D6E-409C-BE32-E72D297353CC}">
                  <c16:uniqueId val="{00000010-B45B-41BA-A98C-0AB95901D49A}"/>
                </c:ext>
              </c:extLst>
            </c:dLbl>
            <c:dLbl>
              <c:idx val="17"/>
              <c:tx>
                <c:strRef>
                  <c:f>Daten_Diagramme!$E$31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{133AA7A4-58D9-495D-A51E-2CAB7100855C}</c15:txfldGUID>
                      <c15:f>Daten_Diagramme!$E$31</c15:f>
                      <c15:dlblFieldTableCache>
                        <c:ptCount val="1"/>
                        <c:pt idx="0">
                          <c:v>-5.5</c:v>
                        </c:pt>
                      </c15:dlblFieldTableCache>
                    </c15:dlblFTEntry>
                  </c15:dlblFieldTable>
                  <c15:showDataLabelsRange val="0"/>
                </c:ext>
                <c:ext xmlns:c16="http://schemas.microsoft.com/office/drawing/2014/chart" uri="{C3380CC4-5D6E-409C-BE32-E72D297353CC}">
                  <c16:uniqueId val="{00000011-B45B-41BA-A98C-0AB95901D49A}"/>
                </c:ext>
              </c:extLst>
            </c:dLbl>
            <c:dLbl>
              <c:idx val="18"/>
              <c:tx>
                <c:strRef>
                  <c:f>Daten_Diagramme!$E$32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{A360E054-EC56-43FF-AF7E-C26A4435B9C8}</c15:txfldGUID>
                      <c15:f>Daten_Diagramme!$E$32</c15:f>
                      <c15:dlblFieldTableCache>
                        <c:ptCount val="1"/>
                        <c:pt idx="0">
                          <c:v>-5.5</c:v>
                        </c:pt>
                      </c15:dlblFieldTableCache>
                    </c15:dlblFTEntry>
                  </c15:dlblFieldTable>
                  <c15:showDataLabelsRange val="0"/>
                </c:ext>
                <c:ext xmlns:c16="http://schemas.microsoft.com/office/drawing/2014/chart" uri="{C3380CC4-5D6E-409C-BE32-E72D297353CC}">
                  <c16:uniqueId val="{00000012-B45B-41BA-A98C-0AB95901D49A}"/>
                </c:ext>
              </c:extLst>
            </c:dLbl>
            <c:dLbl>
              <c:idx val="19"/>
              <c:tx>
                <c:strRef>
                  <c:f>Daten_Diagramme!$E$33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{E4EC69CC-71E5-4EB7-A4D0-5FB219008CD5}</c15:txfldGUID>
                      <c15:f>Daten_Diagramme!$E$33</c15:f>
                      <c15:dlblFieldTableCache>
                        <c:ptCount val="1"/>
                        <c:pt idx="0">
                          <c:v>2.6</c:v>
                        </c:pt>
                      </c15:dlblFieldTableCache>
                    </c15:dlblFTEntry>
                  </c15:dlblFieldTable>
                  <c15:showDataLabelsRange val="0"/>
                </c:ext>
                <c:ext xmlns:c16="http://schemas.microsoft.com/office/drawing/2014/chart" uri="{C3380CC4-5D6E-409C-BE32-E72D297353CC}">
                  <c16:uniqueId val="{00000013-B45B-41BA-A98C-0AB95901D49A}"/>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{2DE3B0B2-4881-4F98-96C7-ECB63405835A}</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B45B-41BA-A98C-0AB95901D49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{736519A4-12EC-4F5B-91C6-753FFAF44AB1}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45B-41BA-A98C-0AB95901D49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{ED0041BB-A570-48C1-8D01-40399DE7266B}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45B-41BA-A98C-0AB95901D49A}"/>
                </c:ext>
              </c:extLst>
            </c:dLbl>
            <c:dLbl>
              <c:idx val="23"/>
              <c:tx>
                <c:strRef>
                  <c:f>Daten_Diagramme!$E$37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{A4D17044-961B-4256-BCA1-16F2B6616828}</c15:txfldGUID>
                      <c15:f>Daten_Diagramme!$E$37</c15:f>
                      <c15:dlblFieldTableCache>
                        <c:ptCount val="1"/>
                        <c:pt idx="0">
                          <c:v>0.8</c:v>
                        </c:pt>
                      </c15:dlblFieldTableCache>
                    </c15:dlblFTEntry>
                  </c15:dlblFieldTable>
                  <c15:showDataLabelsRange val="0"/>
                </c:ext>
                <c:ext xmlns:c16="http://schemas.microsoft.com/office/drawing/2014/chart" uri="{C3380CC4-5D6E-409C-BE32-E72D297353CC}">
                  <c16:uniqueId val="{00000017-B45B-41BA-A98C-0AB95901D49A}"/>
                </c:ext>
              </c:extLst>
            </c:dLbl>
            <c:dLbl>
              <c:idx val="24"/>
              <c:tx>
                <c:strRef>
                  <c:f>Daten_Diagramme!$E$38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{B8FB4CA3-1139-4D9A-9D69-ACD666C3920B}</c15:txfldGUID>
                      <c15:f>Daten_Diagramme!$E$38</c15:f>
                      <c15:dlblFieldTableCache>
                        <c:ptCount val="1"/>
                        <c:pt idx="0">
                          <c:v>-5.9</c:v>
                        </c:pt>
                      </c15:dlblFieldTableCache>
                    </c15:dlblFTEntry>
                  </c15:dlblFieldTable>
                  <c15:showDataLabelsRange val="0"/>
                </c:ext>
                <c:ext xmlns:c16="http://schemas.microsoft.com/office/drawing/2014/chart" uri="{C3380CC4-5D6E-409C-BE32-E72D297353CC}">
                  <c16:uniqueId val="{00000018-B45B-41BA-A98C-0AB95901D49A}"/>
                </c:ext>
              </c:extLst>
            </c:dLbl>
            <c:dLbl>
              <c:idx val="25"/>
              <c:tx>
                <c:strRef>
                  <c:f>Daten_Diagramme!$E$39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{2085DAD5-D613-4BC8-837C-55F2EB86E405}</c15:txfldGUID>
                      <c15:f>Daten_Diagramme!$E$39</c15:f>
                      <c15:dlblFieldTableCache>
                        <c:ptCount val="1"/>
                        <c:pt idx="0">
                          <c:v>-5.0</c:v>
                        </c:pt>
                      </c15:dlblFieldTableCache>
                    </c15:dlblFTEntry>
                  </c15:dlblFieldTable>
                  <c15:showDataLabelsRange val="0"/>
                </c:ext>
                <c:ext xmlns:c16="http://schemas.microsoft.com/office/drawing/2014/chart" uri="{C3380CC4-5D6E-409C-BE32-E72D297353CC}">
                  <c16:uniqueId val="{00000019-B45B-41BA-A98C-0AB95901D49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{3B658597-0B72-466E-8079-E6D8F5E2F9E2}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45B-41BA-A98C-0AB95901D49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{7B20D120-C7D9-4CF5-AE73-C2020BE7DF29}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45B-41BA-A98C-0AB95901D49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{C723994B-D939-4573-8581-C8A8C761EFE4}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45B-41BA-A98C-0AB95901D49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{3D533005-32FC-4663-A3D5-F2C1155A0ADF}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45B-41BA-A98C-0AB95901D49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{A19ED34C-33B1-4E0B-916F-8A45D6B40067}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45B-41BA-A98C-0AB95901D49A}"/>
                </c:ext>
              </c:extLst>
            </c:dLbl>
            <c:dLbl>
              <c:idx val="31"/>
              <c:tx>
                <c:strRef>
                  <c:f>Daten_Diagramme!$E$45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{418F271B-B831-4F0F-BC15-E7C401F65201}</c15:txfldGUID>
                      <c15:f>Daten_Diagramme!$E$45</c15:f>
                      <c15:dlblFieldTableCache>
                        <c:ptCount val="1"/>
                        <c:pt idx="0">
                          <c:v>-5.0</c:v>
                        </c:pt>
                      </c15:dlblFieldTableCache>
                    </c15:dlblFTEntry>
                  </c15:dlblFieldTable>
                  <c15:showDataLabelsRange val="0"/>
                </c:ext>
                <c:ext xmlns:c16="http://schemas.microsoft.com/office/drawing/2014/chart" uri="{C3380CC4-5D6E-409C-BE32-E72D297353CC}">
                  <c16:uniqueId val="{0000001F-B45B-41BA-A98C-0AB95901D4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-4.9969424303310914</c:v>
                </c:pt>
                <c:pt idx="1">
                  <c:v>0.79185520361990946</c:v>
                </c:pt>
                <c:pt idx="2">
                  <c:v>-12.135922330097088</c:v>
                </c:pt>
                <c:pt idx="3">
                  <c:v>-8.5161290322580641</c:v>
                </c:pt>
                <c:pt idx="4">
                  <c:v>-10.164424514200299</c:v>
                </c:pt>
                <c:pt idx="5">
                  <c:v>-7.0713809206137421</c:v>
                </c:pt>
                <c:pt idx="6">
                  <c:v>-8.3650190114068437</c:v>
                </c:pt>
                <c:pt idx="7">
                  <c:v>-1.3018322082931533</c:v>
                </c:pt>
                <c:pt idx="8">
                  <c:v>-2.8272612343408805</c:v>
                </c:pt>
                <c:pt idx="9">
                  <c:v>-4.549050632911392</c:v>
                </c:pt>
                <c:pt idx="10">
                  <c:v>-12.669500101194091</c:v>
                </c:pt>
                <c:pt idx="11">
                  <c:v>-40.19088016967126</c:v>
                </c:pt>
                <c:pt idx="12">
                  <c:v>0.74626865671641796</c:v>
                </c:pt>
                <c:pt idx="13">
                  <c:v>0.79664570230607967</c:v>
                </c:pt>
                <c:pt idx="14">
                  <c:v>-5.8904649330181247</c:v>
                </c:pt>
                <c:pt idx="15">
                  <c:v>-9.8611111111111107</c:v>
                </c:pt>
                <c:pt idx="16">
                  <c:v>-5.6338028169014081</c:v>
                </c:pt>
                <c:pt idx="17">
                  <c:v>-5.5319148936170217</c:v>
                </c:pt>
                <c:pt idx="18">
                  <c:v>-5.536723163841808</c:v>
                </c:pt>
                <c:pt idx="19">
                  <c:v>2.6034402603440259</c:v>
                </c:pt>
                <c:pt idx="20">
                  <c:v>-2.4437754559943334</c:v>
                </c:pt>
                <c:pt idx="21">
                  <c:v>0</c:v>
                </c:pt>
                <c:pt idx="23">
                  <c:v>0.79185520361990946</c:v>
                </c:pt>
                <c:pt idx="24">
                  <c:v>-5.8736059479553901</c:v>
                </c:pt>
                <c:pt idx="25">
                  <c:v>-5.0072109910684919</c:v>
                </c:pt>
              </c:numCache>
            </c:numRef>
          </c:val>
          <c:extLst>
            <c:ext xmlns:c16="http://schemas.microsoft.com/office/drawing/2014/chart" uri="{C3380CC4-5D6E-409C-BE32-E72D297353CC}">
              <c16:uniqueId val="{00000020-B45B-41BA-A98C-0AB95901D49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{4D17750E-AA1F-46EF-AC5A-60C92D6A5603}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45B-41BA-A98C-0AB95901D49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{3D0E8173-5BE4-4951-91D5-5CE658E50523}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45B-41BA-A98C-0AB95901D49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{A2E46A5F-783D-4B09-905E-9CF53EDB3590}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45B-41BA-A98C-0AB95901D49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{CD5B6729-7D82-427C-ABF6-E96587723A19}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45B-41BA-A98C-0AB95901D49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{ADEF4BDF-049A-470D-A74D-1662DB410851}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45B-41BA-A98C-0AB95901D49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{C893A8B2-7E17-4925-AA62-7D447CA0CADF}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45B-41BA-A98C-0AB95901D49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{ED84BB7E-5000-4B91-B87D-82FD61E6169E}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45B-41BA-A98C-0AB95901D49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{A7219804-2B5D-4801-B061-BFB31DC08DF5}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45B-41BA-A98C-0AB95901D49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{428574BD-B48A-4303-B367-3BED0126AB23}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45B-41BA-A98C-0AB95901D49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{A3AF4C16-6FD2-4504-85C3-B745C35418B6}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45B-41BA-A98C-0AB95901D49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{5BBDFE3F-71F2-4EDA-A166-63DA23550253}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45B-41BA-A98C-0AB95901D49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{AE67243A-801B-476D-A2AD-28D10A6EECF2}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45B-41BA-A98C-0AB95901D49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{CD3A2D6F-C61C-4F4C-B868-B35A5F3EEB6D}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45B-41BA-A98C-0AB95901D49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{EFC410BF-0472-4A95-AD07-C448ECC158AF}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45B-41BA-A98C-0AB95901D49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{5ED048EB-3AD6-4299-B31A-204331B2DC8D}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45B-41BA-A98C-0AB95901D49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{9B2D6984-7D1A-4597-A746-8E1DA508119D}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45B-41BA-A98C-0AB95901D49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{16CD8F5F-CE82-4B60-BC63-333BA32930AD}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45B-41BA-A98C-0AB95901D49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{8EB6F7CA-9406-409A-8878-F995D84AFCDC}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45B-41BA-A98C-0AB95901D49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{4E12C6E6-2DAA-4C1F-994D-19A91090AEDC}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45B-41BA-A98C-0AB95901D49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{6CB416B4-1720-49C1-835B-2BF8E6029FFE}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45B-41BA-A98C-0AB95901D49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{D4C55E7D-50FC-441C-8095-AD877BFD12CE}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45B-41BA-A98C-0AB95901D49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{49191001-DFCC-49A6-843B-264224DFAB61}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45B-41BA-A98C-0AB95901D49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{4B0886AC-6B7C-4491-9CA5-2B03CBCAC6AA}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45B-41BA-A98C-0AB95901D49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{FC0F9BD3-9C57-4A3B-8A26-8C35E8CE21A9}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45B-41BA-A98C-0AB95901D49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{7A52668A-4470-48C2-97D2-37AFE9CB58B1}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45B-41BA-A98C-0AB95901D49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{F624824C-279F-4559-B9E3-329E5ECF4502}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45B-41BA-A98C-0AB95901D49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{EA21F896-24D1-4155-A7AE-0DC00E226DC9}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45B-41BA-A98C-0AB95901D49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{FD431A41-1A7C-4D3E-9680-10CF4015CC9B}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45B-41BA-A98C-0AB95901D49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{9187D2D4-94DF-40FA-A739-94C79653B053}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45B-41BA-A98C-0AB95901D49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{336BC177-C6C8-4342-A5BA-81F73C0CAAC0}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45B-41BA-A98C-0AB95901D49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{8F47E6D5-4F96-443C-810A-4D36A3DB3CAD}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45B-41BA-A98C-0AB95901D49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{0F95B1B7-F00B-4693-9977-A3AD8A804BA8}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45B-41BA-A98C-0AB95901D4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45B-41BA-A98C-0AB95901D49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45B-41BA-A98C-0AB95901D49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{97F73881-1A2C-4463-AB09-4443E43BA92F}</c15:txfldGUID>
                      <c15:f>Diagramm!$I$46</c15:f>
                      <c15:dlblFieldTableCache>
                        <c:ptCount val="1"/>
                      </c15:dlblFieldTableCache>
                    </c15:dlblFTEntry>
                  </c15:dlblFieldTable>
                  <c15:showDataLabelsRange val="0"/>
                </c:ext>
                <c:ext xmlns:c16="http://schemas.microsoft.com/office/drawing/2014/chart" uri="{C3380CC4-5D6E-409C-BE32-E72D297353CC}">
                  <c16:uniqueId val="{00000000-55E5-46FF-AFEC-DF4BD2C4108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{27FB9E74-859C-467A-B584-F563C6527716}</c15:txfldGUID>
                      <c15:f>Diagramm!$I$47</c15:f>
                      <c15:dlblFieldTableCache>
                        <c:ptCount val="1"/>
                      </c15:dlblFieldTableCache>
                    </c15:dlblFTEntry>
                  </c15:dlblFieldTable>
                  <c15:showDataLabelsRange val="0"/>
                </c:ext>
                <c:ext xmlns:c16="http://schemas.microsoft.com/office/drawing/2014/chart" uri="{C3380CC4-5D6E-409C-BE32-E72D297353CC}">
                  <c16:uniqueId val="{00000001-55E5-46FF-AFEC-DF4BD2C4108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{7B1A7BD2-E45B-472B-B096-CD0DAE87D9A5}</c15:txfldGUID>
                      <c15:f>Diagramm!$I$48</c15:f>
                      <c15:dlblFieldTableCache>
                        <c:ptCount val="1"/>
                      </c15:dlblFieldTableCache>
                    </c15:dlblFTEntry>
                  </c15:dlblFieldTable>
                  <c15:showDataLabelsRange val="0"/>
                </c:ext>
                <c:ext xmlns:c16="http://schemas.microsoft.com/office/drawing/2014/chart" uri="{C3380CC4-5D6E-409C-BE32-E72D297353CC}">
                  <c16:uniqueId val="{00000002-55E5-46FF-AFEC-DF4BD2C4108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{D9E056A6-C2A8-4AA9-B522-B8350396E656}</c15:txfldGUID>
                      <c15:f>Diagramm!$I$49</c15:f>
                      <c15:dlblFieldTableCache>
                        <c:ptCount val="1"/>
                      </c15:dlblFieldTableCache>
                    </c15:dlblFTEntry>
                  </c15:dlblFieldTable>
                  <c15:showDataLabelsRange val="0"/>
                </c:ext>
                <c:ext xmlns:c16="http://schemas.microsoft.com/office/drawing/2014/chart" uri="{C3380CC4-5D6E-409C-BE32-E72D297353CC}">
                  <c16:uniqueId val="{00000003-55E5-46FF-AFEC-DF4BD2C4108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{8B2A65DE-D497-41E6-917E-E0DEE2A23D6A}</c15:txfldGUID>
                      <c15:f>Diagramm!$I$50</c15:f>
                      <c15:dlblFieldTableCache>
                        <c:ptCount val="1"/>
                      </c15:dlblFieldTableCache>
                    </c15:dlblFTEntry>
                  </c15:dlblFieldTable>
                  <c15:showDataLabelsRange val="0"/>
                </c:ext>
                <c:ext xmlns:c16="http://schemas.microsoft.com/office/drawing/2014/chart" uri="{C3380CC4-5D6E-409C-BE32-E72D297353CC}">
                  <c16:uniqueId val="{00000004-55E5-46FF-AFEC-DF4BD2C4108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{3EF6B2B0-35FA-44C1-96D5-54B13E1D9162}</c15:txfldGUID>
                      <c15:f>Diagramm!$I$51</c15:f>
                      <c15:dlblFieldTableCache>
                        <c:ptCount val="1"/>
                      </c15:dlblFieldTableCache>
                    </c15:dlblFTEntry>
                  </c15:dlblFieldTable>
                  <c15:showDataLabelsRange val="0"/>
                </c:ext>
                <c:ext xmlns:c16="http://schemas.microsoft.com/office/drawing/2014/chart" uri="{C3380CC4-5D6E-409C-BE32-E72D297353CC}">
                  <c16:uniqueId val="{00000005-55E5-46FF-AFEC-DF4BD2C4108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{E43982E5-756C-4F73-B5C7-CEE8930568D6}</c15:txfldGUID>
                      <c15:f>Diagramm!$I$52</c15:f>
                      <c15:dlblFieldTableCache>
                        <c:ptCount val="1"/>
                      </c15:dlblFieldTableCache>
                    </c15:dlblFTEntry>
                  </c15:dlblFieldTable>
                  <c15:showDataLabelsRange val="0"/>
                </c:ext>
                <c:ext xmlns:c16="http://schemas.microsoft.com/office/drawing/2014/chart" uri="{C3380CC4-5D6E-409C-BE32-E72D297353CC}">
                  <c16:uniqueId val="{00000006-55E5-46FF-AFEC-DF4BD2C4108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{D73C69B4-D764-403B-9BF9-F3CABE786C1F}</c15:txfldGUID>
                      <c15:f>Diagramm!$I$53</c15:f>
                      <c15:dlblFieldTableCache>
                        <c:ptCount val="1"/>
                      </c15:dlblFieldTableCache>
                    </c15:dlblFTEntry>
                  </c15:dlblFieldTable>
                  <c15:showDataLabelsRange val="0"/>
                </c:ext>
                <c:ext xmlns:c16="http://schemas.microsoft.com/office/drawing/2014/chart" uri="{C3380CC4-5D6E-409C-BE32-E72D297353CC}">
                  <c16:uniqueId val="{00000007-55E5-46FF-AFEC-DF4BD2C4108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{E21614A4-8D74-400F-86CD-67E1845F1DFA}</c15:txfldGUID>
                      <c15:f>Diagramm!$I$54</c15:f>
                      <c15:dlblFieldTableCache>
                        <c:ptCount val="1"/>
                      </c15:dlblFieldTableCache>
                    </c15:dlblFTEntry>
                  </c15:dlblFieldTable>
                  <c15:showDataLabelsRange val="0"/>
                </c:ext>
                <c:ext xmlns:c16="http://schemas.microsoft.com/office/drawing/2014/chart" uri="{C3380CC4-5D6E-409C-BE32-E72D297353CC}">
                  <c16:uniqueId val="{00000008-55E5-46FF-AFEC-DF4BD2C4108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{946220F0-8027-4AA4-8A17-5C053E941DDB}</c15:txfldGUID>
                      <c15:f>Diagramm!$I$55</c15:f>
                      <c15:dlblFieldTableCache>
                        <c:ptCount val="1"/>
                      </c15:dlblFieldTableCache>
                    </c15:dlblFTEntry>
                  </c15:dlblFieldTable>
                  <c15:showDataLabelsRange val="0"/>
                </c:ext>
                <c:ext xmlns:c16="http://schemas.microsoft.com/office/drawing/2014/chart" uri="{C3380CC4-5D6E-409C-BE32-E72D297353CC}">
                  <c16:uniqueId val="{00000009-55E5-46FF-AFEC-DF4BD2C4108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{3F55EBA6-3544-4C54-A8FD-1E3C46955837}</c15:txfldGUID>
                      <c15:f>Diagramm!$I$56</c15:f>
                      <c15:dlblFieldTableCache>
                        <c:ptCount val="1"/>
                      </c15:dlblFieldTableCache>
                    </c15:dlblFTEntry>
                  </c15:dlblFieldTable>
                  <c15:showDataLabelsRange val="0"/>
                </c:ext>
                <c:ext xmlns:c16="http://schemas.microsoft.com/office/drawing/2014/chart" uri="{C3380CC4-5D6E-409C-BE32-E72D297353CC}">
                  <c16:uniqueId val="{0000000A-55E5-46FF-AFEC-DF4BD2C4108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{E4122C7E-93D5-41C4-B867-914492913C44}</c15:txfldGUID>
                      <c15:f>Diagramm!$I$57</c15:f>
                      <c15:dlblFieldTableCache>
                        <c:ptCount val="1"/>
                      </c15:dlblFieldTableCache>
                    </c15:dlblFTEntry>
                  </c15:dlblFieldTable>
                  <c15:showDataLabelsRange val="0"/>
                </c:ext>
                <c:ext xmlns:c16="http://schemas.microsoft.com/office/drawing/2014/chart" uri="{C3380CC4-5D6E-409C-BE32-E72D297353CC}">
                  <c16:uniqueId val="{0000000B-55E5-46FF-AFEC-DF4BD2C4108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{A056F63E-181E-46DB-9667-9C2F526C95C1}</c15:txfldGUID>
                      <c15:f>Diagramm!$I$58</c15:f>
                      <c15:dlblFieldTableCache>
                        <c:ptCount val="1"/>
                      </c15:dlblFieldTableCache>
                    </c15:dlblFTEntry>
                  </c15:dlblFieldTable>
                  <c15:showDataLabelsRange val="0"/>
                </c:ext>
                <c:ext xmlns:c16="http://schemas.microsoft.com/office/drawing/2014/chart" uri="{C3380CC4-5D6E-409C-BE32-E72D297353CC}">
                  <c16:uniqueId val="{0000000C-55E5-46FF-AFEC-DF4BD2C4108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{CE1BB532-9286-4D2F-A5B4-0E5B3179CF34}</c15:txfldGUID>
                      <c15:f>Diagramm!$I$59</c15:f>
                      <c15:dlblFieldTableCache>
                        <c:ptCount val="1"/>
                      </c15:dlblFieldTableCache>
                    </c15:dlblFTEntry>
                  </c15:dlblFieldTable>
                  <c15:showDataLabelsRange val="0"/>
                </c:ext>
                <c:ext xmlns:c16="http://schemas.microsoft.com/office/drawing/2014/chart" uri="{C3380CC4-5D6E-409C-BE32-E72D297353CC}">
                  <c16:uniqueId val="{0000000D-55E5-46FF-AFEC-DF4BD2C4108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{6C606822-5882-40F5-AB25-9AD3EC0FB605}</c15:txfldGUID>
                      <c15:f>Diagramm!$I$60</c15:f>
                      <c15:dlblFieldTableCache>
                        <c:ptCount val="1"/>
                      </c15:dlblFieldTableCache>
                    </c15:dlblFTEntry>
                  </c15:dlblFieldTable>
                  <c15:showDataLabelsRange val="0"/>
                </c:ext>
                <c:ext xmlns:c16="http://schemas.microsoft.com/office/drawing/2014/chart" uri="{C3380CC4-5D6E-409C-BE32-E72D297353CC}">
                  <c16:uniqueId val="{0000000E-55E5-46FF-AFEC-DF4BD2C4108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{0442DD2F-79A8-4877-9863-C457A01B5E50}</c15:txfldGUID>
                      <c15:f>Diagramm!$I$61</c15:f>
                      <c15:dlblFieldTableCache>
                        <c:ptCount val="1"/>
                      </c15:dlblFieldTableCache>
                    </c15:dlblFTEntry>
                  </c15:dlblFieldTable>
                  <c15:showDataLabelsRange val="0"/>
                </c:ext>
                <c:ext xmlns:c16="http://schemas.microsoft.com/office/drawing/2014/chart" uri="{C3380CC4-5D6E-409C-BE32-E72D297353CC}">
                  <c16:uniqueId val="{0000000F-55E5-46FF-AFEC-DF4BD2C4108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{B5AF9733-A3F6-412B-9AA8-0C358FEC6762}</c15:txfldGUID>
                      <c15:f>Diagramm!$I$62</c15:f>
                      <c15:dlblFieldTableCache>
                        <c:ptCount val="1"/>
                      </c15:dlblFieldTableCache>
                    </c15:dlblFTEntry>
                  </c15:dlblFieldTable>
                  <c15:showDataLabelsRange val="0"/>
                </c:ext>
                <c:ext xmlns:c16="http://schemas.microsoft.com/office/drawing/2014/chart" uri="{C3380CC4-5D6E-409C-BE32-E72D297353CC}">
                  <c16:uniqueId val="{00000010-55E5-46FF-AFEC-DF4BD2C4108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{1BD1CFE9-DF52-4BD0-8CA2-DFDAD375F683}</c15:txfldGUID>
                      <c15:f>Diagramm!$I$63</c15:f>
                      <c15:dlblFieldTableCache>
                        <c:ptCount val="1"/>
                      </c15:dlblFieldTableCache>
                    </c15:dlblFTEntry>
                  </c15:dlblFieldTable>
                  <c15:showDataLabelsRange val="0"/>
                </c:ext>
                <c:ext xmlns:c16="http://schemas.microsoft.com/office/drawing/2014/chart" uri="{C3380CC4-5D6E-409C-BE32-E72D297353CC}">
                  <c16:uniqueId val="{00000011-55E5-46FF-AFEC-DF4BD2C4108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{5741752D-5C9F-4123-A099-29E992B1992B}</c15:txfldGUID>
                      <c15:f>Diagramm!$I$64</c15:f>
                      <c15:dlblFieldTableCache>
                        <c:ptCount val="1"/>
                      </c15:dlblFieldTableCache>
                    </c15:dlblFTEntry>
                  </c15:dlblFieldTable>
                  <c15:showDataLabelsRange val="0"/>
                </c:ext>
                <c:ext xmlns:c16="http://schemas.microsoft.com/office/drawing/2014/chart" uri="{C3380CC4-5D6E-409C-BE32-E72D297353CC}">
                  <c16:uniqueId val="{00000012-55E5-46FF-AFEC-DF4BD2C4108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{AD641FF9-C5BE-4A33-9E30-659FB6D81460}</c15:txfldGUID>
                      <c15:f>Diagramm!$I$65</c15:f>
                      <c15:dlblFieldTableCache>
                        <c:ptCount val="1"/>
                      </c15:dlblFieldTableCache>
                    </c15:dlblFTEntry>
                  </c15:dlblFieldTable>
                  <c15:showDataLabelsRange val="0"/>
                </c:ext>
                <c:ext xmlns:c16="http://schemas.microsoft.com/office/drawing/2014/chart" uri="{C3380CC4-5D6E-409C-BE32-E72D297353CC}">
                  <c16:uniqueId val="{00000013-55E5-46FF-AFEC-DF4BD2C4108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{C21F9414-7B91-4A48-82CC-FC8F527B37A7}</c15:txfldGUID>
                      <c15:f>Diagramm!$I$66</c15:f>
                      <c15:dlblFieldTableCache>
                        <c:ptCount val="1"/>
                      </c15:dlblFieldTableCache>
                    </c15:dlblFTEntry>
                  </c15:dlblFieldTable>
                  <c15:showDataLabelsRange val="0"/>
                </c:ext>
                <c:ext xmlns:c16="http://schemas.microsoft.com/office/drawing/2014/chart" uri="{C3380CC4-5D6E-409C-BE32-E72D297353CC}">
                  <c16:uniqueId val="{00000014-55E5-46FF-AFEC-DF4BD2C4108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{CD16AC8F-0E0F-4BC8-8994-416E49FB48B3}</c15:txfldGUID>
                      <c15:f>Diagramm!$I$67</c15:f>
                      <c15:dlblFieldTableCache>
                        <c:ptCount val="1"/>
                      </c15:dlblFieldTableCache>
                    </c15:dlblFTEntry>
                  </c15:dlblFieldTable>
                  <c15:showDataLabelsRange val="0"/>
                </c:ext>
                <c:ext xmlns:c16="http://schemas.microsoft.com/office/drawing/2014/chart" uri="{C3380CC4-5D6E-409C-BE32-E72D297353CC}">
                  <c16:uniqueId val="{00000015-55E5-46FF-AFEC-DF4BD2C4108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5E5-46FF-AFEC-DF4BD2C4108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{8822D95D-6C33-4877-A098-CADD4761C69B}</c15:txfldGUID>
                      <c15:f>Diagramm!$K$46</c15:f>
                      <c15:dlblFieldTableCache>
                        <c:ptCount val="1"/>
                      </c15:dlblFieldTableCache>
                    </c15:dlblFTEntry>
                  </c15:dlblFieldTable>
                  <c15:showDataLabelsRange val="0"/>
                </c:ext>
                <c:ext xmlns:c16="http://schemas.microsoft.com/office/drawing/2014/chart" uri="{C3380CC4-5D6E-409C-BE32-E72D297353CC}">
                  <c16:uniqueId val="{00000017-55E5-46FF-AFEC-DF4BD2C4108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{A0BA842C-217B-4248-B6FF-E6E4F1A0020E}</c15:txfldGUID>
                      <c15:f>Diagramm!$K$47</c15:f>
                      <c15:dlblFieldTableCache>
                        <c:ptCount val="1"/>
                      </c15:dlblFieldTableCache>
                    </c15:dlblFTEntry>
                  </c15:dlblFieldTable>
                  <c15:showDataLabelsRange val="0"/>
                </c:ext>
                <c:ext xmlns:c16="http://schemas.microsoft.com/office/drawing/2014/chart" uri="{C3380CC4-5D6E-409C-BE32-E72D297353CC}">
                  <c16:uniqueId val="{00000018-55E5-46FF-AFEC-DF4BD2C4108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{418C4B46-963F-4706-AA96-E119B03E97EB}</c15:txfldGUID>
                      <c15:f>Diagramm!$K$48</c15:f>
                      <c15:dlblFieldTableCache>
                        <c:ptCount val="1"/>
                      </c15:dlblFieldTableCache>
                    </c15:dlblFTEntry>
                  </c15:dlblFieldTable>
                  <c15:showDataLabelsRange val="0"/>
                </c:ext>
                <c:ext xmlns:c16="http://schemas.microsoft.com/office/drawing/2014/chart" uri="{C3380CC4-5D6E-409C-BE32-E72D297353CC}">
                  <c16:uniqueId val="{00000019-55E5-46FF-AFEC-DF4BD2C4108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{0CAA833E-5572-4DD5-ABB6-1352416C82A3}</c15:txfldGUID>
                      <c15:f>Diagramm!$K$49</c15:f>
                      <c15:dlblFieldTableCache>
                        <c:ptCount val="1"/>
                      </c15:dlblFieldTableCache>
                    </c15:dlblFTEntry>
                  </c15:dlblFieldTable>
                  <c15:showDataLabelsRange val="0"/>
                </c:ext>
                <c:ext xmlns:c16="http://schemas.microsoft.com/office/drawing/2014/chart" uri="{C3380CC4-5D6E-409C-BE32-E72D297353CC}">
                  <c16:uniqueId val="{0000001A-55E5-46FF-AFEC-DF4BD2C4108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{08026358-663B-413B-AB4E-03082D32911D}</c15:txfldGUID>
                      <c15:f>Diagramm!$K$50</c15:f>
                      <c15:dlblFieldTableCache>
                        <c:ptCount val="1"/>
                      </c15:dlblFieldTableCache>
                    </c15:dlblFTEntry>
                  </c15:dlblFieldTable>
                  <c15:showDataLabelsRange val="0"/>
                </c:ext>
                <c:ext xmlns:c16="http://schemas.microsoft.com/office/drawing/2014/chart" uri="{C3380CC4-5D6E-409C-BE32-E72D297353CC}">
                  <c16:uniqueId val="{0000001B-55E5-46FF-AFEC-DF4BD2C4108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{2C50C1E7-A4A2-43CD-A77A-4B9040DC9B9E}</c15:txfldGUID>
                      <c15:f>Diagramm!$K$51</c15:f>
                      <c15:dlblFieldTableCache>
                        <c:ptCount val="1"/>
                      </c15:dlblFieldTableCache>
                    </c15:dlblFTEntry>
                  </c15:dlblFieldTable>
                  <c15:showDataLabelsRange val="0"/>
                </c:ext>
                <c:ext xmlns:c16="http://schemas.microsoft.com/office/drawing/2014/chart" uri="{C3380CC4-5D6E-409C-BE32-E72D297353CC}">
                  <c16:uniqueId val="{0000001C-55E5-46FF-AFEC-DF4BD2C4108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{279F9968-8E1C-4011-AE64-9F945D332725}</c15:txfldGUID>
                      <c15:f>Diagramm!$K$52</c15:f>
                      <c15:dlblFieldTableCache>
                        <c:ptCount val="1"/>
                      </c15:dlblFieldTableCache>
                    </c15:dlblFTEntry>
                  </c15:dlblFieldTable>
                  <c15:showDataLabelsRange val="0"/>
                </c:ext>
                <c:ext xmlns:c16="http://schemas.microsoft.com/office/drawing/2014/chart" uri="{C3380CC4-5D6E-409C-BE32-E72D297353CC}">
                  <c16:uniqueId val="{0000001D-55E5-46FF-AFEC-DF4BD2C4108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{86AC646E-9940-4C6C-BF88-EE71E8F1FD53}</c15:txfldGUID>
                      <c15:f>Diagramm!$K$53</c15:f>
                      <c15:dlblFieldTableCache>
                        <c:ptCount val="1"/>
                      </c15:dlblFieldTableCache>
                    </c15:dlblFTEntry>
                  </c15:dlblFieldTable>
                  <c15:showDataLabelsRange val="0"/>
                </c:ext>
                <c:ext xmlns:c16="http://schemas.microsoft.com/office/drawing/2014/chart" uri="{C3380CC4-5D6E-409C-BE32-E72D297353CC}">
                  <c16:uniqueId val="{0000001E-55E5-46FF-AFEC-DF4BD2C4108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{9DF5E67C-A751-437B-9417-732A581E1008}</c15:txfldGUID>
                      <c15:f>Diagramm!$K$54</c15:f>
                      <c15:dlblFieldTableCache>
                        <c:ptCount val="1"/>
                      </c15:dlblFieldTableCache>
                    </c15:dlblFTEntry>
                  </c15:dlblFieldTable>
                  <c15:showDataLabelsRange val="0"/>
                </c:ext>
                <c:ext xmlns:c16="http://schemas.microsoft.com/office/drawing/2014/chart" uri="{C3380CC4-5D6E-409C-BE32-E72D297353CC}">
                  <c16:uniqueId val="{0000001F-55E5-46FF-AFEC-DF4BD2C4108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{4136CE2D-B8A2-48F2-90CC-253AA7E6F1D6}</c15:txfldGUID>
                      <c15:f>Diagramm!$K$55</c15:f>
                      <c15:dlblFieldTableCache>
                        <c:ptCount val="1"/>
                      </c15:dlblFieldTableCache>
                    </c15:dlblFTEntry>
                  </c15:dlblFieldTable>
                  <c15:showDataLabelsRange val="0"/>
                </c:ext>
                <c:ext xmlns:c16="http://schemas.microsoft.com/office/drawing/2014/chart" uri="{C3380CC4-5D6E-409C-BE32-E72D297353CC}">
                  <c16:uniqueId val="{00000020-55E5-46FF-AFEC-DF4BD2C4108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{AD9436AF-BCAA-4AC8-9EA4-567CD6B43582}</c15:txfldGUID>
                      <c15:f>Diagramm!$K$56</c15:f>
                      <c15:dlblFieldTableCache>
                        <c:ptCount val="1"/>
                      </c15:dlblFieldTableCache>
                    </c15:dlblFTEntry>
                  </c15:dlblFieldTable>
                  <c15:showDataLabelsRange val="0"/>
                </c:ext>
                <c:ext xmlns:c16="http://schemas.microsoft.com/office/drawing/2014/chart" uri="{C3380CC4-5D6E-409C-BE32-E72D297353CC}">
                  <c16:uniqueId val="{00000021-55E5-46FF-AFEC-DF4BD2C4108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{DD19CBF6-9F76-4569-A4A8-6CE8DB633645}</c15:txfldGUID>
                      <c15:f>Diagramm!$K$57</c15:f>
                      <c15:dlblFieldTableCache>
                        <c:ptCount val="1"/>
                      </c15:dlblFieldTableCache>
                    </c15:dlblFTEntry>
                  </c15:dlblFieldTable>
                  <c15:showDataLabelsRange val="0"/>
                </c:ext>
                <c:ext xmlns:c16="http://schemas.microsoft.com/office/drawing/2014/chart" uri="{C3380CC4-5D6E-409C-BE32-E72D297353CC}">
                  <c16:uniqueId val="{00000022-55E5-46FF-AFEC-DF4BD2C4108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{1C94E7C8-06EB-4B85-A18C-EEF424877508}</c15:txfldGUID>
                      <c15:f>Diagramm!$K$58</c15:f>
                      <c15:dlblFieldTableCache>
                        <c:ptCount val="1"/>
                      </c15:dlblFieldTableCache>
                    </c15:dlblFTEntry>
                  </c15:dlblFieldTable>
                  <c15:showDataLabelsRange val="0"/>
                </c:ext>
                <c:ext xmlns:c16="http://schemas.microsoft.com/office/drawing/2014/chart" uri="{C3380CC4-5D6E-409C-BE32-E72D297353CC}">
                  <c16:uniqueId val="{00000023-55E5-46FF-AFEC-DF4BD2C4108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{A4C73751-97E0-49D0-B89A-DDAA9AAA91F4}</c15:txfldGUID>
                      <c15:f>Diagramm!$K$59</c15:f>
                      <c15:dlblFieldTableCache>
                        <c:ptCount val="1"/>
                      </c15:dlblFieldTableCache>
                    </c15:dlblFTEntry>
                  </c15:dlblFieldTable>
                  <c15:showDataLabelsRange val="0"/>
                </c:ext>
                <c:ext xmlns:c16="http://schemas.microsoft.com/office/drawing/2014/chart" uri="{C3380CC4-5D6E-409C-BE32-E72D297353CC}">
                  <c16:uniqueId val="{00000024-55E5-46FF-AFEC-DF4BD2C4108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{A72A02C7-18B4-403F-BE30-F42541F22C44}</c15:txfldGUID>
                      <c15:f>Diagramm!$K$60</c15:f>
                      <c15:dlblFieldTableCache>
                        <c:ptCount val="1"/>
                      </c15:dlblFieldTableCache>
                    </c15:dlblFTEntry>
                  </c15:dlblFieldTable>
                  <c15:showDataLabelsRange val="0"/>
                </c:ext>
                <c:ext xmlns:c16="http://schemas.microsoft.com/office/drawing/2014/chart" uri="{C3380CC4-5D6E-409C-BE32-E72D297353CC}">
                  <c16:uniqueId val="{00000025-55E5-46FF-AFEC-DF4BD2C4108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{CCACD4C0-C13C-4C7C-8E6B-D73FF2698832}</c15:txfldGUID>
                      <c15:f>Diagramm!$K$61</c15:f>
                      <c15:dlblFieldTableCache>
                        <c:ptCount val="1"/>
                      </c15:dlblFieldTableCache>
                    </c15:dlblFTEntry>
                  </c15:dlblFieldTable>
                  <c15:showDataLabelsRange val="0"/>
                </c:ext>
                <c:ext xmlns:c16="http://schemas.microsoft.com/office/drawing/2014/chart" uri="{C3380CC4-5D6E-409C-BE32-E72D297353CC}">
                  <c16:uniqueId val="{00000026-55E5-46FF-AFEC-DF4BD2C4108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{B2E6493E-EC99-403B-94AB-CA4DB358980E}</c15:txfldGUID>
                      <c15:f>Diagramm!$K$62</c15:f>
                      <c15:dlblFieldTableCache>
                        <c:ptCount val="1"/>
                      </c15:dlblFieldTableCache>
                    </c15:dlblFTEntry>
                  </c15:dlblFieldTable>
                  <c15:showDataLabelsRange val="0"/>
                </c:ext>
                <c:ext xmlns:c16="http://schemas.microsoft.com/office/drawing/2014/chart" uri="{C3380CC4-5D6E-409C-BE32-E72D297353CC}">
                  <c16:uniqueId val="{00000027-55E5-46FF-AFEC-DF4BD2C4108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{8FA8EF6F-3E03-42D3-B853-E520FC755DDB}</c15:txfldGUID>
                      <c15:f>Diagramm!$K$63</c15:f>
                      <c15:dlblFieldTableCache>
                        <c:ptCount val="1"/>
                      </c15:dlblFieldTableCache>
                    </c15:dlblFTEntry>
                  </c15:dlblFieldTable>
                  <c15:showDataLabelsRange val="0"/>
                </c:ext>
                <c:ext xmlns:c16="http://schemas.microsoft.com/office/drawing/2014/chart" uri="{C3380CC4-5D6E-409C-BE32-E72D297353CC}">
                  <c16:uniqueId val="{00000028-55E5-46FF-AFEC-DF4BD2C4108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{88CE25D1-A550-4B55-B083-2C8FE479AC7D}</c15:txfldGUID>
                      <c15:f>Diagramm!$K$64</c15:f>
                      <c15:dlblFieldTableCache>
                        <c:ptCount val="1"/>
                      </c15:dlblFieldTableCache>
                    </c15:dlblFTEntry>
                  </c15:dlblFieldTable>
                  <c15:showDataLabelsRange val="0"/>
                </c:ext>
                <c:ext xmlns:c16="http://schemas.microsoft.com/office/drawing/2014/chart" uri="{C3380CC4-5D6E-409C-BE32-E72D297353CC}">
                  <c16:uniqueId val="{00000029-55E5-46FF-AFEC-DF4BD2C4108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{C2757ACC-43CD-4D7B-92A8-195EACAFCB87}</c15:txfldGUID>
                      <c15:f>Diagramm!$K$65</c15:f>
                      <c15:dlblFieldTableCache>
                        <c:ptCount val="1"/>
                      </c15:dlblFieldTableCache>
                    </c15:dlblFTEntry>
                  </c15:dlblFieldTable>
                  <c15:showDataLabelsRange val="0"/>
                </c:ext>
                <c:ext xmlns:c16="http://schemas.microsoft.com/office/drawing/2014/chart" uri="{C3380CC4-5D6E-409C-BE32-E72D297353CC}">
                  <c16:uniqueId val="{0000002A-55E5-46FF-AFEC-DF4BD2C4108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{4D48056B-C40C-4BE1-98F5-EDA12DCE04BE}</c15:txfldGUID>
                      <c15:f>Diagramm!$K$66</c15:f>
                      <c15:dlblFieldTableCache>
                        <c:ptCount val="1"/>
                      </c15:dlblFieldTableCache>
                    </c15:dlblFTEntry>
                  </c15:dlblFieldTable>
                  <c15:showDataLabelsRange val="0"/>
                </c:ext>
                <c:ext xmlns:c16="http://schemas.microsoft.com/office/drawing/2014/chart" uri="{C3380CC4-5D6E-409C-BE32-E72D297353CC}">
                  <c16:uniqueId val="{0000002B-55E5-46FF-AFEC-DF4BD2C4108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{40D8B3EC-AF5D-43B3-A070-E05FD86FBDDD}</c15:txfldGUID>
                      <c15:f>Diagramm!$K$67</c15:f>
                      <c15:dlblFieldTableCache>
                        <c:ptCount val="1"/>
                      </c15:dlblFieldTableCache>
                    </c15:dlblFTEntry>
                  </c15:dlblFieldTable>
                  <c15:showDataLabelsRange val="0"/>
                </c:ext>
                <c:ext xmlns:c16="http://schemas.microsoft.com/office/drawing/2014/chart" uri="{C3380CC4-5D6E-409C-BE32-E72D297353CC}">
                  <c16:uniqueId val="{0000002C-55E5-46FF-AFEC-DF4BD2C4108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5E5-46FF-AFEC-DF4BD2C4108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{F1AB66D9-6D1D-43A6-BC6E-C5CC1E05F8B3}</c15:txfldGUID>
                      <c15:f>Diagramm!$J$46</c15:f>
                      <c15:dlblFieldTableCache>
                        <c:ptCount val="1"/>
                      </c15:dlblFieldTableCache>
                    </c15:dlblFTEntry>
                  </c15:dlblFieldTable>
                  <c15:showDataLabelsRange val="0"/>
                </c:ext>
                <c:ext xmlns:c16="http://schemas.microsoft.com/office/drawing/2014/chart" uri="{C3380CC4-5D6E-409C-BE32-E72D297353CC}">
                  <c16:uniqueId val="{0000002E-55E5-46FF-AFEC-DF4BD2C4108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{51B555C1-3BB3-4785-94EF-A8C78AAFFE1E}</c15:txfldGUID>
                      <c15:f>Diagramm!$J$47</c15:f>
                      <c15:dlblFieldTableCache>
                        <c:ptCount val="1"/>
                      </c15:dlblFieldTableCache>
                    </c15:dlblFTEntry>
                  </c15:dlblFieldTable>
                  <c15:showDataLabelsRange val="0"/>
                </c:ext>
                <c:ext xmlns:c16="http://schemas.microsoft.com/office/drawing/2014/chart" uri="{C3380CC4-5D6E-409C-BE32-E72D297353CC}">
                  <c16:uniqueId val="{0000002F-55E5-46FF-AFEC-DF4BD2C4108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{E96B012F-7EB8-4F27-8606-8F08D359C23F}</c15:txfldGUID>
                      <c15:f>Diagramm!$J$48</c15:f>
                      <c15:dlblFieldTableCache>
                        <c:ptCount val="1"/>
                      </c15:dlblFieldTableCache>
                    </c15:dlblFTEntry>
                  </c15:dlblFieldTable>
                  <c15:showDataLabelsRange val="0"/>
                </c:ext>
                <c:ext xmlns:c16="http://schemas.microsoft.com/office/drawing/2014/chart" uri="{C3380CC4-5D6E-409C-BE32-E72D297353CC}">
                  <c16:uniqueId val="{00000030-55E5-46FF-AFEC-DF4BD2C4108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{F7D79504-28EB-4263-9F89-DF65C16D8112}</c15:txfldGUID>
                      <c15:f>Diagramm!$J$49</c15:f>
                      <c15:dlblFieldTableCache>
                        <c:ptCount val="1"/>
                      </c15:dlblFieldTableCache>
                    </c15:dlblFTEntry>
                  </c15:dlblFieldTable>
                  <c15:showDataLabelsRange val="0"/>
                </c:ext>
                <c:ext xmlns:c16="http://schemas.microsoft.com/office/drawing/2014/chart" uri="{C3380CC4-5D6E-409C-BE32-E72D297353CC}">
                  <c16:uniqueId val="{00000031-55E5-46FF-AFEC-DF4BD2C4108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{B174CDA3-AD3A-4540-9C0A-235916B78E81}</c15:txfldGUID>
                      <c15:f>Diagramm!$J$50</c15:f>
                      <c15:dlblFieldTableCache>
                        <c:ptCount val="1"/>
                      </c15:dlblFieldTableCache>
                    </c15:dlblFTEntry>
                  </c15:dlblFieldTable>
                  <c15:showDataLabelsRange val="0"/>
                </c:ext>
                <c:ext xmlns:c16="http://schemas.microsoft.com/office/drawing/2014/chart" uri="{C3380CC4-5D6E-409C-BE32-E72D297353CC}">
                  <c16:uniqueId val="{00000032-55E5-46FF-AFEC-DF4BD2C4108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{36B0908A-8BD0-4F29-8596-172DA8066923}</c15:txfldGUID>
                      <c15:f>Diagramm!$J$51</c15:f>
                      <c15:dlblFieldTableCache>
                        <c:ptCount val="1"/>
                      </c15:dlblFieldTableCache>
                    </c15:dlblFTEntry>
                  </c15:dlblFieldTable>
                  <c15:showDataLabelsRange val="0"/>
                </c:ext>
                <c:ext xmlns:c16="http://schemas.microsoft.com/office/drawing/2014/chart" uri="{C3380CC4-5D6E-409C-BE32-E72D297353CC}">
                  <c16:uniqueId val="{00000033-55E5-46FF-AFEC-DF4BD2C4108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{FBDE6051-53EF-43D8-968C-C4F3D47C4DAB}</c15:txfldGUID>
                      <c15:f>Diagramm!$J$52</c15:f>
                      <c15:dlblFieldTableCache>
                        <c:ptCount val="1"/>
                      </c15:dlblFieldTableCache>
                    </c15:dlblFTEntry>
                  </c15:dlblFieldTable>
                  <c15:showDataLabelsRange val="0"/>
                </c:ext>
                <c:ext xmlns:c16="http://schemas.microsoft.com/office/drawing/2014/chart" uri="{C3380CC4-5D6E-409C-BE32-E72D297353CC}">
                  <c16:uniqueId val="{00000034-55E5-46FF-AFEC-DF4BD2C4108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{24F5551B-EC87-4021-AE46-E36C5612A2BD}</c15:txfldGUID>
                      <c15:f>Diagramm!$J$53</c15:f>
                      <c15:dlblFieldTableCache>
                        <c:ptCount val="1"/>
                      </c15:dlblFieldTableCache>
                    </c15:dlblFTEntry>
                  </c15:dlblFieldTable>
                  <c15:showDataLabelsRange val="0"/>
                </c:ext>
                <c:ext xmlns:c16="http://schemas.microsoft.com/office/drawing/2014/chart" uri="{C3380CC4-5D6E-409C-BE32-E72D297353CC}">
                  <c16:uniqueId val="{00000035-55E5-46FF-AFEC-DF4BD2C4108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{D58CFE89-508F-4C5A-8DB7-67FA921E9D4A}</c15:txfldGUID>
                      <c15:f>Diagramm!$J$54</c15:f>
                      <c15:dlblFieldTableCache>
                        <c:ptCount val="1"/>
                      </c15:dlblFieldTableCache>
                    </c15:dlblFTEntry>
                  </c15:dlblFieldTable>
                  <c15:showDataLabelsRange val="0"/>
                </c:ext>
                <c:ext xmlns:c16="http://schemas.microsoft.com/office/drawing/2014/chart" uri="{C3380CC4-5D6E-409C-BE32-E72D297353CC}">
                  <c16:uniqueId val="{00000036-55E5-46FF-AFEC-DF4BD2C4108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{B05F08FD-3274-4E37-8F22-C3A116668A59}</c15:txfldGUID>
                      <c15:f>Diagramm!$J$55</c15:f>
                      <c15:dlblFieldTableCache>
                        <c:ptCount val="1"/>
                      </c15:dlblFieldTableCache>
                    </c15:dlblFTEntry>
                  </c15:dlblFieldTable>
                  <c15:showDataLabelsRange val="0"/>
                </c:ext>
                <c:ext xmlns:c16="http://schemas.microsoft.com/office/drawing/2014/chart" uri="{C3380CC4-5D6E-409C-BE32-E72D297353CC}">
                  <c16:uniqueId val="{00000037-55E5-46FF-AFEC-DF4BD2C4108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{1BDE0CAE-9476-47C3-B20C-050E45296E9F}</c15:txfldGUID>
                      <c15:f>Diagramm!$J$56</c15:f>
                      <c15:dlblFieldTableCache>
                        <c:ptCount val="1"/>
                      </c15:dlblFieldTableCache>
                    </c15:dlblFTEntry>
                  </c15:dlblFieldTable>
                  <c15:showDataLabelsRange val="0"/>
                </c:ext>
                <c:ext xmlns:c16="http://schemas.microsoft.com/office/drawing/2014/chart" uri="{C3380CC4-5D6E-409C-BE32-E72D297353CC}">
                  <c16:uniqueId val="{00000038-55E5-46FF-AFEC-DF4BD2C4108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{D809CACF-59C4-4A40-983B-8847CD9DBAF7}</c15:txfldGUID>
                      <c15:f>Diagramm!$J$57</c15:f>
                      <c15:dlblFieldTableCache>
                        <c:ptCount val="1"/>
                      </c15:dlblFieldTableCache>
                    </c15:dlblFTEntry>
                  </c15:dlblFieldTable>
                  <c15:showDataLabelsRange val="0"/>
                </c:ext>
                <c:ext xmlns:c16="http://schemas.microsoft.com/office/drawing/2014/chart" uri="{C3380CC4-5D6E-409C-BE32-E72D297353CC}">
                  <c16:uniqueId val="{00000039-55E5-46FF-AFEC-DF4BD2C4108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{F41F4707-5F9E-4341-ABEE-34814E48ED80}</c15:txfldGUID>
                      <c15:f>Diagramm!$J$58</c15:f>
                      <c15:dlblFieldTableCache>
                        <c:ptCount val="1"/>
                      </c15:dlblFieldTableCache>
                    </c15:dlblFTEntry>
                  </c15:dlblFieldTable>
                  <c15:showDataLabelsRange val="0"/>
                </c:ext>
                <c:ext xmlns:c16="http://schemas.microsoft.com/office/drawing/2014/chart" uri="{C3380CC4-5D6E-409C-BE32-E72D297353CC}">
                  <c16:uniqueId val="{0000003A-55E5-46FF-AFEC-DF4BD2C4108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{A941F6CA-F90E-42F5-AA72-0F8910165E08}</c15:txfldGUID>
                      <c15:f>Diagramm!$J$59</c15:f>
                      <c15:dlblFieldTableCache>
                        <c:ptCount val="1"/>
                      </c15:dlblFieldTableCache>
                    </c15:dlblFTEntry>
                  </c15:dlblFieldTable>
                  <c15:showDataLabelsRange val="0"/>
                </c:ext>
                <c:ext xmlns:c16="http://schemas.microsoft.com/office/drawing/2014/chart" uri="{C3380CC4-5D6E-409C-BE32-E72D297353CC}">
                  <c16:uniqueId val="{0000003B-55E5-46FF-AFEC-DF4BD2C4108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{F545597B-AC0C-42B7-BB16-BCB076D27891}</c15:txfldGUID>
                      <c15:f>Diagramm!$J$60</c15:f>
                      <c15:dlblFieldTableCache>
                        <c:ptCount val="1"/>
                      </c15:dlblFieldTableCache>
                    </c15:dlblFTEntry>
                  </c15:dlblFieldTable>
                  <c15:showDataLabelsRange val="0"/>
                </c:ext>
                <c:ext xmlns:c16="http://schemas.microsoft.com/office/drawing/2014/chart" uri="{C3380CC4-5D6E-409C-BE32-E72D297353CC}">
                  <c16:uniqueId val="{0000003C-55E5-46FF-AFEC-DF4BD2C4108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{82D602C6-E1E2-4A7F-AD37-9900D17A0AF7}</c15:txfldGUID>
                      <c15:f>Diagramm!$J$61</c15:f>
                      <c15:dlblFieldTableCache>
                        <c:ptCount val="1"/>
                      </c15:dlblFieldTableCache>
                    </c15:dlblFTEntry>
                  </c15:dlblFieldTable>
                  <c15:showDataLabelsRange val="0"/>
                </c:ext>
                <c:ext xmlns:c16="http://schemas.microsoft.com/office/drawing/2014/chart" uri="{C3380CC4-5D6E-409C-BE32-E72D297353CC}">
                  <c16:uniqueId val="{0000003D-55E5-46FF-AFEC-DF4BD2C4108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{A5942964-126D-4342-BD83-A02B950B9F67}</c15:txfldGUID>
                      <c15:f>Diagramm!$J$62</c15:f>
                      <c15:dlblFieldTableCache>
                        <c:ptCount val="1"/>
                      </c15:dlblFieldTableCache>
                    </c15:dlblFTEntry>
                  </c15:dlblFieldTable>
                  <c15:showDataLabelsRange val="0"/>
                </c:ext>
                <c:ext xmlns:c16="http://schemas.microsoft.com/office/drawing/2014/chart" uri="{C3380CC4-5D6E-409C-BE32-E72D297353CC}">
                  <c16:uniqueId val="{0000003E-55E5-46FF-AFEC-DF4BD2C4108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{391FDB83-9A45-4B62-82C8-87E50F5CA568}</c15:txfldGUID>
                      <c15:f>Diagramm!$J$63</c15:f>
                      <c15:dlblFieldTableCache>
                        <c:ptCount val="1"/>
                      </c15:dlblFieldTableCache>
                    </c15:dlblFTEntry>
                  </c15:dlblFieldTable>
                  <c15:showDataLabelsRange val="0"/>
                </c:ext>
                <c:ext xmlns:c16="http://schemas.microsoft.com/office/drawing/2014/chart" uri="{C3380CC4-5D6E-409C-BE32-E72D297353CC}">
                  <c16:uniqueId val="{0000003F-55E5-46FF-AFEC-DF4BD2C4108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{CFCDB0CF-F2D8-4426-9CD1-2C92436B2D1F}</c15:txfldGUID>
                      <c15:f>Diagramm!$J$64</c15:f>
                      <c15:dlblFieldTableCache>
                        <c:ptCount val="1"/>
                      </c15:dlblFieldTableCache>
                    </c15:dlblFTEntry>
                  </c15:dlblFieldTable>
                  <c15:showDataLabelsRange val="0"/>
                </c:ext>
                <c:ext xmlns:c16="http://schemas.microsoft.com/office/drawing/2014/chart" uri="{C3380CC4-5D6E-409C-BE32-E72D297353CC}">
                  <c16:uniqueId val="{00000040-55E5-46FF-AFEC-DF4BD2C4108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{FF643B78-CC94-4D15-ABF1-59B65E7218DC}</c15:txfldGUID>
                      <c15:f>Diagramm!$J$65</c15:f>
                      <c15:dlblFieldTableCache>
                        <c:ptCount val="1"/>
                      </c15:dlblFieldTableCache>
                    </c15:dlblFTEntry>
                  </c15:dlblFieldTable>
                  <c15:showDataLabelsRange val="0"/>
                </c:ext>
                <c:ext xmlns:c16="http://schemas.microsoft.com/office/drawing/2014/chart" uri="{C3380CC4-5D6E-409C-BE32-E72D297353CC}">
                  <c16:uniqueId val="{00000041-55E5-46FF-AFEC-DF4BD2C4108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{2A4BBC93-A5C1-477C-A552-39032B793B6D}</c15:txfldGUID>
                      <c15:f>Diagramm!$J$66</c15:f>
                      <c15:dlblFieldTableCache>
                        <c:ptCount val="1"/>
                      </c15:dlblFieldTableCache>
                    </c15:dlblFTEntry>
                  </c15:dlblFieldTable>
                  <c15:showDataLabelsRange val="0"/>
                </c:ext>
                <c:ext xmlns:c16="http://schemas.microsoft.com/office/drawing/2014/chart" uri="{C3380CC4-5D6E-409C-BE32-E72D297353CC}">
                  <c16:uniqueId val="{00000042-55E5-46FF-AFEC-DF4BD2C4108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{AFBD61F3-F2CF-4C58-9E02-30630F731373}</c15:txfldGUID>
                      <c15:f>Diagramm!$J$67</c15:f>
                      <c15:dlblFieldTableCache>
                        <c:ptCount val="1"/>
                      </c15:dlblFieldTableCache>
                    </c15:dlblFTEntry>
                  </c15:dlblFieldTable>
                  <c15:showDataLabelsRange val="0"/>
                </c:ext>
                <c:ext xmlns:c16="http://schemas.microsoft.com/office/drawing/2014/chart" uri="{C3380CC4-5D6E-409C-BE32-E72D297353CC}">
                  <c16:uniqueId val="{00000043-55E5-46FF-AFEC-DF4BD2C4108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5E5-46FF-AFEC-DF4BD2C4108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96-4F78-B95D-295268BD5BA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96-4F78-B95D-295268BD5BA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96-4F78-B95D-295268BD5BA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96-4F78-B95D-295268BD5BA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96-4F78-B95D-295268BD5BA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96-4F78-B95D-295268BD5BA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96-4F78-B95D-295268BD5BA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96-4F78-B95D-295268BD5BA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96-4F78-B95D-295268BD5BA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96-4F78-B95D-295268BD5BA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A96-4F78-B95D-295268BD5BA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96-4F78-B95D-295268BD5BA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A96-4F78-B95D-295268BD5BA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A96-4F78-B95D-295268BD5BA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A96-4F78-B95D-295268BD5BA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A96-4F78-B95D-295268BD5BA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A96-4F78-B95D-295268BD5BA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A96-4F78-B95D-295268BD5BA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A96-4F78-B95D-295268BD5BA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A96-4F78-B95D-295268BD5BA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A96-4F78-B95D-295268BD5BA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A96-4F78-B95D-295268BD5B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A96-4F78-B95D-295268BD5BA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A96-4F78-B95D-295268BD5BA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A96-4F78-B95D-295268BD5BA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A96-4F78-B95D-295268BD5BA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A96-4F78-B95D-295268BD5BA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A96-4F78-B95D-295268BD5BA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A96-4F78-B95D-295268BD5BA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A96-4F78-B95D-295268BD5BA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A96-4F78-B95D-295268BD5BA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A96-4F78-B95D-295268BD5BA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A96-4F78-B95D-295268BD5BA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A96-4F78-B95D-295268BD5BA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A96-4F78-B95D-295268BD5BA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A96-4F78-B95D-295268BD5BA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A96-4F78-B95D-295268BD5BA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A96-4F78-B95D-295268BD5BA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A96-4F78-B95D-295268BD5BA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A96-4F78-B95D-295268BD5BA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A96-4F78-B95D-295268BD5BA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A96-4F78-B95D-295268BD5BA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A96-4F78-B95D-295268BD5BA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A96-4F78-B95D-295268BD5BA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A96-4F78-B95D-295268BD5BA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A96-4F78-B95D-295268BD5BA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A96-4F78-B95D-295268BD5BA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A96-4F78-B95D-295268BD5BA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A96-4F78-B95D-295268BD5BA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A96-4F78-B95D-295268BD5BA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A96-4F78-B95D-295268BD5BA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A96-4F78-B95D-295268BD5BA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A96-4F78-B95D-295268BD5BA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A96-4F78-B95D-295268BD5BA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A96-4F78-B95D-295268BD5BA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A96-4F78-B95D-295268BD5BA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A96-4F78-B95D-295268BD5BA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A96-4F78-B95D-295268BD5BA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A96-4F78-B95D-295268BD5BA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A96-4F78-B95D-295268BD5BA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A96-4F78-B95D-295268BD5BA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A96-4F78-B95D-295268BD5BA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A96-4F78-B95D-295268BD5BA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A96-4F78-B95D-295268BD5BA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A96-4F78-B95D-295268BD5BA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A96-4F78-B95D-295268BD5BA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A96-4F78-B95D-295268BD5BA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A96-4F78-B95D-295268BD5B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A96-4F78-B95D-295268BD5BA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100.41401933151801</c:v>
                </c:pt>
                <c:pt idx="2">
                  <c:v>102.33761684103251</c:v>
                </c:pt>
                <c:pt idx="3">
                  <c:v>102.85036385929713</c:v>
                </c:pt>
                <c:pt idx="4">
                  <c:v>101.68155543878088</c:v>
                </c:pt>
                <c:pt idx="5">
                  <c:v>101.85990222774248</c:v>
                </c:pt>
                <c:pt idx="6">
                  <c:v>103.23890507810634</c:v>
                </c:pt>
                <c:pt idx="7">
                  <c:v>103.69273396073186</c:v>
                </c:pt>
                <c:pt idx="8">
                  <c:v>102.83444003885411</c:v>
                </c:pt>
                <c:pt idx="9">
                  <c:v>103.49368620519435</c:v>
                </c:pt>
                <c:pt idx="10">
                  <c:v>105.54148951416424</c:v>
                </c:pt>
                <c:pt idx="11">
                  <c:v>106.0661793977611</c:v>
                </c:pt>
                <c:pt idx="12">
                  <c:v>105.41330275959808</c:v>
                </c:pt>
                <c:pt idx="13">
                  <c:v>105.94913931750504</c:v>
                </c:pt>
                <c:pt idx="14">
                  <c:v>107.8942339846176</c:v>
                </c:pt>
                <c:pt idx="15">
                  <c:v>108.64106116339431</c:v>
                </c:pt>
                <c:pt idx="16">
                  <c:v>107.9818149970541</c:v>
                </c:pt>
                <c:pt idx="17">
                  <c:v>108.30347617000271</c:v>
                </c:pt>
                <c:pt idx="18">
                  <c:v>110.23503558973869</c:v>
                </c:pt>
                <c:pt idx="19">
                  <c:v>110.42054809789965</c:v>
                </c:pt>
                <c:pt idx="20">
                  <c:v>110.17213649898882</c:v>
                </c:pt>
                <c:pt idx="21">
                  <c:v>110.08137072246373</c:v>
                </c:pt>
                <c:pt idx="22">
                  <c:v>112.68093440978359</c:v>
                </c:pt>
                <c:pt idx="23">
                  <c:v>113.01772321215307</c:v>
                </c:pt>
                <c:pt idx="24">
                  <c:v>112.03363110877562</c:v>
                </c:pt>
              </c:numCache>
            </c:numRef>
          </c:val>
          <c:smooth val="0"/>
          <c:extLst>
            <c:ext xmlns:c16="http://schemas.microsoft.com/office/drawing/2014/chart" uri="{C3380CC4-5D6E-409C-BE32-E72D297353CC}">
              <c16:uniqueId val="{00000000-1F9C-402F-B2C5-E153FDB95B4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102.3261847111726</c:v>
                </c:pt>
                <c:pt idx="2">
                  <c:v>105.65548253199586</c:v>
                </c:pt>
                <c:pt idx="3">
                  <c:v>104.66966447595986</c:v>
                </c:pt>
                <c:pt idx="4">
                  <c:v>100.09512279488067</c:v>
                </c:pt>
                <c:pt idx="5">
                  <c:v>102.68073331027325</c:v>
                </c:pt>
                <c:pt idx="6">
                  <c:v>106.46835005188515</c:v>
                </c:pt>
                <c:pt idx="7">
                  <c:v>106.45970252507783</c:v>
                </c:pt>
                <c:pt idx="8">
                  <c:v>104.58318920788653</c:v>
                </c:pt>
                <c:pt idx="9">
                  <c:v>107.76547907298513</c:v>
                </c:pt>
                <c:pt idx="10">
                  <c:v>112.512971290211</c:v>
                </c:pt>
                <c:pt idx="11">
                  <c:v>110.94776893808371</c:v>
                </c:pt>
                <c:pt idx="12">
                  <c:v>109.9273607748184</c:v>
                </c:pt>
                <c:pt idx="13">
                  <c:v>113.75821515046695</c:v>
                </c:pt>
                <c:pt idx="14">
                  <c:v>118.06468350051884</c:v>
                </c:pt>
                <c:pt idx="15">
                  <c:v>118.85160843998617</c:v>
                </c:pt>
                <c:pt idx="16">
                  <c:v>117.73607748184018</c:v>
                </c:pt>
                <c:pt idx="17">
                  <c:v>121.04808024904877</c:v>
                </c:pt>
                <c:pt idx="18">
                  <c:v>124.68868903493602</c:v>
                </c:pt>
                <c:pt idx="19">
                  <c:v>124.12659979245934</c:v>
                </c:pt>
                <c:pt idx="20">
                  <c:v>121.51504669664477</c:v>
                </c:pt>
                <c:pt idx="21">
                  <c:v>122.6738152888274</c:v>
                </c:pt>
                <c:pt idx="22">
                  <c:v>126.0722933241093</c:v>
                </c:pt>
                <c:pt idx="23">
                  <c:v>125.09512279488067</c:v>
                </c:pt>
                <c:pt idx="24">
                  <c:v>119.36181252161882</c:v>
                </c:pt>
              </c:numCache>
            </c:numRef>
          </c:val>
          <c:smooth val="0"/>
          <c:extLst>
            <c:ext xmlns:c16="http://schemas.microsoft.com/office/drawing/2014/chart" uri="{C3380CC4-5D6E-409C-BE32-E72D297353CC}">
              <c16:uniqueId val="{00000001-1F9C-402F-B2C5-E153FDB95B4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102.3247094113236</c:v>
                </c:pt>
                <c:pt idx="2">
                  <c:v>101.10755386345937</c:v>
                </c:pt>
                <c:pt idx="3">
                  <c:v>100.28842548527588</c:v>
                </c:pt>
                <c:pt idx="4">
                  <c:v>97.032101756511196</c:v>
                </c:pt>
                <c:pt idx="5">
                  <c:v>98.448270889215777</c:v>
                </c:pt>
                <c:pt idx="6">
                  <c:v>96.054339361425974</c:v>
                </c:pt>
                <c:pt idx="7">
                  <c:v>95.904358109082523</c:v>
                </c:pt>
                <c:pt idx="8">
                  <c:v>95.258285022064541</c:v>
                </c:pt>
                <c:pt idx="9">
                  <c:v>96.954226875486711</c:v>
                </c:pt>
                <c:pt idx="10">
                  <c:v>95.765913876150094</c:v>
                </c:pt>
                <c:pt idx="11">
                  <c:v>95.676501975714572</c:v>
                </c:pt>
                <c:pt idx="12">
                  <c:v>94.14496264889965</c:v>
                </c:pt>
                <c:pt idx="13">
                  <c:v>96.602347783450142</c:v>
                </c:pt>
                <c:pt idx="14">
                  <c:v>95.941853422168393</c:v>
                </c:pt>
                <c:pt idx="15">
                  <c:v>95.967811715843212</c:v>
                </c:pt>
                <c:pt idx="16">
                  <c:v>95.197715670156612</c:v>
                </c:pt>
                <c:pt idx="17">
                  <c:v>96.579273744628082</c:v>
                </c:pt>
                <c:pt idx="18">
                  <c:v>93.862305673329288</c:v>
                </c:pt>
                <c:pt idx="19">
                  <c:v>93.487352542470646</c:v>
                </c:pt>
                <c:pt idx="20">
                  <c:v>91.534712007152947</c:v>
                </c:pt>
                <c:pt idx="21">
                  <c:v>92.169248074759892</c:v>
                </c:pt>
                <c:pt idx="22">
                  <c:v>89.662830607712493</c:v>
                </c:pt>
                <c:pt idx="23">
                  <c:v>89.276340457442814</c:v>
                </c:pt>
                <c:pt idx="24">
                  <c:v>85.653716362377779</c:v>
                </c:pt>
              </c:numCache>
            </c:numRef>
          </c:val>
          <c:smooth val="0"/>
          <c:extLst>
            <c:ext xmlns:c16="http://schemas.microsoft.com/office/drawing/2014/chart" uri="{C3380CC4-5D6E-409C-BE32-E72D297353CC}">
              <c16:uniqueId val="{00000002-1F9C-402F-B2C5-E153FDB95B4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F9C-402F-B2C5-E153FDB95B42}"/>
                </c:ext>
              </c:extLst>
            </c:dLbl>
            <c:dLbl>
              <c:idx val="1"/>
              <c:delete val="1"/>
              <c:extLst>
                <c:ext xmlns:c15="http://schemas.microsoft.com/office/drawing/2012/chart" uri="{CE6537A1-D6FC-4f65-9D91-7224C49458BB}"/>
                <c:ext xmlns:c16="http://schemas.microsoft.com/office/drawing/2014/chart" uri="{C3380CC4-5D6E-409C-BE32-E72D297353CC}">
                  <c16:uniqueId val="{00000004-1F9C-402F-B2C5-E153FDB95B42}"/>
                </c:ext>
              </c:extLst>
            </c:dLbl>
            <c:dLbl>
              <c:idx val="2"/>
              <c:delete val="1"/>
              <c:extLst>
                <c:ext xmlns:c15="http://schemas.microsoft.com/office/drawing/2012/chart" uri="{CE6537A1-D6FC-4f65-9D91-7224C49458BB}"/>
                <c:ext xmlns:c16="http://schemas.microsoft.com/office/drawing/2014/chart" uri="{C3380CC4-5D6E-409C-BE32-E72D297353CC}">
                  <c16:uniqueId val="{00000005-1F9C-402F-B2C5-E153FDB95B42}"/>
                </c:ext>
              </c:extLst>
            </c:dLbl>
            <c:dLbl>
              <c:idx val="3"/>
              <c:delete val="1"/>
              <c:extLst>
                <c:ext xmlns:c15="http://schemas.microsoft.com/office/drawing/2012/chart" uri="{CE6537A1-D6FC-4f65-9D91-7224C49458BB}"/>
                <c:ext xmlns:c16="http://schemas.microsoft.com/office/drawing/2014/chart" uri="{C3380CC4-5D6E-409C-BE32-E72D297353CC}">
                  <c16:uniqueId val="{00000006-1F9C-402F-B2C5-E153FDB95B42}"/>
                </c:ext>
              </c:extLst>
            </c:dLbl>
            <c:dLbl>
              <c:idx val="4"/>
              <c:delete val="1"/>
              <c:extLst>
                <c:ext xmlns:c15="http://schemas.microsoft.com/office/drawing/2012/chart" uri="{CE6537A1-D6FC-4f65-9D91-7224C49458BB}"/>
                <c:ext xmlns:c16="http://schemas.microsoft.com/office/drawing/2014/chart" uri="{C3380CC4-5D6E-409C-BE32-E72D297353CC}">
                  <c16:uniqueId val="{00000007-1F9C-402F-B2C5-E153FDB95B42}"/>
                </c:ext>
              </c:extLst>
            </c:dLbl>
            <c:dLbl>
              <c:idx val="5"/>
              <c:delete val="1"/>
              <c:extLst>
                <c:ext xmlns:c15="http://schemas.microsoft.com/office/drawing/2012/chart" uri="{CE6537A1-D6FC-4f65-9D91-7224C49458BB}"/>
                <c:ext xmlns:c16="http://schemas.microsoft.com/office/drawing/2014/chart" uri="{C3380CC4-5D6E-409C-BE32-E72D297353CC}">
                  <c16:uniqueId val="{00000008-1F9C-402F-B2C5-E153FDB95B42}"/>
                </c:ext>
              </c:extLst>
            </c:dLbl>
            <c:dLbl>
              <c:idx val="6"/>
              <c:delete val="1"/>
              <c:extLst>
                <c:ext xmlns:c15="http://schemas.microsoft.com/office/drawing/2012/chart" uri="{CE6537A1-D6FC-4f65-9D91-7224C49458BB}"/>
                <c:ext xmlns:c16="http://schemas.microsoft.com/office/drawing/2014/chart" uri="{C3380CC4-5D6E-409C-BE32-E72D297353CC}">
                  <c16:uniqueId val="{00000009-1F9C-402F-B2C5-E153FDB95B42}"/>
                </c:ext>
              </c:extLst>
            </c:dLbl>
            <c:dLbl>
              <c:idx val="7"/>
              <c:delete val="1"/>
              <c:extLst>
                <c:ext xmlns:c15="http://schemas.microsoft.com/office/drawing/2012/chart" uri="{CE6537A1-D6FC-4f65-9D91-7224C49458BB}"/>
                <c:ext xmlns:c16="http://schemas.microsoft.com/office/drawing/2014/chart" uri="{C3380CC4-5D6E-409C-BE32-E72D297353CC}">
                  <c16:uniqueId val="{0000000A-1F9C-402F-B2C5-E153FDB95B42}"/>
                </c:ext>
              </c:extLst>
            </c:dLbl>
            <c:dLbl>
              <c:idx val="8"/>
              <c:delete val="1"/>
              <c:extLst>
                <c:ext xmlns:c15="http://schemas.microsoft.com/office/drawing/2012/chart" uri="{CE6537A1-D6FC-4f65-9D91-7224C49458BB}"/>
                <c:ext xmlns:c16="http://schemas.microsoft.com/office/drawing/2014/chart" uri="{C3380CC4-5D6E-409C-BE32-E72D297353CC}">
                  <c16:uniqueId val="{0000000B-1F9C-402F-B2C5-E153FDB95B42}"/>
                </c:ext>
              </c:extLst>
            </c:dLbl>
            <c:dLbl>
              <c:idx val="9"/>
              <c:delete val="1"/>
              <c:extLst>
                <c:ext xmlns:c15="http://schemas.microsoft.com/office/drawing/2012/chart" uri="{CE6537A1-D6FC-4f65-9D91-7224C49458BB}"/>
                <c:ext xmlns:c16="http://schemas.microsoft.com/office/drawing/2014/chart" uri="{C3380CC4-5D6E-409C-BE32-E72D297353CC}">
                  <c16:uniqueId val="{0000000C-1F9C-402F-B2C5-E153FDB95B42}"/>
                </c:ext>
              </c:extLst>
            </c:dLbl>
            <c:dLbl>
              <c:idx val="10"/>
              <c:delete val="1"/>
              <c:extLst>
                <c:ext xmlns:c15="http://schemas.microsoft.com/office/drawing/2012/chart" uri="{CE6537A1-D6FC-4f65-9D91-7224C49458BB}"/>
                <c:ext xmlns:c16="http://schemas.microsoft.com/office/drawing/2014/chart" uri="{C3380CC4-5D6E-409C-BE32-E72D297353CC}">
                  <c16:uniqueId val="{0000000D-1F9C-402F-B2C5-E153FDB95B42}"/>
                </c:ext>
              </c:extLst>
            </c:dLbl>
            <c:dLbl>
              <c:idx val="11"/>
              <c:delete val="1"/>
              <c:extLst>
                <c:ext xmlns:c15="http://schemas.microsoft.com/office/drawing/2012/chart" uri="{CE6537A1-D6FC-4f65-9D91-7224C49458BB}"/>
                <c:ext xmlns:c16="http://schemas.microsoft.com/office/drawing/2014/chart" uri="{C3380CC4-5D6E-409C-BE32-E72D297353CC}">
                  <c16:uniqueId val="{0000000E-1F9C-402F-B2C5-E153FDB95B42}"/>
                </c:ext>
              </c:extLst>
            </c:dLbl>
            <c:dLbl>
              <c:idx val="12"/>
              <c:delete val="1"/>
              <c:extLst>
                <c:ext xmlns:c15="http://schemas.microsoft.com/office/drawing/2012/chart" uri="{CE6537A1-D6FC-4f65-9D91-7224C49458BB}"/>
                <c:ext xmlns:c16="http://schemas.microsoft.com/office/drawing/2014/chart" uri="{C3380CC4-5D6E-409C-BE32-E72D297353CC}">
                  <c16:uniqueId val="{0000000F-1F9C-402F-B2C5-E153FDB95B4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F9C-402F-B2C5-E153FDB95B42}"/>
                </c:ext>
              </c:extLst>
            </c:dLbl>
            <c:dLbl>
              <c:idx val="14"/>
              <c:delete val="1"/>
              <c:extLst>
                <c:ext xmlns:c15="http://schemas.microsoft.com/office/drawing/2012/chart" uri="{CE6537A1-D6FC-4f65-9D91-7224C49458BB}"/>
                <c:ext xmlns:c16="http://schemas.microsoft.com/office/drawing/2014/chart" uri="{C3380CC4-5D6E-409C-BE32-E72D297353CC}">
                  <c16:uniqueId val="{00000011-1F9C-402F-B2C5-E153FDB95B42}"/>
                </c:ext>
              </c:extLst>
            </c:dLbl>
            <c:dLbl>
              <c:idx val="15"/>
              <c:delete val="1"/>
              <c:extLst>
                <c:ext xmlns:c15="http://schemas.microsoft.com/office/drawing/2012/chart" uri="{CE6537A1-D6FC-4f65-9D91-7224C49458BB}"/>
                <c:ext xmlns:c16="http://schemas.microsoft.com/office/drawing/2014/chart" uri="{C3380CC4-5D6E-409C-BE32-E72D297353CC}">
                  <c16:uniqueId val="{00000012-1F9C-402F-B2C5-E153FDB95B42}"/>
                </c:ext>
              </c:extLst>
            </c:dLbl>
            <c:dLbl>
              <c:idx val="16"/>
              <c:delete val="1"/>
              <c:extLst>
                <c:ext xmlns:c15="http://schemas.microsoft.com/office/drawing/2012/chart" uri="{CE6537A1-D6FC-4f65-9D91-7224C49458BB}"/>
                <c:ext xmlns:c16="http://schemas.microsoft.com/office/drawing/2014/chart" uri="{C3380CC4-5D6E-409C-BE32-E72D297353CC}">
                  <c16:uniqueId val="{00000013-1F9C-402F-B2C5-E153FDB95B42}"/>
                </c:ext>
              </c:extLst>
            </c:dLbl>
            <c:dLbl>
              <c:idx val="17"/>
              <c:delete val="1"/>
              <c:extLst>
                <c:ext xmlns:c15="http://schemas.microsoft.com/office/drawing/2012/chart" uri="{CE6537A1-D6FC-4f65-9D91-7224C49458BB}"/>
                <c:ext xmlns:c16="http://schemas.microsoft.com/office/drawing/2014/chart" uri="{C3380CC4-5D6E-409C-BE32-E72D297353CC}">
                  <c16:uniqueId val="{00000014-1F9C-402F-B2C5-E153FDB95B42}"/>
                </c:ext>
              </c:extLst>
            </c:dLbl>
            <c:dLbl>
              <c:idx val="18"/>
              <c:delete val="1"/>
              <c:extLst>
                <c:ext xmlns:c15="http://schemas.microsoft.com/office/drawing/2012/chart" uri="{CE6537A1-D6FC-4f65-9D91-7224C49458BB}"/>
                <c:ext xmlns:c16="http://schemas.microsoft.com/office/drawing/2014/chart" uri="{C3380CC4-5D6E-409C-BE32-E72D297353CC}">
                  <c16:uniqueId val="{00000015-1F9C-402F-B2C5-E153FDB95B42}"/>
                </c:ext>
              </c:extLst>
            </c:dLbl>
            <c:dLbl>
              <c:idx val="19"/>
              <c:delete val="1"/>
              <c:extLst>
                <c:ext xmlns:c15="http://schemas.microsoft.com/office/drawing/2012/chart" uri="{CE6537A1-D6FC-4f65-9D91-7224C49458BB}"/>
                <c:ext xmlns:c16="http://schemas.microsoft.com/office/drawing/2014/chart" uri="{C3380CC4-5D6E-409C-BE32-E72D297353CC}">
                  <c16:uniqueId val="{00000016-1F9C-402F-B2C5-E153FDB95B42}"/>
                </c:ext>
              </c:extLst>
            </c:dLbl>
            <c:dLbl>
              <c:idx val="20"/>
              <c:delete val="1"/>
              <c:extLst>
                <c:ext xmlns:c15="http://schemas.microsoft.com/office/drawing/2012/chart" uri="{CE6537A1-D6FC-4f65-9D91-7224C49458BB}"/>
                <c:ext xmlns:c16="http://schemas.microsoft.com/office/drawing/2014/chart" uri="{C3380CC4-5D6E-409C-BE32-E72D297353CC}">
                  <c16:uniqueId val="{00000017-1F9C-402F-B2C5-E153FDB95B42}"/>
                </c:ext>
              </c:extLst>
            </c:dLbl>
            <c:dLbl>
              <c:idx val="21"/>
              <c:delete val="1"/>
              <c:extLst>
                <c:ext xmlns:c15="http://schemas.microsoft.com/office/drawing/2012/chart" uri="{CE6537A1-D6FC-4f65-9D91-7224C49458BB}"/>
                <c:ext xmlns:c16="http://schemas.microsoft.com/office/drawing/2014/chart" uri="{C3380CC4-5D6E-409C-BE32-E72D297353CC}">
                  <c16:uniqueId val="{00000018-1F9C-402F-B2C5-E153FDB95B42}"/>
                </c:ext>
              </c:extLst>
            </c:dLbl>
            <c:dLbl>
              <c:idx val="22"/>
              <c:delete val="1"/>
              <c:extLst>
                <c:ext xmlns:c15="http://schemas.microsoft.com/office/drawing/2012/chart" uri="{CE6537A1-D6FC-4f65-9D91-7224C49458BB}"/>
                <c:ext xmlns:c16="http://schemas.microsoft.com/office/drawing/2014/chart" uri="{C3380CC4-5D6E-409C-BE32-E72D297353CC}">
                  <c16:uniqueId val="{00000019-1F9C-402F-B2C5-E153FDB95B42}"/>
                </c:ext>
              </c:extLst>
            </c:dLbl>
            <c:dLbl>
              <c:idx val="23"/>
              <c:delete val="1"/>
              <c:extLst>
                <c:ext xmlns:c15="http://schemas.microsoft.com/office/drawing/2012/chart" uri="{CE6537A1-D6FC-4f65-9D91-7224C49458BB}"/>
                <c:ext xmlns:c16="http://schemas.microsoft.com/office/drawing/2014/chart" uri="{C3380CC4-5D6E-409C-BE32-E72D297353CC}">
                  <c16:uniqueId val="{0000001A-1F9C-402F-B2C5-E153FDB95B42}"/>
                </c:ext>
              </c:extLst>
            </c:dLbl>
            <c:dLbl>
              <c:idx val="24"/>
              <c:delete val="1"/>
              <c:extLst>
                <c:ext xmlns:c15="http://schemas.microsoft.com/office/drawing/2012/chart" uri="{CE6537A1-D6FC-4f65-9D91-7224C49458BB}"/>
                <c:ext xmlns:c16="http://schemas.microsoft.com/office/drawing/2014/chart" uri="{C3380CC4-5D6E-409C-BE32-E72D297353CC}">
                  <c16:uniqueId val="{0000001B-1F9C-402F-B2C5-E153FDB95B4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F9C-402F-B2C5-E153FDB95B4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Wesel (05170)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140712</v>
      </c>
      <c r="F11" s="238">
        <v>141948</v>
      </c>
      <c r="G11" s="238">
        <v>141525</v>
      </c>
      <c r="H11" s="238">
        <v>138260</v>
      </c>
      <c r="I11" s="265">
        <v>138374</v>
      </c>
      <c r="J11" s="263">
        <v>2338</v>
      </c>
      <c r="K11" s="266">
        <v>1.6896237732522006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18.950054011029621</v>
      </c>
      <c r="E13" s="115">
        <v>26665</v>
      </c>
      <c r="F13" s="114">
        <v>27699</v>
      </c>
      <c r="G13" s="114">
        <v>26969</v>
      </c>
      <c r="H13" s="114">
        <v>26575</v>
      </c>
      <c r="I13" s="140">
        <v>26412</v>
      </c>
      <c r="J13" s="115">
        <v>253</v>
      </c>
      <c r="K13" s="116">
        <v>0.95789792518552175</v>
      </c>
    </row>
    <row r="14" spans="1:255" ht="14.1" customHeight="1" x14ac:dyDescent="0.2">
      <c r="A14" s="306" t="s">
        <v>230</v>
      </c>
      <c r="B14" s="307"/>
      <c r="C14" s="308"/>
      <c r="D14" s="113">
        <v>61.089317186878162</v>
      </c>
      <c r="E14" s="115">
        <v>85960</v>
      </c>
      <c r="F14" s="114">
        <v>86128</v>
      </c>
      <c r="G14" s="114">
        <v>86520</v>
      </c>
      <c r="H14" s="114">
        <v>84179</v>
      </c>
      <c r="I14" s="140">
        <v>84435</v>
      </c>
      <c r="J14" s="115">
        <v>1525</v>
      </c>
      <c r="K14" s="116">
        <v>1.8061230532362171</v>
      </c>
    </row>
    <row r="15" spans="1:255" ht="14.1" customHeight="1" x14ac:dyDescent="0.2">
      <c r="A15" s="306" t="s">
        <v>231</v>
      </c>
      <c r="B15" s="307"/>
      <c r="C15" s="308"/>
      <c r="D15" s="113">
        <v>9.6686849735630229</v>
      </c>
      <c r="E15" s="115">
        <v>13605</v>
      </c>
      <c r="F15" s="114">
        <v>13658</v>
      </c>
      <c r="G15" s="114">
        <v>13584</v>
      </c>
      <c r="H15" s="114">
        <v>13254</v>
      </c>
      <c r="I15" s="140">
        <v>13302</v>
      </c>
      <c r="J15" s="115">
        <v>303</v>
      </c>
      <c r="K15" s="116">
        <v>2.2778529544429409</v>
      </c>
    </row>
    <row r="16" spans="1:255" ht="14.1" customHeight="1" x14ac:dyDescent="0.2">
      <c r="A16" s="306" t="s">
        <v>232</v>
      </c>
      <c r="B16" s="307"/>
      <c r="C16" s="308"/>
      <c r="D16" s="113">
        <v>9.7433054750127912</v>
      </c>
      <c r="E16" s="115">
        <v>13710</v>
      </c>
      <c r="F16" s="114">
        <v>13671</v>
      </c>
      <c r="G16" s="114">
        <v>13653</v>
      </c>
      <c r="H16" s="114">
        <v>13490</v>
      </c>
      <c r="I16" s="140">
        <v>13449</v>
      </c>
      <c r="J16" s="115">
        <v>261</v>
      </c>
      <c r="K16" s="116">
        <v>1.9406647334374303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0.66163511285462506</v>
      </c>
      <c r="E18" s="115">
        <v>931</v>
      </c>
      <c r="F18" s="114">
        <v>933</v>
      </c>
      <c r="G18" s="114">
        <v>969</v>
      </c>
      <c r="H18" s="114">
        <v>971</v>
      </c>
      <c r="I18" s="140">
        <v>951</v>
      </c>
      <c r="J18" s="115">
        <v>-20</v>
      </c>
      <c r="K18" s="116">
        <v>-2.1030494216614088</v>
      </c>
    </row>
    <row r="19" spans="1:255" ht="14.1" customHeight="1" x14ac:dyDescent="0.2">
      <c r="A19" s="306" t="s">
        <v>235</v>
      </c>
      <c r="B19" s="307" t="s">
        <v>236</v>
      </c>
      <c r="C19" s="308"/>
      <c r="D19" s="113">
        <v>0.43279890840866453</v>
      </c>
      <c r="E19" s="115">
        <v>609</v>
      </c>
      <c r="F19" s="114">
        <v>610</v>
      </c>
      <c r="G19" s="114">
        <v>645</v>
      </c>
      <c r="H19" s="114">
        <v>652</v>
      </c>
      <c r="I19" s="140">
        <v>636</v>
      </c>
      <c r="J19" s="115">
        <v>-27</v>
      </c>
      <c r="K19" s="116">
        <v>-4.2452830188679247</v>
      </c>
    </row>
    <row r="20" spans="1:255" ht="14.1" customHeight="1" x14ac:dyDescent="0.2">
      <c r="A20" s="306">
        <v>12</v>
      </c>
      <c r="B20" s="307" t="s">
        <v>237</v>
      </c>
      <c r="C20" s="308"/>
      <c r="D20" s="113">
        <v>1.5187048723634089</v>
      </c>
      <c r="E20" s="115">
        <v>2137</v>
      </c>
      <c r="F20" s="114">
        <v>2103</v>
      </c>
      <c r="G20" s="114">
        <v>2133</v>
      </c>
      <c r="H20" s="114">
        <v>2086</v>
      </c>
      <c r="I20" s="140">
        <v>2128</v>
      </c>
      <c r="J20" s="115">
        <v>9</v>
      </c>
      <c r="K20" s="116">
        <v>0.42293233082706766</v>
      </c>
    </row>
    <row r="21" spans="1:255" ht="14.1" customHeight="1" x14ac:dyDescent="0.2">
      <c r="A21" s="306">
        <v>21</v>
      </c>
      <c r="B21" s="307" t="s">
        <v>238</v>
      </c>
      <c r="C21" s="308"/>
      <c r="D21" s="113">
        <v>0.75046904315196994</v>
      </c>
      <c r="E21" s="115">
        <v>1056</v>
      </c>
      <c r="F21" s="114">
        <v>1056</v>
      </c>
      <c r="G21" s="114">
        <v>1074</v>
      </c>
      <c r="H21" s="114">
        <v>1142</v>
      </c>
      <c r="I21" s="140">
        <v>1148</v>
      </c>
      <c r="J21" s="115">
        <v>-92</v>
      </c>
      <c r="K21" s="116">
        <v>-8.0139372822299659</v>
      </c>
    </row>
    <row r="22" spans="1:255" ht="14.1" customHeight="1" x14ac:dyDescent="0.2">
      <c r="A22" s="306">
        <v>22</v>
      </c>
      <c r="B22" s="307" t="s">
        <v>239</v>
      </c>
      <c r="C22" s="308"/>
      <c r="D22" s="113">
        <v>1.3218488828244925</v>
      </c>
      <c r="E22" s="115">
        <v>1860</v>
      </c>
      <c r="F22" s="114">
        <v>1899</v>
      </c>
      <c r="G22" s="114">
        <v>1943</v>
      </c>
      <c r="H22" s="114">
        <v>1884</v>
      </c>
      <c r="I22" s="140">
        <v>1890</v>
      </c>
      <c r="J22" s="115">
        <v>-30</v>
      </c>
      <c r="K22" s="116">
        <v>-1.5873015873015872</v>
      </c>
    </row>
    <row r="23" spans="1:255" ht="14.1" customHeight="1" x14ac:dyDescent="0.2">
      <c r="A23" s="306">
        <v>23</v>
      </c>
      <c r="B23" s="307" t="s">
        <v>240</v>
      </c>
      <c r="C23" s="308"/>
      <c r="D23" s="113">
        <v>0.41361077946443803</v>
      </c>
      <c r="E23" s="115">
        <v>582</v>
      </c>
      <c r="F23" s="114">
        <v>580</v>
      </c>
      <c r="G23" s="114">
        <v>592</v>
      </c>
      <c r="H23" s="114">
        <v>587</v>
      </c>
      <c r="I23" s="140">
        <v>602</v>
      </c>
      <c r="J23" s="115">
        <v>-20</v>
      </c>
      <c r="K23" s="116">
        <v>-3.3222591362126246</v>
      </c>
    </row>
    <row r="24" spans="1:255" ht="14.1" customHeight="1" x14ac:dyDescent="0.2">
      <c r="A24" s="306">
        <v>24</v>
      </c>
      <c r="B24" s="307" t="s">
        <v>241</v>
      </c>
      <c r="C24" s="308"/>
      <c r="D24" s="113">
        <v>3.1944681334925238</v>
      </c>
      <c r="E24" s="115">
        <v>4495</v>
      </c>
      <c r="F24" s="114">
        <v>4524</v>
      </c>
      <c r="G24" s="114">
        <v>4632</v>
      </c>
      <c r="H24" s="114">
        <v>4644</v>
      </c>
      <c r="I24" s="140">
        <v>4642</v>
      </c>
      <c r="J24" s="115">
        <v>-147</v>
      </c>
      <c r="K24" s="116">
        <v>-3.1667384747953466</v>
      </c>
    </row>
    <row r="25" spans="1:255" ht="14.1" customHeight="1" x14ac:dyDescent="0.2">
      <c r="A25" s="306">
        <v>25</v>
      </c>
      <c r="B25" s="307" t="s">
        <v>242</v>
      </c>
      <c r="C25" s="308"/>
      <c r="D25" s="113">
        <v>5.6633407243163338</v>
      </c>
      <c r="E25" s="115">
        <v>7969</v>
      </c>
      <c r="F25" s="114">
        <v>7947</v>
      </c>
      <c r="G25" s="114">
        <v>8048</v>
      </c>
      <c r="H25" s="114">
        <v>7885</v>
      </c>
      <c r="I25" s="140">
        <v>7867</v>
      </c>
      <c r="J25" s="115">
        <v>102</v>
      </c>
      <c r="K25" s="116">
        <v>1.2965552307105632</v>
      </c>
    </row>
    <row r="26" spans="1:255" ht="14.1" customHeight="1" x14ac:dyDescent="0.2">
      <c r="A26" s="306">
        <v>26</v>
      </c>
      <c r="B26" s="307" t="s">
        <v>243</v>
      </c>
      <c r="C26" s="308"/>
      <c r="D26" s="113">
        <v>2.5797373358348969</v>
      </c>
      <c r="E26" s="115">
        <v>3630</v>
      </c>
      <c r="F26" s="114">
        <v>3661</v>
      </c>
      <c r="G26" s="114">
        <v>3697</v>
      </c>
      <c r="H26" s="114">
        <v>3587</v>
      </c>
      <c r="I26" s="140">
        <v>3592</v>
      </c>
      <c r="J26" s="115">
        <v>38</v>
      </c>
      <c r="K26" s="116">
        <v>1.0579064587973275</v>
      </c>
    </row>
    <row r="27" spans="1:255" ht="14.1" customHeight="1" x14ac:dyDescent="0.2">
      <c r="A27" s="306">
        <v>27</v>
      </c>
      <c r="B27" s="307" t="s">
        <v>244</v>
      </c>
      <c r="C27" s="308"/>
      <c r="D27" s="113">
        <v>2.1106941838649154</v>
      </c>
      <c r="E27" s="115">
        <v>2970</v>
      </c>
      <c r="F27" s="114">
        <v>3031</v>
      </c>
      <c r="G27" s="114">
        <v>3043</v>
      </c>
      <c r="H27" s="114">
        <v>2983</v>
      </c>
      <c r="I27" s="140">
        <v>2995</v>
      </c>
      <c r="J27" s="115">
        <v>-25</v>
      </c>
      <c r="K27" s="116">
        <v>-0.8347245409015025</v>
      </c>
    </row>
    <row r="28" spans="1:255" ht="14.1" customHeight="1" x14ac:dyDescent="0.2">
      <c r="A28" s="306">
        <v>28</v>
      </c>
      <c r="B28" s="307" t="s">
        <v>245</v>
      </c>
      <c r="C28" s="308"/>
      <c r="D28" s="113">
        <v>0.59198931150150658</v>
      </c>
      <c r="E28" s="115">
        <v>833</v>
      </c>
      <c r="F28" s="114">
        <v>895</v>
      </c>
      <c r="G28" s="114">
        <v>875</v>
      </c>
      <c r="H28" s="114">
        <v>874</v>
      </c>
      <c r="I28" s="140">
        <v>886</v>
      </c>
      <c r="J28" s="115">
        <v>-53</v>
      </c>
      <c r="K28" s="116">
        <v>-5.9819413092550793</v>
      </c>
    </row>
    <row r="29" spans="1:255" ht="14.1" customHeight="1" x14ac:dyDescent="0.2">
      <c r="A29" s="306">
        <v>29</v>
      </c>
      <c r="B29" s="307" t="s">
        <v>246</v>
      </c>
      <c r="C29" s="308"/>
      <c r="D29" s="113">
        <v>2.9087782136562623</v>
      </c>
      <c r="E29" s="115">
        <v>4093</v>
      </c>
      <c r="F29" s="114">
        <v>4083</v>
      </c>
      <c r="G29" s="114">
        <v>4085</v>
      </c>
      <c r="H29" s="114">
        <v>3965</v>
      </c>
      <c r="I29" s="140">
        <v>4038</v>
      </c>
      <c r="J29" s="115">
        <v>55</v>
      </c>
      <c r="K29" s="116">
        <v>1.3620604259534423</v>
      </c>
    </row>
    <row r="30" spans="1:255" ht="14.1" customHeight="1" x14ac:dyDescent="0.2">
      <c r="A30" s="306" t="s">
        <v>247</v>
      </c>
      <c r="B30" s="307" t="s">
        <v>248</v>
      </c>
      <c r="C30" s="308"/>
      <c r="D30" s="113">
        <v>1.6054067883336176</v>
      </c>
      <c r="E30" s="115">
        <v>2259</v>
      </c>
      <c r="F30" s="114">
        <v>2224</v>
      </c>
      <c r="G30" s="114">
        <v>2232</v>
      </c>
      <c r="H30" s="114">
        <v>2166</v>
      </c>
      <c r="I30" s="140">
        <v>2261</v>
      </c>
      <c r="J30" s="115">
        <v>-2</v>
      </c>
      <c r="K30" s="116">
        <v>-8.845643520566121E-2</v>
      </c>
    </row>
    <row r="31" spans="1:255" ht="14.1" customHeight="1" x14ac:dyDescent="0.2">
      <c r="A31" s="306" t="s">
        <v>249</v>
      </c>
      <c r="B31" s="307" t="s">
        <v>250</v>
      </c>
      <c r="C31" s="308"/>
      <c r="D31" s="113">
        <v>1.258599124452783</v>
      </c>
      <c r="E31" s="115">
        <v>1771</v>
      </c>
      <c r="F31" s="114">
        <v>1796</v>
      </c>
      <c r="G31" s="114">
        <v>1791</v>
      </c>
      <c r="H31" s="114">
        <v>1739</v>
      </c>
      <c r="I31" s="140">
        <v>1715</v>
      </c>
      <c r="J31" s="115">
        <v>56</v>
      </c>
      <c r="K31" s="116">
        <v>3.2653061224489797</v>
      </c>
    </row>
    <row r="32" spans="1:255" ht="14.1" customHeight="1" x14ac:dyDescent="0.2">
      <c r="A32" s="306">
        <v>31</v>
      </c>
      <c r="B32" s="307" t="s">
        <v>251</v>
      </c>
      <c r="C32" s="308"/>
      <c r="D32" s="113">
        <v>0.73625561430439479</v>
      </c>
      <c r="E32" s="115">
        <v>1036</v>
      </c>
      <c r="F32" s="114">
        <v>1029</v>
      </c>
      <c r="G32" s="114">
        <v>1038</v>
      </c>
      <c r="H32" s="114">
        <v>1017</v>
      </c>
      <c r="I32" s="140">
        <v>982</v>
      </c>
      <c r="J32" s="115">
        <v>54</v>
      </c>
      <c r="K32" s="116">
        <v>5.4989816700610996</v>
      </c>
    </row>
    <row r="33" spans="1:11" ht="14.1" customHeight="1" x14ac:dyDescent="0.2">
      <c r="A33" s="306">
        <v>32</v>
      </c>
      <c r="B33" s="307" t="s">
        <v>252</v>
      </c>
      <c r="C33" s="308"/>
      <c r="D33" s="113">
        <v>2.3452157598499062</v>
      </c>
      <c r="E33" s="115">
        <v>3300</v>
      </c>
      <c r="F33" s="114">
        <v>3115</v>
      </c>
      <c r="G33" s="114">
        <v>3283</v>
      </c>
      <c r="H33" s="114">
        <v>3134</v>
      </c>
      <c r="I33" s="140">
        <v>3149</v>
      </c>
      <c r="J33" s="115">
        <v>151</v>
      </c>
      <c r="K33" s="116">
        <v>4.7951730708161318</v>
      </c>
    </row>
    <row r="34" spans="1:11" ht="14.1" customHeight="1" x14ac:dyDescent="0.2">
      <c r="A34" s="306">
        <v>33</v>
      </c>
      <c r="B34" s="307" t="s">
        <v>253</v>
      </c>
      <c r="C34" s="308"/>
      <c r="D34" s="113">
        <v>1.0390016487577463</v>
      </c>
      <c r="E34" s="115">
        <v>1462</v>
      </c>
      <c r="F34" s="114">
        <v>1459</v>
      </c>
      <c r="G34" s="114">
        <v>1477</v>
      </c>
      <c r="H34" s="114">
        <v>1444</v>
      </c>
      <c r="I34" s="140">
        <v>1459</v>
      </c>
      <c r="J34" s="115">
        <v>3</v>
      </c>
      <c r="K34" s="116">
        <v>0.20562028786840303</v>
      </c>
    </row>
    <row r="35" spans="1:11" ht="14.1" customHeight="1" x14ac:dyDescent="0.2">
      <c r="A35" s="306">
        <v>34</v>
      </c>
      <c r="B35" s="307" t="s">
        <v>254</v>
      </c>
      <c r="C35" s="308"/>
      <c r="D35" s="113">
        <v>2.2961794303257719</v>
      </c>
      <c r="E35" s="115">
        <v>3231</v>
      </c>
      <c r="F35" s="114">
        <v>3237</v>
      </c>
      <c r="G35" s="114">
        <v>3267</v>
      </c>
      <c r="H35" s="114">
        <v>3141</v>
      </c>
      <c r="I35" s="140">
        <v>3131</v>
      </c>
      <c r="J35" s="115">
        <v>100</v>
      </c>
      <c r="K35" s="116">
        <v>3.1938677738741617</v>
      </c>
    </row>
    <row r="36" spans="1:11" ht="14.1" customHeight="1" x14ac:dyDescent="0.2">
      <c r="A36" s="306">
        <v>41</v>
      </c>
      <c r="B36" s="307" t="s">
        <v>255</v>
      </c>
      <c r="C36" s="308"/>
      <c r="D36" s="113">
        <v>1.1598157939621354</v>
      </c>
      <c r="E36" s="115">
        <v>1632</v>
      </c>
      <c r="F36" s="114">
        <v>1641</v>
      </c>
      <c r="G36" s="114">
        <v>1642</v>
      </c>
      <c r="H36" s="114">
        <v>1624</v>
      </c>
      <c r="I36" s="140">
        <v>1633</v>
      </c>
      <c r="J36" s="115">
        <v>-1</v>
      </c>
      <c r="K36" s="116">
        <v>-6.12369871402327E-2</v>
      </c>
    </row>
    <row r="37" spans="1:11" ht="14.1" customHeight="1" x14ac:dyDescent="0.2">
      <c r="A37" s="306">
        <v>42</v>
      </c>
      <c r="B37" s="307" t="s">
        <v>256</v>
      </c>
      <c r="C37" s="308"/>
      <c r="D37" s="113">
        <v>0.15776906020808459</v>
      </c>
      <c r="E37" s="115">
        <v>222</v>
      </c>
      <c r="F37" s="114">
        <v>223</v>
      </c>
      <c r="G37" s="114">
        <v>220</v>
      </c>
      <c r="H37" s="114">
        <v>216</v>
      </c>
      <c r="I37" s="140">
        <v>217</v>
      </c>
      <c r="J37" s="115">
        <v>5</v>
      </c>
      <c r="K37" s="116">
        <v>2.3041474654377878</v>
      </c>
    </row>
    <row r="38" spans="1:11" ht="14.1" customHeight="1" x14ac:dyDescent="0.2">
      <c r="A38" s="306">
        <v>43</v>
      </c>
      <c r="B38" s="307" t="s">
        <v>257</v>
      </c>
      <c r="C38" s="308"/>
      <c r="D38" s="113">
        <v>1.4959633862072887</v>
      </c>
      <c r="E38" s="115">
        <v>2105</v>
      </c>
      <c r="F38" s="114">
        <v>2096</v>
      </c>
      <c r="G38" s="114">
        <v>2086</v>
      </c>
      <c r="H38" s="114">
        <v>1968</v>
      </c>
      <c r="I38" s="140">
        <v>1972</v>
      </c>
      <c r="J38" s="115">
        <v>133</v>
      </c>
      <c r="K38" s="116">
        <v>6.7444219066937121</v>
      </c>
    </row>
    <row r="39" spans="1:11" ht="14.1" customHeight="1" x14ac:dyDescent="0.2">
      <c r="A39" s="306">
        <v>51</v>
      </c>
      <c r="B39" s="307" t="s">
        <v>258</v>
      </c>
      <c r="C39" s="308"/>
      <c r="D39" s="113">
        <v>7.4997157314230485</v>
      </c>
      <c r="E39" s="115">
        <v>10553</v>
      </c>
      <c r="F39" s="114">
        <v>11601</v>
      </c>
      <c r="G39" s="114">
        <v>10917</v>
      </c>
      <c r="H39" s="114">
        <v>10548</v>
      </c>
      <c r="I39" s="140">
        <v>10515</v>
      </c>
      <c r="J39" s="115">
        <v>38</v>
      </c>
      <c r="K39" s="116">
        <v>0.36138849262957679</v>
      </c>
    </row>
    <row r="40" spans="1:11" ht="14.1" customHeight="1" x14ac:dyDescent="0.2">
      <c r="A40" s="306" t="s">
        <v>259</v>
      </c>
      <c r="B40" s="307" t="s">
        <v>260</v>
      </c>
      <c r="C40" s="308"/>
      <c r="D40" s="113">
        <v>6.6099550855648417</v>
      </c>
      <c r="E40" s="115">
        <v>9301</v>
      </c>
      <c r="F40" s="114">
        <v>10329</v>
      </c>
      <c r="G40" s="114">
        <v>9616</v>
      </c>
      <c r="H40" s="114">
        <v>9315</v>
      </c>
      <c r="I40" s="140">
        <v>9278</v>
      </c>
      <c r="J40" s="115">
        <v>23</v>
      </c>
      <c r="K40" s="116">
        <v>0.2478982539340375</v>
      </c>
    </row>
    <row r="41" spans="1:11" ht="14.1" customHeight="1" x14ac:dyDescent="0.2">
      <c r="A41" s="306"/>
      <c r="B41" s="307" t="s">
        <v>261</v>
      </c>
      <c r="C41" s="308"/>
      <c r="D41" s="113">
        <v>5.5929842515208366</v>
      </c>
      <c r="E41" s="115">
        <v>7870</v>
      </c>
      <c r="F41" s="114">
        <v>8872</v>
      </c>
      <c r="G41" s="114">
        <v>8190</v>
      </c>
      <c r="H41" s="114">
        <v>7882</v>
      </c>
      <c r="I41" s="140">
        <v>7843</v>
      </c>
      <c r="J41" s="115">
        <v>27</v>
      </c>
      <c r="K41" s="116">
        <v>0.34425602448042841</v>
      </c>
    </row>
    <row r="42" spans="1:11" ht="14.1" customHeight="1" x14ac:dyDescent="0.2">
      <c r="A42" s="306">
        <v>52</v>
      </c>
      <c r="B42" s="307" t="s">
        <v>262</v>
      </c>
      <c r="C42" s="308"/>
      <c r="D42" s="113">
        <v>3.7082835863323669</v>
      </c>
      <c r="E42" s="115">
        <v>5218</v>
      </c>
      <c r="F42" s="114">
        <v>5257</v>
      </c>
      <c r="G42" s="114">
        <v>5307</v>
      </c>
      <c r="H42" s="114">
        <v>5290</v>
      </c>
      <c r="I42" s="140">
        <v>5295</v>
      </c>
      <c r="J42" s="115">
        <v>-77</v>
      </c>
      <c r="K42" s="116">
        <v>-1.4542020774315392</v>
      </c>
    </row>
    <row r="43" spans="1:11" ht="14.1" customHeight="1" x14ac:dyDescent="0.2">
      <c r="A43" s="306" t="s">
        <v>263</v>
      </c>
      <c r="B43" s="307" t="s">
        <v>264</v>
      </c>
      <c r="C43" s="308"/>
      <c r="D43" s="113">
        <v>3.148985161180283</v>
      </c>
      <c r="E43" s="115">
        <v>4431</v>
      </c>
      <c r="F43" s="114">
        <v>4473</v>
      </c>
      <c r="G43" s="114">
        <v>4507</v>
      </c>
      <c r="H43" s="114">
        <v>4459</v>
      </c>
      <c r="I43" s="140">
        <v>4449</v>
      </c>
      <c r="J43" s="115">
        <v>-18</v>
      </c>
      <c r="K43" s="116">
        <v>-0.40458530006743088</v>
      </c>
    </row>
    <row r="44" spans="1:11" ht="14.1" customHeight="1" x14ac:dyDescent="0.2">
      <c r="A44" s="306">
        <v>53</v>
      </c>
      <c r="B44" s="307" t="s">
        <v>265</v>
      </c>
      <c r="C44" s="308"/>
      <c r="D44" s="113">
        <v>0.77534254363522659</v>
      </c>
      <c r="E44" s="115">
        <v>1091</v>
      </c>
      <c r="F44" s="114">
        <v>1099</v>
      </c>
      <c r="G44" s="114">
        <v>1137</v>
      </c>
      <c r="H44" s="114">
        <v>1113</v>
      </c>
      <c r="I44" s="140">
        <v>1076</v>
      </c>
      <c r="J44" s="115">
        <v>15</v>
      </c>
      <c r="K44" s="116">
        <v>1.3940520446096654</v>
      </c>
    </row>
    <row r="45" spans="1:11" ht="14.1" customHeight="1" x14ac:dyDescent="0.2">
      <c r="A45" s="306" t="s">
        <v>266</v>
      </c>
      <c r="B45" s="307" t="s">
        <v>267</v>
      </c>
      <c r="C45" s="308"/>
      <c r="D45" s="113">
        <v>0.7447836716129399</v>
      </c>
      <c r="E45" s="115">
        <v>1048</v>
      </c>
      <c r="F45" s="114">
        <v>1054</v>
      </c>
      <c r="G45" s="114">
        <v>1092</v>
      </c>
      <c r="H45" s="114">
        <v>1067</v>
      </c>
      <c r="I45" s="140">
        <v>1030</v>
      </c>
      <c r="J45" s="115">
        <v>18</v>
      </c>
      <c r="K45" s="116">
        <v>1.7475728155339805</v>
      </c>
    </row>
    <row r="46" spans="1:11" ht="14.1" customHeight="1" x14ac:dyDescent="0.2">
      <c r="A46" s="306">
        <v>54</v>
      </c>
      <c r="B46" s="307" t="s">
        <v>268</v>
      </c>
      <c r="C46" s="308"/>
      <c r="D46" s="113">
        <v>3.0139575871283188</v>
      </c>
      <c r="E46" s="115">
        <v>4241</v>
      </c>
      <c r="F46" s="114">
        <v>4302</v>
      </c>
      <c r="G46" s="114">
        <v>4323</v>
      </c>
      <c r="H46" s="114">
        <v>4242</v>
      </c>
      <c r="I46" s="140">
        <v>4217</v>
      </c>
      <c r="J46" s="115">
        <v>24</v>
      </c>
      <c r="K46" s="116">
        <v>0.56912497035807441</v>
      </c>
    </row>
    <row r="47" spans="1:11" ht="14.1" customHeight="1" x14ac:dyDescent="0.2">
      <c r="A47" s="306">
        <v>61</v>
      </c>
      <c r="B47" s="307" t="s">
        <v>269</v>
      </c>
      <c r="C47" s="308"/>
      <c r="D47" s="113">
        <v>2.8789300130763547</v>
      </c>
      <c r="E47" s="115">
        <v>4051</v>
      </c>
      <c r="F47" s="114">
        <v>4065</v>
      </c>
      <c r="G47" s="114">
        <v>4072</v>
      </c>
      <c r="H47" s="114">
        <v>3918</v>
      </c>
      <c r="I47" s="140">
        <v>3953</v>
      </c>
      <c r="J47" s="115">
        <v>98</v>
      </c>
      <c r="K47" s="116">
        <v>2.4791297748545409</v>
      </c>
    </row>
    <row r="48" spans="1:11" ht="14.1" customHeight="1" x14ac:dyDescent="0.2">
      <c r="A48" s="306">
        <v>62</v>
      </c>
      <c r="B48" s="307" t="s">
        <v>270</v>
      </c>
      <c r="C48" s="308"/>
      <c r="D48" s="113">
        <v>8.3596281767013476</v>
      </c>
      <c r="E48" s="115">
        <v>11763</v>
      </c>
      <c r="F48" s="114">
        <v>11715</v>
      </c>
      <c r="G48" s="114">
        <v>11732</v>
      </c>
      <c r="H48" s="114">
        <v>11483</v>
      </c>
      <c r="I48" s="140">
        <v>11556</v>
      </c>
      <c r="J48" s="115">
        <v>207</v>
      </c>
      <c r="K48" s="116">
        <v>1.7912772585669783</v>
      </c>
    </row>
    <row r="49" spans="1:11" ht="14.1" customHeight="1" x14ac:dyDescent="0.2">
      <c r="A49" s="306">
        <v>63</v>
      </c>
      <c r="B49" s="307" t="s">
        <v>271</v>
      </c>
      <c r="C49" s="308"/>
      <c r="D49" s="113">
        <v>1.9273409517311957</v>
      </c>
      <c r="E49" s="115">
        <v>2712</v>
      </c>
      <c r="F49" s="114">
        <v>2901</v>
      </c>
      <c r="G49" s="114">
        <v>2936</v>
      </c>
      <c r="H49" s="114">
        <v>2895</v>
      </c>
      <c r="I49" s="140">
        <v>2806</v>
      </c>
      <c r="J49" s="115">
        <v>-94</v>
      </c>
      <c r="K49" s="116">
        <v>-3.3499643620812543</v>
      </c>
    </row>
    <row r="50" spans="1:11" ht="14.1" customHeight="1" x14ac:dyDescent="0.2">
      <c r="A50" s="306" t="s">
        <v>272</v>
      </c>
      <c r="B50" s="307" t="s">
        <v>273</v>
      </c>
      <c r="C50" s="308"/>
      <c r="D50" s="113">
        <v>0.47614986639376883</v>
      </c>
      <c r="E50" s="115">
        <v>670</v>
      </c>
      <c r="F50" s="114">
        <v>783</v>
      </c>
      <c r="G50" s="114">
        <v>783</v>
      </c>
      <c r="H50" s="114">
        <v>771</v>
      </c>
      <c r="I50" s="140">
        <v>754</v>
      </c>
      <c r="J50" s="115">
        <v>-84</v>
      </c>
      <c r="K50" s="116">
        <v>-11.140583554376658</v>
      </c>
    </row>
    <row r="51" spans="1:11" ht="14.1" customHeight="1" x14ac:dyDescent="0.2">
      <c r="A51" s="306" t="s">
        <v>274</v>
      </c>
      <c r="B51" s="307" t="s">
        <v>275</v>
      </c>
      <c r="C51" s="308"/>
      <c r="D51" s="113">
        <v>1.199613394735346</v>
      </c>
      <c r="E51" s="115">
        <v>1688</v>
      </c>
      <c r="F51" s="114">
        <v>1759</v>
      </c>
      <c r="G51" s="114">
        <v>1803</v>
      </c>
      <c r="H51" s="114">
        <v>1794</v>
      </c>
      <c r="I51" s="140">
        <v>1709</v>
      </c>
      <c r="J51" s="115">
        <v>-21</v>
      </c>
      <c r="K51" s="116">
        <v>-1.2287887653598595</v>
      </c>
    </row>
    <row r="52" spans="1:11" ht="14.1" customHeight="1" x14ac:dyDescent="0.2">
      <c r="A52" s="306">
        <v>71</v>
      </c>
      <c r="B52" s="307" t="s">
        <v>276</v>
      </c>
      <c r="C52" s="308"/>
      <c r="D52" s="113">
        <v>10.682813121837512</v>
      </c>
      <c r="E52" s="115">
        <v>15032</v>
      </c>
      <c r="F52" s="114">
        <v>15030</v>
      </c>
      <c r="G52" s="114">
        <v>15076</v>
      </c>
      <c r="H52" s="114">
        <v>14818</v>
      </c>
      <c r="I52" s="140">
        <v>14868</v>
      </c>
      <c r="J52" s="115">
        <v>164</v>
      </c>
      <c r="K52" s="116">
        <v>1.1030400860909335</v>
      </c>
    </row>
    <row r="53" spans="1:11" ht="14.1" customHeight="1" x14ac:dyDescent="0.2">
      <c r="A53" s="306" t="s">
        <v>277</v>
      </c>
      <c r="B53" s="307" t="s">
        <v>278</v>
      </c>
      <c r="C53" s="308"/>
      <c r="D53" s="113">
        <v>3.640059127864006</v>
      </c>
      <c r="E53" s="115">
        <v>5122</v>
      </c>
      <c r="F53" s="114">
        <v>5145</v>
      </c>
      <c r="G53" s="114">
        <v>5131</v>
      </c>
      <c r="H53" s="114">
        <v>5055</v>
      </c>
      <c r="I53" s="140">
        <v>5086</v>
      </c>
      <c r="J53" s="115">
        <v>36</v>
      </c>
      <c r="K53" s="116">
        <v>0.7078254030672434</v>
      </c>
    </row>
    <row r="54" spans="1:11" ht="14.1" customHeight="1" x14ac:dyDescent="0.2">
      <c r="A54" s="306" t="s">
        <v>279</v>
      </c>
      <c r="B54" s="307" t="s">
        <v>280</v>
      </c>
      <c r="C54" s="308"/>
      <c r="D54" s="113">
        <v>5.8715674569333105</v>
      </c>
      <c r="E54" s="115">
        <v>8262</v>
      </c>
      <c r="F54" s="114">
        <v>8256</v>
      </c>
      <c r="G54" s="114">
        <v>8297</v>
      </c>
      <c r="H54" s="114">
        <v>8166</v>
      </c>
      <c r="I54" s="140">
        <v>8183</v>
      </c>
      <c r="J54" s="115">
        <v>79</v>
      </c>
      <c r="K54" s="116">
        <v>0.96541610656238541</v>
      </c>
    </row>
    <row r="55" spans="1:11" ht="14.1" customHeight="1" x14ac:dyDescent="0.2">
      <c r="A55" s="306">
        <v>72</v>
      </c>
      <c r="B55" s="307" t="s">
        <v>281</v>
      </c>
      <c r="C55" s="308"/>
      <c r="D55" s="113">
        <v>3.2093922337824776</v>
      </c>
      <c r="E55" s="115">
        <v>4516</v>
      </c>
      <c r="F55" s="114">
        <v>4532</v>
      </c>
      <c r="G55" s="114">
        <v>4534</v>
      </c>
      <c r="H55" s="114">
        <v>4444</v>
      </c>
      <c r="I55" s="140">
        <v>4492</v>
      </c>
      <c r="J55" s="115">
        <v>24</v>
      </c>
      <c r="K55" s="116">
        <v>0.53428317008014248</v>
      </c>
    </row>
    <row r="56" spans="1:11" ht="14.1" customHeight="1" x14ac:dyDescent="0.2">
      <c r="A56" s="306" t="s">
        <v>282</v>
      </c>
      <c r="B56" s="307" t="s">
        <v>283</v>
      </c>
      <c r="C56" s="308"/>
      <c r="D56" s="113">
        <v>1.6331229745863893</v>
      </c>
      <c r="E56" s="115">
        <v>2298</v>
      </c>
      <c r="F56" s="114">
        <v>2336</v>
      </c>
      <c r="G56" s="114">
        <v>2336</v>
      </c>
      <c r="H56" s="114">
        <v>2285</v>
      </c>
      <c r="I56" s="140">
        <v>2318</v>
      </c>
      <c r="J56" s="115">
        <v>-20</v>
      </c>
      <c r="K56" s="116">
        <v>-0.86281276962899056</v>
      </c>
    </row>
    <row r="57" spans="1:11" ht="14.1" customHeight="1" x14ac:dyDescent="0.2">
      <c r="A57" s="306" t="s">
        <v>284</v>
      </c>
      <c r="B57" s="307" t="s">
        <v>285</v>
      </c>
      <c r="C57" s="308"/>
      <c r="D57" s="113">
        <v>0.93666496105520491</v>
      </c>
      <c r="E57" s="115">
        <v>1318</v>
      </c>
      <c r="F57" s="114">
        <v>1304</v>
      </c>
      <c r="G57" s="114">
        <v>1306</v>
      </c>
      <c r="H57" s="114">
        <v>1311</v>
      </c>
      <c r="I57" s="140">
        <v>1323</v>
      </c>
      <c r="J57" s="115">
        <v>-5</v>
      </c>
      <c r="K57" s="116">
        <v>-0.3779289493575208</v>
      </c>
    </row>
    <row r="58" spans="1:11" ht="14.1" customHeight="1" x14ac:dyDescent="0.2">
      <c r="A58" s="306">
        <v>73</v>
      </c>
      <c r="B58" s="307" t="s">
        <v>286</v>
      </c>
      <c r="C58" s="308"/>
      <c r="D58" s="113">
        <v>2.8824833702882482</v>
      </c>
      <c r="E58" s="115">
        <v>4056</v>
      </c>
      <c r="F58" s="114">
        <v>4069</v>
      </c>
      <c r="G58" s="114">
        <v>4071</v>
      </c>
      <c r="H58" s="114">
        <v>3925</v>
      </c>
      <c r="I58" s="140">
        <v>3925</v>
      </c>
      <c r="J58" s="115">
        <v>131</v>
      </c>
      <c r="K58" s="116">
        <v>3.3375796178343951</v>
      </c>
    </row>
    <row r="59" spans="1:11" ht="14.1" customHeight="1" x14ac:dyDescent="0.2">
      <c r="A59" s="306" t="s">
        <v>287</v>
      </c>
      <c r="B59" s="307" t="s">
        <v>288</v>
      </c>
      <c r="C59" s="308"/>
      <c r="D59" s="113">
        <v>2.3679572460060263</v>
      </c>
      <c r="E59" s="115">
        <v>3332</v>
      </c>
      <c r="F59" s="114">
        <v>3347</v>
      </c>
      <c r="G59" s="114">
        <v>3339</v>
      </c>
      <c r="H59" s="114">
        <v>3221</v>
      </c>
      <c r="I59" s="140">
        <v>3213</v>
      </c>
      <c r="J59" s="115">
        <v>119</v>
      </c>
      <c r="K59" s="116">
        <v>3.7037037037037037</v>
      </c>
    </row>
    <row r="60" spans="1:11" ht="14.1" customHeight="1" x14ac:dyDescent="0.2">
      <c r="A60" s="306">
        <v>81</v>
      </c>
      <c r="B60" s="307" t="s">
        <v>289</v>
      </c>
      <c r="C60" s="308"/>
      <c r="D60" s="113">
        <v>9.1193359486042418</v>
      </c>
      <c r="E60" s="115">
        <v>12832</v>
      </c>
      <c r="F60" s="114">
        <v>12814</v>
      </c>
      <c r="G60" s="114">
        <v>12662</v>
      </c>
      <c r="H60" s="114">
        <v>12193</v>
      </c>
      <c r="I60" s="140">
        <v>12209</v>
      </c>
      <c r="J60" s="115">
        <v>623</v>
      </c>
      <c r="K60" s="116">
        <v>5.1027930215414861</v>
      </c>
    </row>
    <row r="61" spans="1:11" ht="14.1" customHeight="1" x14ac:dyDescent="0.2">
      <c r="A61" s="306" t="s">
        <v>290</v>
      </c>
      <c r="B61" s="307" t="s">
        <v>291</v>
      </c>
      <c r="C61" s="308"/>
      <c r="D61" s="113">
        <v>2.6635965660355905</v>
      </c>
      <c r="E61" s="115">
        <v>3748</v>
      </c>
      <c r="F61" s="114">
        <v>3752</v>
      </c>
      <c r="G61" s="114">
        <v>3755</v>
      </c>
      <c r="H61" s="114">
        <v>3593</v>
      </c>
      <c r="I61" s="140">
        <v>3640</v>
      </c>
      <c r="J61" s="115">
        <v>108</v>
      </c>
      <c r="K61" s="116">
        <v>2.9670329670329672</v>
      </c>
    </row>
    <row r="62" spans="1:11" ht="14.1" customHeight="1" x14ac:dyDescent="0.2">
      <c r="A62" s="306" t="s">
        <v>292</v>
      </c>
      <c r="B62" s="307" t="s">
        <v>293</v>
      </c>
      <c r="C62" s="308"/>
      <c r="D62" s="113">
        <v>3.8539712320200126</v>
      </c>
      <c r="E62" s="115">
        <v>5423</v>
      </c>
      <c r="F62" s="114">
        <v>5416</v>
      </c>
      <c r="G62" s="114">
        <v>5311</v>
      </c>
      <c r="H62" s="114">
        <v>5083</v>
      </c>
      <c r="I62" s="140">
        <v>5041</v>
      </c>
      <c r="J62" s="115">
        <v>382</v>
      </c>
      <c r="K62" s="116">
        <v>7.5778615354096406</v>
      </c>
    </row>
    <row r="63" spans="1:11" ht="14.1" customHeight="1" x14ac:dyDescent="0.2">
      <c r="A63" s="306"/>
      <c r="B63" s="307" t="s">
        <v>294</v>
      </c>
      <c r="C63" s="308"/>
      <c r="D63" s="113">
        <v>3.5036102109272842</v>
      </c>
      <c r="E63" s="115">
        <v>4930</v>
      </c>
      <c r="F63" s="114">
        <v>4930</v>
      </c>
      <c r="G63" s="114">
        <v>4837</v>
      </c>
      <c r="H63" s="114">
        <v>4643</v>
      </c>
      <c r="I63" s="140">
        <v>4608</v>
      </c>
      <c r="J63" s="115">
        <v>322</v>
      </c>
      <c r="K63" s="116">
        <v>6.9878472222222223</v>
      </c>
    </row>
    <row r="64" spans="1:11" ht="14.1" customHeight="1" x14ac:dyDescent="0.2">
      <c r="A64" s="306" t="s">
        <v>295</v>
      </c>
      <c r="B64" s="307" t="s">
        <v>296</v>
      </c>
      <c r="C64" s="308"/>
      <c r="D64" s="113">
        <v>0.90326340326340326</v>
      </c>
      <c r="E64" s="115">
        <v>1271</v>
      </c>
      <c r="F64" s="114">
        <v>1254</v>
      </c>
      <c r="G64" s="114">
        <v>1251</v>
      </c>
      <c r="H64" s="114">
        <v>1210</v>
      </c>
      <c r="I64" s="140">
        <v>1203</v>
      </c>
      <c r="J64" s="115">
        <v>68</v>
      </c>
      <c r="K64" s="116">
        <v>5.6525353283458024</v>
      </c>
    </row>
    <row r="65" spans="1:11" ht="14.1" customHeight="1" x14ac:dyDescent="0.2">
      <c r="A65" s="306" t="s">
        <v>297</v>
      </c>
      <c r="B65" s="307" t="s">
        <v>298</v>
      </c>
      <c r="C65" s="308"/>
      <c r="D65" s="113">
        <v>0.84996304508499632</v>
      </c>
      <c r="E65" s="115">
        <v>1196</v>
      </c>
      <c r="F65" s="114">
        <v>1197</v>
      </c>
      <c r="G65" s="114">
        <v>1167</v>
      </c>
      <c r="H65" s="114">
        <v>1140</v>
      </c>
      <c r="I65" s="140">
        <v>1160</v>
      </c>
      <c r="J65" s="115">
        <v>36</v>
      </c>
      <c r="K65" s="116">
        <v>3.103448275862069</v>
      </c>
    </row>
    <row r="66" spans="1:11" ht="14.1" customHeight="1" x14ac:dyDescent="0.2">
      <c r="A66" s="306">
        <v>82</v>
      </c>
      <c r="B66" s="307" t="s">
        <v>299</v>
      </c>
      <c r="C66" s="308"/>
      <c r="D66" s="113">
        <v>3.991841491841492</v>
      </c>
      <c r="E66" s="115">
        <v>5617</v>
      </c>
      <c r="F66" s="114">
        <v>5648</v>
      </c>
      <c r="G66" s="114">
        <v>5504</v>
      </c>
      <c r="H66" s="114">
        <v>5373</v>
      </c>
      <c r="I66" s="140">
        <v>5371</v>
      </c>
      <c r="J66" s="115">
        <v>246</v>
      </c>
      <c r="K66" s="116">
        <v>4.5801526717557248</v>
      </c>
    </row>
    <row r="67" spans="1:11" ht="14.1" customHeight="1" x14ac:dyDescent="0.2">
      <c r="A67" s="306" t="s">
        <v>300</v>
      </c>
      <c r="B67" s="307" t="s">
        <v>301</v>
      </c>
      <c r="C67" s="308"/>
      <c r="D67" s="113">
        <v>2.7545625106600715</v>
      </c>
      <c r="E67" s="115">
        <v>3876</v>
      </c>
      <c r="F67" s="114">
        <v>3872</v>
      </c>
      <c r="G67" s="114">
        <v>3735</v>
      </c>
      <c r="H67" s="114">
        <v>3687</v>
      </c>
      <c r="I67" s="140">
        <v>3666</v>
      </c>
      <c r="J67" s="115">
        <v>210</v>
      </c>
      <c r="K67" s="116">
        <v>5.728314238952537</v>
      </c>
    </row>
    <row r="68" spans="1:11" ht="14.1" customHeight="1" x14ac:dyDescent="0.2">
      <c r="A68" s="306" t="s">
        <v>302</v>
      </c>
      <c r="B68" s="307" t="s">
        <v>303</v>
      </c>
      <c r="C68" s="308"/>
      <c r="D68" s="113">
        <v>0.65381772698845875</v>
      </c>
      <c r="E68" s="115">
        <v>920</v>
      </c>
      <c r="F68" s="114">
        <v>958</v>
      </c>
      <c r="G68" s="114">
        <v>950</v>
      </c>
      <c r="H68" s="114">
        <v>912</v>
      </c>
      <c r="I68" s="140">
        <v>917</v>
      </c>
      <c r="J68" s="115">
        <v>3</v>
      </c>
      <c r="K68" s="116">
        <v>0.32715376226826609</v>
      </c>
    </row>
    <row r="69" spans="1:11" ht="14.1" customHeight="1" x14ac:dyDescent="0.2">
      <c r="A69" s="306">
        <v>83</v>
      </c>
      <c r="B69" s="307" t="s">
        <v>304</v>
      </c>
      <c r="C69" s="308"/>
      <c r="D69" s="113">
        <v>7.797487065779749</v>
      </c>
      <c r="E69" s="115">
        <v>10972</v>
      </c>
      <c r="F69" s="114">
        <v>10927</v>
      </c>
      <c r="G69" s="114">
        <v>10735</v>
      </c>
      <c r="H69" s="114">
        <v>10450</v>
      </c>
      <c r="I69" s="140">
        <v>10396</v>
      </c>
      <c r="J69" s="115">
        <v>576</v>
      </c>
      <c r="K69" s="116">
        <v>5.540592535590612</v>
      </c>
    </row>
    <row r="70" spans="1:11" ht="14.1" customHeight="1" x14ac:dyDescent="0.2">
      <c r="A70" s="306" t="s">
        <v>305</v>
      </c>
      <c r="B70" s="307" t="s">
        <v>306</v>
      </c>
      <c r="C70" s="308"/>
      <c r="D70" s="113">
        <v>6.5040650406504064</v>
      </c>
      <c r="E70" s="115">
        <v>9152</v>
      </c>
      <c r="F70" s="114">
        <v>9128</v>
      </c>
      <c r="G70" s="114">
        <v>8960</v>
      </c>
      <c r="H70" s="114">
        <v>8761</v>
      </c>
      <c r="I70" s="140">
        <v>8744</v>
      </c>
      <c r="J70" s="115">
        <v>408</v>
      </c>
      <c r="K70" s="116">
        <v>4.6660567246111615</v>
      </c>
    </row>
    <row r="71" spans="1:11" ht="14.1" customHeight="1" x14ac:dyDescent="0.2">
      <c r="A71" s="306"/>
      <c r="B71" s="307" t="s">
        <v>307</v>
      </c>
      <c r="C71" s="308"/>
      <c r="D71" s="113">
        <v>3.0629939166524531</v>
      </c>
      <c r="E71" s="115">
        <v>4310</v>
      </c>
      <c r="F71" s="114">
        <v>4298</v>
      </c>
      <c r="G71" s="114">
        <v>4256</v>
      </c>
      <c r="H71" s="114">
        <v>4207</v>
      </c>
      <c r="I71" s="140">
        <v>4232</v>
      </c>
      <c r="J71" s="115">
        <v>78</v>
      </c>
      <c r="K71" s="116">
        <v>1.8431001890359169</v>
      </c>
    </row>
    <row r="72" spans="1:11" ht="14.1" customHeight="1" x14ac:dyDescent="0.2">
      <c r="A72" s="306">
        <v>84</v>
      </c>
      <c r="B72" s="307" t="s">
        <v>308</v>
      </c>
      <c r="C72" s="308"/>
      <c r="D72" s="113">
        <v>1.3822559554266871</v>
      </c>
      <c r="E72" s="115">
        <v>1945</v>
      </c>
      <c r="F72" s="114">
        <v>1919</v>
      </c>
      <c r="G72" s="114">
        <v>1883</v>
      </c>
      <c r="H72" s="114">
        <v>1929</v>
      </c>
      <c r="I72" s="140">
        <v>1895</v>
      </c>
      <c r="J72" s="115">
        <v>50</v>
      </c>
      <c r="K72" s="116">
        <v>2.6385224274406331</v>
      </c>
    </row>
    <row r="73" spans="1:11" ht="14.1" customHeight="1" x14ac:dyDescent="0.2">
      <c r="A73" s="306" t="s">
        <v>309</v>
      </c>
      <c r="B73" s="307" t="s">
        <v>310</v>
      </c>
      <c r="C73" s="308"/>
      <c r="D73" s="113">
        <v>0.7064074137244869</v>
      </c>
      <c r="E73" s="115">
        <v>994</v>
      </c>
      <c r="F73" s="114">
        <v>957</v>
      </c>
      <c r="G73" s="114">
        <v>925</v>
      </c>
      <c r="H73" s="114">
        <v>992</v>
      </c>
      <c r="I73" s="140">
        <v>968</v>
      </c>
      <c r="J73" s="115">
        <v>26</v>
      </c>
      <c r="K73" s="116">
        <v>2.6859504132231407</v>
      </c>
    </row>
    <row r="74" spans="1:11" ht="14.1" customHeight="1" x14ac:dyDescent="0.2">
      <c r="A74" s="306" t="s">
        <v>311</v>
      </c>
      <c r="B74" s="307" t="s">
        <v>312</v>
      </c>
      <c r="C74" s="308"/>
      <c r="D74" s="113">
        <v>0.26934447666154981</v>
      </c>
      <c r="E74" s="115">
        <v>379</v>
      </c>
      <c r="F74" s="114">
        <v>378</v>
      </c>
      <c r="G74" s="114">
        <v>382</v>
      </c>
      <c r="H74" s="114">
        <v>375</v>
      </c>
      <c r="I74" s="140">
        <v>379</v>
      </c>
      <c r="J74" s="115">
        <v>0</v>
      </c>
      <c r="K74" s="116">
        <v>0</v>
      </c>
    </row>
    <row r="75" spans="1:11" ht="14.1" customHeight="1" x14ac:dyDescent="0.2">
      <c r="A75" s="306" t="s">
        <v>313</v>
      </c>
      <c r="B75" s="307" t="s">
        <v>314</v>
      </c>
      <c r="C75" s="308"/>
      <c r="D75" s="113">
        <v>7.8173858661663535E-3</v>
      </c>
      <c r="E75" s="115">
        <v>11</v>
      </c>
      <c r="F75" s="114">
        <v>12</v>
      </c>
      <c r="G75" s="114">
        <v>13</v>
      </c>
      <c r="H75" s="114">
        <v>14</v>
      </c>
      <c r="I75" s="140">
        <v>13</v>
      </c>
      <c r="J75" s="115">
        <v>-2</v>
      </c>
      <c r="K75" s="116">
        <v>-15.384615384615385</v>
      </c>
    </row>
    <row r="76" spans="1:11" ht="14.1" customHeight="1" x14ac:dyDescent="0.2">
      <c r="A76" s="306">
        <v>91</v>
      </c>
      <c r="B76" s="307" t="s">
        <v>315</v>
      </c>
      <c r="C76" s="308"/>
      <c r="D76" s="113">
        <v>0.36670646426743986</v>
      </c>
      <c r="E76" s="115">
        <v>516</v>
      </c>
      <c r="F76" s="114">
        <v>501</v>
      </c>
      <c r="G76" s="114">
        <v>484</v>
      </c>
      <c r="H76" s="114">
        <v>457</v>
      </c>
      <c r="I76" s="140">
        <v>454</v>
      </c>
      <c r="J76" s="115">
        <v>62</v>
      </c>
      <c r="K76" s="116">
        <v>13.656387665198238</v>
      </c>
    </row>
    <row r="77" spans="1:11" ht="14.1" customHeight="1" x14ac:dyDescent="0.2">
      <c r="A77" s="306">
        <v>92</v>
      </c>
      <c r="B77" s="307" t="s">
        <v>316</v>
      </c>
      <c r="C77" s="308"/>
      <c r="D77" s="113">
        <v>0.63818295525612601</v>
      </c>
      <c r="E77" s="115">
        <v>898</v>
      </c>
      <c r="F77" s="114">
        <v>869</v>
      </c>
      <c r="G77" s="114">
        <v>856</v>
      </c>
      <c r="H77" s="114">
        <v>899</v>
      </c>
      <c r="I77" s="140">
        <v>918</v>
      </c>
      <c r="J77" s="115">
        <v>-20</v>
      </c>
      <c r="K77" s="116">
        <v>-2.1786492374727668</v>
      </c>
    </row>
    <row r="78" spans="1:11" ht="14.1" customHeight="1" x14ac:dyDescent="0.2">
      <c r="A78" s="306">
        <v>93</v>
      </c>
      <c r="B78" s="307" t="s">
        <v>317</v>
      </c>
      <c r="C78" s="308"/>
      <c r="D78" s="113">
        <v>0.11228608789584399</v>
      </c>
      <c r="E78" s="115">
        <v>158</v>
      </c>
      <c r="F78" s="114">
        <v>169</v>
      </c>
      <c r="G78" s="114">
        <v>170</v>
      </c>
      <c r="H78" s="114">
        <v>161</v>
      </c>
      <c r="I78" s="140">
        <v>162</v>
      </c>
      <c r="J78" s="115">
        <v>-4</v>
      </c>
      <c r="K78" s="116">
        <v>-2.4691358024691357</v>
      </c>
    </row>
    <row r="79" spans="1:11" ht="14.1" customHeight="1" x14ac:dyDescent="0.2">
      <c r="A79" s="306">
        <v>94</v>
      </c>
      <c r="B79" s="307" t="s">
        <v>318</v>
      </c>
      <c r="C79" s="308"/>
      <c r="D79" s="113">
        <v>0.14995167434191825</v>
      </c>
      <c r="E79" s="115">
        <v>211</v>
      </c>
      <c r="F79" s="114">
        <v>218</v>
      </c>
      <c r="G79" s="114">
        <v>215</v>
      </c>
      <c r="H79" s="114">
        <v>199</v>
      </c>
      <c r="I79" s="140">
        <v>199</v>
      </c>
      <c r="J79" s="115">
        <v>12</v>
      </c>
      <c r="K79" s="116">
        <v>6.0301507537688446</v>
      </c>
    </row>
    <row r="80" spans="1:11" ht="14.1" customHeight="1" x14ac:dyDescent="0.2">
      <c r="A80" s="306" t="s">
        <v>319</v>
      </c>
      <c r="B80" s="307" t="s">
        <v>320</v>
      </c>
      <c r="C80" s="308"/>
      <c r="D80" s="113">
        <v>9.9494001933026332E-3</v>
      </c>
      <c r="E80" s="115">
        <v>14</v>
      </c>
      <c r="F80" s="114">
        <v>8</v>
      </c>
      <c r="G80" s="114">
        <v>8</v>
      </c>
      <c r="H80" s="114">
        <v>9</v>
      </c>
      <c r="I80" s="140">
        <v>9</v>
      </c>
      <c r="J80" s="115">
        <v>5</v>
      </c>
      <c r="K80" s="116">
        <v>55.555555555555557</v>
      </c>
    </row>
    <row r="81" spans="1:11" ht="14.1" customHeight="1" x14ac:dyDescent="0.2">
      <c r="A81" s="310" t="s">
        <v>321</v>
      </c>
      <c r="B81" s="311" t="s">
        <v>224</v>
      </c>
      <c r="C81" s="312"/>
      <c r="D81" s="125">
        <v>0.54863835351640233</v>
      </c>
      <c r="E81" s="143">
        <v>772</v>
      </c>
      <c r="F81" s="144">
        <v>792</v>
      </c>
      <c r="G81" s="144">
        <v>799</v>
      </c>
      <c r="H81" s="144">
        <v>762</v>
      </c>
      <c r="I81" s="145">
        <v>776</v>
      </c>
      <c r="J81" s="143">
        <v>-4</v>
      </c>
      <c r="K81" s="146">
        <v>-0.51546391752577314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43500</v>
      </c>
      <c r="E12" s="114">
        <v>45419</v>
      </c>
      <c r="F12" s="114">
        <v>45666</v>
      </c>
      <c r="G12" s="114">
        <v>46142</v>
      </c>
      <c r="H12" s="140">
        <v>45788</v>
      </c>
      <c r="I12" s="115">
        <v>-2288</v>
      </c>
      <c r="J12" s="116">
        <v>-4.9969424303310914</v>
      </c>
      <c r="K12"/>
      <c r="L12"/>
      <c r="M12"/>
      <c r="N12"/>
      <c r="O12"/>
      <c r="P12"/>
    </row>
    <row r="13" spans="1:16" s="110" customFormat="1" ht="14.45" customHeight="1" x14ac:dyDescent="0.2">
      <c r="A13" s="120" t="s">
        <v>105</v>
      </c>
      <c r="B13" s="119" t="s">
        <v>106</v>
      </c>
      <c r="C13" s="113">
        <v>39.377011494252876</v>
      </c>
      <c r="D13" s="115">
        <v>17129</v>
      </c>
      <c r="E13" s="114">
        <v>17794</v>
      </c>
      <c r="F13" s="114">
        <v>17908</v>
      </c>
      <c r="G13" s="114">
        <v>18002</v>
      </c>
      <c r="H13" s="140">
        <v>17837</v>
      </c>
      <c r="I13" s="115">
        <v>-708</v>
      </c>
      <c r="J13" s="116">
        <v>-3.969277344844985</v>
      </c>
      <c r="K13"/>
      <c r="L13"/>
      <c r="M13"/>
      <c r="N13"/>
      <c r="O13"/>
      <c r="P13"/>
    </row>
    <row r="14" spans="1:16" s="110" customFormat="1" ht="14.45" customHeight="1" x14ac:dyDescent="0.2">
      <c r="A14" s="120"/>
      <c r="B14" s="119" t="s">
        <v>107</v>
      </c>
      <c r="C14" s="113">
        <v>60.622988505747124</v>
      </c>
      <c r="D14" s="115">
        <v>26371</v>
      </c>
      <c r="E14" s="114">
        <v>27625</v>
      </c>
      <c r="F14" s="114">
        <v>27758</v>
      </c>
      <c r="G14" s="114">
        <v>28140</v>
      </c>
      <c r="H14" s="140">
        <v>27951</v>
      </c>
      <c r="I14" s="115">
        <v>-1580</v>
      </c>
      <c r="J14" s="116">
        <v>-5.6527494544023469</v>
      </c>
      <c r="K14"/>
      <c r="L14"/>
      <c r="M14"/>
      <c r="N14"/>
      <c r="O14"/>
      <c r="P14"/>
    </row>
    <row r="15" spans="1:16" s="110" customFormat="1" ht="14.45" customHeight="1" x14ac:dyDescent="0.2">
      <c r="A15" s="118" t="s">
        <v>105</v>
      </c>
      <c r="B15" s="121" t="s">
        <v>108</v>
      </c>
      <c r="C15" s="113">
        <v>14.296551724137931</v>
      </c>
      <c r="D15" s="115">
        <v>6219</v>
      </c>
      <c r="E15" s="114">
        <v>6670</v>
      </c>
      <c r="F15" s="114">
        <v>6658</v>
      </c>
      <c r="G15" s="114">
        <v>6936</v>
      </c>
      <c r="H15" s="140">
        <v>6617</v>
      </c>
      <c r="I15" s="115">
        <v>-398</v>
      </c>
      <c r="J15" s="116">
        <v>-6.0148103370107302</v>
      </c>
      <c r="K15"/>
      <c r="L15"/>
      <c r="M15"/>
      <c r="N15"/>
      <c r="O15"/>
      <c r="P15"/>
    </row>
    <row r="16" spans="1:16" s="110" customFormat="1" ht="14.45" customHeight="1" x14ac:dyDescent="0.2">
      <c r="A16" s="118"/>
      <c r="B16" s="121" t="s">
        <v>109</v>
      </c>
      <c r="C16" s="113">
        <v>46.671264367816093</v>
      </c>
      <c r="D16" s="115">
        <v>20302</v>
      </c>
      <c r="E16" s="114">
        <v>21318</v>
      </c>
      <c r="F16" s="114">
        <v>21614</v>
      </c>
      <c r="G16" s="114">
        <v>21825</v>
      </c>
      <c r="H16" s="140">
        <v>21928</v>
      </c>
      <c r="I16" s="115">
        <v>-1626</v>
      </c>
      <c r="J16" s="116">
        <v>-7.4151769427216347</v>
      </c>
      <c r="K16"/>
      <c r="L16"/>
      <c r="M16"/>
      <c r="N16"/>
      <c r="O16"/>
      <c r="P16"/>
    </row>
    <row r="17" spans="1:16" s="110" customFormat="1" ht="14.45" customHeight="1" x14ac:dyDescent="0.2">
      <c r="A17" s="118"/>
      <c r="B17" s="121" t="s">
        <v>110</v>
      </c>
      <c r="C17" s="113">
        <v>23.085057471264367</v>
      </c>
      <c r="D17" s="115">
        <v>10042</v>
      </c>
      <c r="E17" s="114">
        <v>10250</v>
      </c>
      <c r="F17" s="114">
        <v>10282</v>
      </c>
      <c r="G17" s="114">
        <v>10333</v>
      </c>
      <c r="H17" s="140">
        <v>10297</v>
      </c>
      <c r="I17" s="115">
        <v>-255</v>
      </c>
      <c r="J17" s="116">
        <v>-2.4764494512964941</v>
      </c>
      <c r="K17"/>
      <c r="L17"/>
      <c r="M17"/>
      <c r="N17"/>
      <c r="O17"/>
      <c r="P17"/>
    </row>
    <row r="18" spans="1:16" s="110" customFormat="1" ht="14.45" customHeight="1" x14ac:dyDescent="0.2">
      <c r="A18" s="120"/>
      <c r="B18" s="121" t="s">
        <v>111</v>
      </c>
      <c r="C18" s="113">
        <v>15.947126436781609</v>
      </c>
      <c r="D18" s="115">
        <v>6937</v>
      </c>
      <c r="E18" s="114">
        <v>7181</v>
      </c>
      <c r="F18" s="114">
        <v>7112</v>
      </c>
      <c r="G18" s="114">
        <v>7048</v>
      </c>
      <c r="H18" s="140">
        <v>6946</v>
      </c>
      <c r="I18" s="115">
        <v>-9</v>
      </c>
      <c r="J18" s="116">
        <v>-0.12957097610135329</v>
      </c>
      <c r="K18"/>
      <c r="L18"/>
      <c r="M18"/>
      <c r="N18"/>
      <c r="O18"/>
      <c r="P18"/>
    </row>
    <row r="19" spans="1:16" s="110" customFormat="1" ht="14.45" customHeight="1" x14ac:dyDescent="0.2">
      <c r="A19" s="120"/>
      <c r="B19" s="121" t="s">
        <v>112</v>
      </c>
      <c r="C19" s="113">
        <v>1.5954022988505747</v>
      </c>
      <c r="D19" s="115">
        <v>694</v>
      </c>
      <c r="E19" s="114">
        <v>734</v>
      </c>
      <c r="F19" s="114">
        <v>770</v>
      </c>
      <c r="G19" s="114">
        <v>675</v>
      </c>
      <c r="H19" s="140">
        <v>646</v>
      </c>
      <c r="I19" s="115">
        <v>48</v>
      </c>
      <c r="J19" s="116">
        <v>7.4303405572755414</v>
      </c>
      <c r="K19"/>
      <c r="L19"/>
      <c r="M19"/>
      <c r="N19"/>
      <c r="O19"/>
      <c r="P19"/>
    </row>
    <row r="20" spans="1:16" s="110" customFormat="1" ht="14.45" customHeight="1" x14ac:dyDescent="0.2">
      <c r="A20" s="120" t="s">
        <v>113</v>
      </c>
      <c r="B20" s="119" t="s">
        <v>116</v>
      </c>
      <c r="C20" s="113">
        <v>90.124137931034483</v>
      </c>
      <c r="D20" s="115">
        <v>39204</v>
      </c>
      <c r="E20" s="114">
        <v>40832</v>
      </c>
      <c r="F20" s="114">
        <v>41089</v>
      </c>
      <c r="G20" s="114">
        <v>41598</v>
      </c>
      <c r="H20" s="140">
        <v>41267</v>
      </c>
      <c r="I20" s="115">
        <v>-2063</v>
      </c>
      <c r="J20" s="116">
        <v>-4.9991518646860689</v>
      </c>
      <c r="K20"/>
      <c r="L20"/>
      <c r="M20"/>
      <c r="N20"/>
      <c r="O20"/>
      <c r="P20"/>
    </row>
    <row r="21" spans="1:16" s="110" customFormat="1" ht="14.45" customHeight="1" x14ac:dyDescent="0.2">
      <c r="A21" s="123"/>
      <c r="B21" s="124" t="s">
        <v>117</v>
      </c>
      <c r="C21" s="125">
        <v>9.6597701149425284</v>
      </c>
      <c r="D21" s="143">
        <v>4202</v>
      </c>
      <c r="E21" s="144">
        <v>4491</v>
      </c>
      <c r="F21" s="144">
        <v>4472</v>
      </c>
      <c r="G21" s="144">
        <v>4426</v>
      </c>
      <c r="H21" s="145">
        <v>4427</v>
      </c>
      <c r="I21" s="143">
        <v>-225</v>
      </c>
      <c r="J21" s="146">
        <v>-5.0824486107973801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42424</v>
      </c>
      <c r="E56" s="114">
        <v>44059</v>
      </c>
      <c r="F56" s="114">
        <v>44251</v>
      </c>
      <c r="G56" s="114">
        <v>44596</v>
      </c>
      <c r="H56" s="140">
        <v>44061</v>
      </c>
      <c r="I56" s="115">
        <v>-1637</v>
      </c>
      <c r="J56" s="116">
        <v>-3.7153037833912075</v>
      </c>
      <c r="K56"/>
      <c r="L56"/>
      <c r="M56"/>
      <c r="N56"/>
      <c r="O56"/>
      <c r="P56"/>
    </row>
    <row r="57" spans="1:16" s="110" customFormat="1" ht="14.45" customHeight="1" x14ac:dyDescent="0.2">
      <c r="A57" s="120" t="s">
        <v>105</v>
      </c>
      <c r="B57" s="119" t="s">
        <v>106</v>
      </c>
      <c r="C57" s="113">
        <v>39.734584197623988</v>
      </c>
      <c r="D57" s="115">
        <v>16857</v>
      </c>
      <c r="E57" s="114">
        <v>17433</v>
      </c>
      <c r="F57" s="114">
        <v>17480</v>
      </c>
      <c r="G57" s="114">
        <v>17513</v>
      </c>
      <c r="H57" s="140">
        <v>17264</v>
      </c>
      <c r="I57" s="115">
        <v>-407</v>
      </c>
      <c r="J57" s="116">
        <v>-2.3575069508804449</v>
      </c>
    </row>
    <row r="58" spans="1:16" s="110" customFormat="1" ht="14.45" customHeight="1" x14ac:dyDescent="0.2">
      <c r="A58" s="120"/>
      <c r="B58" s="119" t="s">
        <v>107</v>
      </c>
      <c r="C58" s="113">
        <v>60.265415802376012</v>
      </c>
      <c r="D58" s="115">
        <v>25567</v>
      </c>
      <c r="E58" s="114">
        <v>26626</v>
      </c>
      <c r="F58" s="114">
        <v>26771</v>
      </c>
      <c r="G58" s="114">
        <v>27083</v>
      </c>
      <c r="H58" s="140">
        <v>26797</v>
      </c>
      <c r="I58" s="115">
        <v>-1230</v>
      </c>
      <c r="J58" s="116">
        <v>-4.5900660521700187</v>
      </c>
    </row>
    <row r="59" spans="1:16" s="110" customFormat="1" ht="14.45" customHeight="1" x14ac:dyDescent="0.2">
      <c r="A59" s="118" t="s">
        <v>105</v>
      </c>
      <c r="B59" s="121" t="s">
        <v>108</v>
      </c>
      <c r="C59" s="113">
        <v>14.086366207806902</v>
      </c>
      <c r="D59" s="115">
        <v>5976</v>
      </c>
      <c r="E59" s="114">
        <v>6378</v>
      </c>
      <c r="F59" s="114">
        <v>6393</v>
      </c>
      <c r="G59" s="114">
        <v>6656</v>
      </c>
      <c r="H59" s="140">
        <v>6306</v>
      </c>
      <c r="I59" s="115">
        <v>-330</v>
      </c>
      <c r="J59" s="116">
        <v>-5.2331113225499521</v>
      </c>
    </row>
    <row r="60" spans="1:16" s="110" customFormat="1" ht="14.45" customHeight="1" x14ac:dyDescent="0.2">
      <c r="A60" s="118"/>
      <c r="B60" s="121" t="s">
        <v>109</v>
      </c>
      <c r="C60" s="113">
        <v>46.226192721101263</v>
      </c>
      <c r="D60" s="115">
        <v>19611</v>
      </c>
      <c r="E60" s="114">
        <v>20509</v>
      </c>
      <c r="F60" s="114">
        <v>20711</v>
      </c>
      <c r="G60" s="114">
        <v>20825</v>
      </c>
      <c r="H60" s="140">
        <v>20796</v>
      </c>
      <c r="I60" s="115">
        <v>-1185</v>
      </c>
      <c r="J60" s="116">
        <v>-5.6982111944604732</v>
      </c>
    </row>
    <row r="61" spans="1:16" s="110" customFormat="1" ht="14.45" customHeight="1" x14ac:dyDescent="0.2">
      <c r="A61" s="118"/>
      <c r="B61" s="121" t="s">
        <v>110</v>
      </c>
      <c r="C61" s="113">
        <v>23.668206675466717</v>
      </c>
      <c r="D61" s="115">
        <v>10041</v>
      </c>
      <c r="E61" s="114">
        <v>10224</v>
      </c>
      <c r="F61" s="114">
        <v>10240</v>
      </c>
      <c r="G61" s="114">
        <v>10333</v>
      </c>
      <c r="H61" s="140">
        <v>10239</v>
      </c>
      <c r="I61" s="115">
        <v>-198</v>
      </c>
      <c r="J61" s="116">
        <v>-1.9337825959566364</v>
      </c>
    </row>
    <row r="62" spans="1:16" s="110" customFormat="1" ht="14.45" customHeight="1" x14ac:dyDescent="0.2">
      <c r="A62" s="120"/>
      <c r="B62" s="121" t="s">
        <v>111</v>
      </c>
      <c r="C62" s="113">
        <v>16.019234395625119</v>
      </c>
      <c r="D62" s="115">
        <v>6796</v>
      </c>
      <c r="E62" s="114">
        <v>6948</v>
      </c>
      <c r="F62" s="114">
        <v>6907</v>
      </c>
      <c r="G62" s="114">
        <v>6782</v>
      </c>
      <c r="H62" s="140">
        <v>6720</v>
      </c>
      <c r="I62" s="115">
        <v>76</v>
      </c>
      <c r="J62" s="116">
        <v>1.1309523809523809</v>
      </c>
    </row>
    <row r="63" spans="1:16" s="110" customFormat="1" ht="14.45" customHeight="1" x14ac:dyDescent="0.2">
      <c r="A63" s="120"/>
      <c r="B63" s="121" t="s">
        <v>112</v>
      </c>
      <c r="C63" s="113">
        <v>1.6782953045445974</v>
      </c>
      <c r="D63" s="115">
        <v>712</v>
      </c>
      <c r="E63" s="114">
        <v>724</v>
      </c>
      <c r="F63" s="114">
        <v>758</v>
      </c>
      <c r="G63" s="114">
        <v>671</v>
      </c>
      <c r="H63" s="140">
        <v>648</v>
      </c>
      <c r="I63" s="115">
        <v>64</v>
      </c>
      <c r="J63" s="116">
        <v>9.8765432098765427</v>
      </c>
    </row>
    <row r="64" spans="1:16" s="110" customFormat="1" ht="14.45" customHeight="1" x14ac:dyDescent="0.2">
      <c r="A64" s="120" t="s">
        <v>113</v>
      </c>
      <c r="B64" s="119" t="s">
        <v>116</v>
      </c>
      <c r="C64" s="113">
        <v>91.266735809918913</v>
      </c>
      <c r="D64" s="115">
        <v>38719</v>
      </c>
      <c r="E64" s="114">
        <v>40185</v>
      </c>
      <c r="F64" s="114">
        <v>40397</v>
      </c>
      <c r="G64" s="114">
        <v>40777</v>
      </c>
      <c r="H64" s="140">
        <v>40246</v>
      </c>
      <c r="I64" s="115">
        <v>-1527</v>
      </c>
      <c r="J64" s="116">
        <v>-3.7941658798389901</v>
      </c>
    </row>
    <row r="65" spans="1:10" s="110" customFormat="1" ht="14.45" customHeight="1" x14ac:dyDescent="0.2">
      <c r="A65" s="123"/>
      <c r="B65" s="124" t="s">
        <v>117</v>
      </c>
      <c r="C65" s="125">
        <v>8.5352630586460503</v>
      </c>
      <c r="D65" s="143">
        <v>3621</v>
      </c>
      <c r="E65" s="144">
        <v>3780</v>
      </c>
      <c r="F65" s="144">
        <v>3755</v>
      </c>
      <c r="G65" s="144">
        <v>3717</v>
      </c>
      <c r="H65" s="145">
        <v>3722</v>
      </c>
      <c r="I65" s="143">
        <v>-101</v>
      </c>
      <c r="J65" s="146">
        <v>-2.7135948414830735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43500</v>
      </c>
      <c r="G11" s="114">
        <v>45419</v>
      </c>
      <c r="H11" s="114">
        <v>45666</v>
      </c>
      <c r="I11" s="114">
        <v>46142</v>
      </c>
      <c r="J11" s="140">
        <v>45788</v>
      </c>
      <c r="K11" s="114">
        <v>-2288</v>
      </c>
      <c r="L11" s="116">
        <v>-4.9969424303310914</v>
      </c>
    </row>
    <row r="12" spans="1:17" s="110" customFormat="1" ht="24" customHeight="1" x14ac:dyDescent="0.2">
      <c r="A12" s="604" t="s">
        <v>185</v>
      </c>
      <c r="B12" s="605"/>
      <c r="C12" s="605"/>
      <c r="D12" s="606"/>
      <c r="E12" s="113">
        <v>39.377011494252876</v>
      </c>
      <c r="F12" s="115">
        <v>17129</v>
      </c>
      <c r="G12" s="114">
        <v>17794</v>
      </c>
      <c r="H12" s="114">
        <v>17908</v>
      </c>
      <c r="I12" s="114">
        <v>18002</v>
      </c>
      <c r="J12" s="140">
        <v>17837</v>
      </c>
      <c r="K12" s="114">
        <v>-708</v>
      </c>
      <c r="L12" s="116">
        <v>-3.969277344844985</v>
      </c>
    </row>
    <row r="13" spans="1:17" s="110" customFormat="1" ht="15" customHeight="1" x14ac:dyDescent="0.2">
      <c r="A13" s="120"/>
      <c r="B13" s="612" t="s">
        <v>107</v>
      </c>
      <c r="C13" s="612"/>
      <c r="E13" s="113">
        <v>60.622988505747124</v>
      </c>
      <c r="F13" s="115">
        <v>26371</v>
      </c>
      <c r="G13" s="114">
        <v>27625</v>
      </c>
      <c r="H13" s="114">
        <v>27758</v>
      </c>
      <c r="I13" s="114">
        <v>28140</v>
      </c>
      <c r="J13" s="140">
        <v>27951</v>
      </c>
      <c r="K13" s="114">
        <v>-1580</v>
      </c>
      <c r="L13" s="116">
        <v>-5.6527494544023469</v>
      </c>
    </row>
    <row r="14" spans="1:17" s="110" customFormat="1" ht="22.5" customHeight="1" x14ac:dyDescent="0.2">
      <c r="A14" s="604" t="s">
        <v>186</v>
      </c>
      <c r="B14" s="605"/>
      <c r="C14" s="605"/>
      <c r="D14" s="606"/>
      <c r="E14" s="113">
        <v>14.296551724137931</v>
      </c>
      <c r="F14" s="115">
        <v>6219</v>
      </c>
      <c r="G14" s="114">
        <v>6670</v>
      </c>
      <c r="H14" s="114">
        <v>6658</v>
      </c>
      <c r="I14" s="114">
        <v>6936</v>
      </c>
      <c r="J14" s="140">
        <v>6617</v>
      </c>
      <c r="K14" s="114">
        <v>-398</v>
      </c>
      <c r="L14" s="116">
        <v>-6.0148103370107302</v>
      </c>
    </row>
    <row r="15" spans="1:17" s="110" customFormat="1" ht="15" customHeight="1" x14ac:dyDescent="0.2">
      <c r="A15" s="120"/>
      <c r="B15" s="119"/>
      <c r="C15" s="258" t="s">
        <v>106</v>
      </c>
      <c r="E15" s="113">
        <v>48.83421771989066</v>
      </c>
      <c r="F15" s="115">
        <v>3037</v>
      </c>
      <c r="G15" s="114">
        <v>3221</v>
      </c>
      <c r="H15" s="114">
        <v>3208</v>
      </c>
      <c r="I15" s="114">
        <v>3347</v>
      </c>
      <c r="J15" s="140">
        <v>3203</v>
      </c>
      <c r="K15" s="114">
        <v>-166</v>
      </c>
      <c r="L15" s="116">
        <v>-5.1826412738058067</v>
      </c>
    </row>
    <row r="16" spans="1:17" s="110" customFormat="1" ht="15" customHeight="1" x14ac:dyDescent="0.2">
      <c r="A16" s="120"/>
      <c r="B16" s="119"/>
      <c r="C16" s="258" t="s">
        <v>107</v>
      </c>
      <c r="E16" s="113">
        <v>51.16578228010934</v>
      </c>
      <c r="F16" s="115">
        <v>3182</v>
      </c>
      <c r="G16" s="114">
        <v>3449</v>
      </c>
      <c r="H16" s="114">
        <v>3450</v>
      </c>
      <c r="I16" s="114">
        <v>3589</v>
      </c>
      <c r="J16" s="140">
        <v>3414</v>
      </c>
      <c r="K16" s="114">
        <v>-232</v>
      </c>
      <c r="L16" s="116">
        <v>-6.7955477445811363</v>
      </c>
    </row>
    <row r="17" spans="1:12" s="110" customFormat="1" ht="15" customHeight="1" x14ac:dyDescent="0.2">
      <c r="A17" s="120"/>
      <c r="B17" s="121" t="s">
        <v>109</v>
      </c>
      <c r="C17" s="258"/>
      <c r="E17" s="113">
        <v>46.671264367816093</v>
      </c>
      <c r="F17" s="115">
        <v>20302</v>
      </c>
      <c r="G17" s="114">
        <v>21318</v>
      </c>
      <c r="H17" s="114">
        <v>21614</v>
      </c>
      <c r="I17" s="114">
        <v>21825</v>
      </c>
      <c r="J17" s="140">
        <v>21928</v>
      </c>
      <c r="K17" s="114">
        <v>-1626</v>
      </c>
      <c r="L17" s="116">
        <v>-7.4151769427216347</v>
      </c>
    </row>
    <row r="18" spans="1:12" s="110" customFormat="1" ht="15" customHeight="1" x14ac:dyDescent="0.2">
      <c r="A18" s="120"/>
      <c r="B18" s="119"/>
      <c r="C18" s="258" t="s">
        <v>106</v>
      </c>
      <c r="E18" s="113">
        <v>33.041079696581619</v>
      </c>
      <c r="F18" s="115">
        <v>6708</v>
      </c>
      <c r="G18" s="114">
        <v>6999</v>
      </c>
      <c r="H18" s="114">
        <v>7067</v>
      </c>
      <c r="I18" s="114">
        <v>7041</v>
      </c>
      <c r="J18" s="140">
        <v>7019</v>
      </c>
      <c r="K18" s="114">
        <v>-311</v>
      </c>
      <c r="L18" s="116">
        <v>-4.4308306026499498</v>
      </c>
    </row>
    <row r="19" spans="1:12" s="110" customFormat="1" ht="15" customHeight="1" x14ac:dyDescent="0.2">
      <c r="A19" s="120"/>
      <c r="B19" s="119"/>
      <c r="C19" s="258" t="s">
        <v>107</v>
      </c>
      <c r="E19" s="113">
        <v>66.958920303418381</v>
      </c>
      <c r="F19" s="115">
        <v>13594</v>
      </c>
      <c r="G19" s="114">
        <v>14319</v>
      </c>
      <c r="H19" s="114">
        <v>14547</v>
      </c>
      <c r="I19" s="114">
        <v>14784</v>
      </c>
      <c r="J19" s="140">
        <v>14909</v>
      </c>
      <c r="K19" s="114">
        <v>-1315</v>
      </c>
      <c r="L19" s="116">
        <v>-8.8201757327788588</v>
      </c>
    </row>
    <row r="20" spans="1:12" s="110" customFormat="1" ht="15" customHeight="1" x14ac:dyDescent="0.2">
      <c r="A20" s="120"/>
      <c r="B20" s="121" t="s">
        <v>110</v>
      </c>
      <c r="C20" s="258"/>
      <c r="E20" s="113">
        <v>23.085057471264367</v>
      </c>
      <c r="F20" s="115">
        <v>10042</v>
      </c>
      <c r="G20" s="114">
        <v>10250</v>
      </c>
      <c r="H20" s="114">
        <v>10282</v>
      </c>
      <c r="I20" s="114">
        <v>10333</v>
      </c>
      <c r="J20" s="140">
        <v>10297</v>
      </c>
      <c r="K20" s="114">
        <v>-255</v>
      </c>
      <c r="L20" s="116">
        <v>-2.4764494512964941</v>
      </c>
    </row>
    <row r="21" spans="1:12" s="110" customFormat="1" ht="15" customHeight="1" x14ac:dyDescent="0.2">
      <c r="A21" s="120"/>
      <c r="B21" s="119"/>
      <c r="C21" s="258" t="s">
        <v>106</v>
      </c>
      <c r="E21" s="113">
        <v>36.576379207329218</v>
      </c>
      <c r="F21" s="115">
        <v>3673</v>
      </c>
      <c r="G21" s="114">
        <v>3763</v>
      </c>
      <c r="H21" s="114">
        <v>3820</v>
      </c>
      <c r="I21" s="114">
        <v>3829</v>
      </c>
      <c r="J21" s="140">
        <v>3859</v>
      </c>
      <c r="K21" s="114">
        <v>-186</v>
      </c>
      <c r="L21" s="116">
        <v>-4.8199015288934959</v>
      </c>
    </row>
    <row r="22" spans="1:12" s="110" customFormat="1" ht="15" customHeight="1" x14ac:dyDescent="0.2">
      <c r="A22" s="120"/>
      <c r="B22" s="119"/>
      <c r="C22" s="258" t="s">
        <v>107</v>
      </c>
      <c r="E22" s="113">
        <v>63.423620792670782</v>
      </c>
      <c r="F22" s="115">
        <v>6369</v>
      </c>
      <c r="G22" s="114">
        <v>6487</v>
      </c>
      <c r="H22" s="114">
        <v>6462</v>
      </c>
      <c r="I22" s="114">
        <v>6504</v>
      </c>
      <c r="J22" s="140">
        <v>6438</v>
      </c>
      <c r="K22" s="114">
        <v>-69</v>
      </c>
      <c r="L22" s="116">
        <v>-1.0717614165890028</v>
      </c>
    </row>
    <row r="23" spans="1:12" s="110" customFormat="1" ht="15" customHeight="1" x14ac:dyDescent="0.2">
      <c r="A23" s="120"/>
      <c r="B23" s="121" t="s">
        <v>111</v>
      </c>
      <c r="C23" s="258"/>
      <c r="E23" s="113">
        <v>15.947126436781609</v>
      </c>
      <c r="F23" s="115">
        <v>6937</v>
      </c>
      <c r="G23" s="114">
        <v>7181</v>
      </c>
      <c r="H23" s="114">
        <v>7112</v>
      </c>
      <c r="I23" s="114">
        <v>7048</v>
      </c>
      <c r="J23" s="140">
        <v>6946</v>
      </c>
      <c r="K23" s="114">
        <v>-9</v>
      </c>
      <c r="L23" s="116">
        <v>-0.12957097610135329</v>
      </c>
    </row>
    <row r="24" spans="1:12" s="110" customFormat="1" ht="15" customHeight="1" x14ac:dyDescent="0.2">
      <c r="A24" s="120"/>
      <c r="B24" s="119"/>
      <c r="C24" s="258" t="s">
        <v>106</v>
      </c>
      <c r="E24" s="113">
        <v>53.495747441257031</v>
      </c>
      <c r="F24" s="115">
        <v>3711</v>
      </c>
      <c r="G24" s="114">
        <v>3811</v>
      </c>
      <c r="H24" s="114">
        <v>3813</v>
      </c>
      <c r="I24" s="114">
        <v>3785</v>
      </c>
      <c r="J24" s="140">
        <v>3756</v>
      </c>
      <c r="K24" s="114">
        <v>-45</v>
      </c>
      <c r="L24" s="116">
        <v>-1.1980830670926517</v>
      </c>
    </row>
    <row r="25" spans="1:12" s="110" customFormat="1" ht="15" customHeight="1" x14ac:dyDescent="0.2">
      <c r="A25" s="120"/>
      <c r="B25" s="119"/>
      <c r="C25" s="258" t="s">
        <v>107</v>
      </c>
      <c r="E25" s="113">
        <v>46.504252558742969</v>
      </c>
      <c r="F25" s="115">
        <v>3226</v>
      </c>
      <c r="G25" s="114">
        <v>3370</v>
      </c>
      <c r="H25" s="114">
        <v>3299</v>
      </c>
      <c r="I25" s="114">
        <v>3263</v>
      </c>
      <c r="J25" s="140">
        <v>3190</v>
      </c>
      <c r="K25" s="114">
        <v>36</v>
      </c>
      <c r="L25" s="116">
        <v>1.128526645768025</v>
      </c>
    </row>
    <row r="26" spans="1:12" s="110" customFormat="1" ht="15" customHeight="1" x14ac:dyDescent="0.2">
      <c r="A26" s="120"/>
      <c r="C26" s="121" t="s">
        <v>187</v>
      </c>
      <c r="D26" s="110" t="s">
        <v>188</v>
      </c>
      <c r="E26" s="113">
        <v>1.5954022988505747</v>
      </c>
      <c r="F26" s="115">
        <v>694</v>
      </c>
      <c r="G26" s="114">
        <v>734</v>
      </c>
      <c r="H26" s="114">
        <v>770</v>
      </c>
      <c r="I26" s="114">
        <v>675</v>
      </c>
      <c r="J26" s="140">
        <v>646</v>
      </c>
      <c r="K26" s="114">
        <v>48</v>
      </c>
      <c r="L26" s="116">
        <v>7.4303405572755414</v>
      </c>
    </row>
    <row r="27" spans="1:12" s="110" customFormat="1" ht="15" customHeight="1" x14ac:dyDescent="0.2">
      <c r="A27" s="120"/>
      <c r="B27" s="119"/>
      <c r="D27" s="259" t="s">
        <v>106</v>
      </c>
      <c r="E27" s="113">
        <v>46.685878962536023</v>
      </c>
      <c r="F27" s="115">
        <v>324</v>
      </c>
      <c r="G27" s="114">
        <v>326</v>
      </c>
      <c r="H27" s="114">
        <v>360</v>
      </c>
      <c r="I27" s="114">
        <v>309</v>
      </c>
      <c r="J27" s="140">
        <v>300</v>
      </c>
      <c r="K27" s="114">
        <v>24</v>
      </c>
      <c r="L27" s="116">
        <v>8</v>
      </c>
    </row>
    <row r="28" spans="1:12" s="110" customFormat="1" ht="15" customHeight="1" x14ac:dyDescent="0.2">
      <c r="A28" s="120"/>
      <c r="B28" s="119"/>
      <c r="D28" s="259" t="s">
        <v>107</v>
      </c>
      <c r="E28" s="113">
        <v>53.314121037463977</v>
      </c>
      <c r="F28" s="115">
        <v>370</v>
      </c>
      <c r="G28" s="114">
        <v>408</v>
      </c>
      <c r="H28" s="114">
        <v>410</v>
      </c>
      <c r="I28" s="114">
        <v>366</v>
      </c>
      <c r="J28" s="140">
        <v>346</v>
      </c>
      <c r="K28" s="114">
        <v>24</v>
      </c>
      <c r="L28" s="116">
        <v>6.9364161849710984</v>
      </c>
    </row>
    <row r="29" spans="1:12" s="110" customFormat="1" ht="24" customHeight="1" x14ac:dyDescent="0.2">
      <c r="A29" s="604" t="s">
        <v>189</v>
      </c>
      <c r="B29" s="605"/>
      <c r="C29" s="605"/>
      <c r="D29" s="606"/>
      <c r="E29" s="113">
        <v>90.124137931034483</v>
      </c>
      <c r="F29" s="115">
        <v>39204</v>
      </c>
      <c r="G29" s="114">
        <v>40832</v>
      </c>
      <c r="H29" s="114">
        <v>41089</v>
      </c>
      <c r="I29" s="114">
        <v>41598</v>
      </c>
      <c r="J29" s="140">
        <v>41267</v>
      </c>
      <c r="K29" s="114">
        <v>-2063</v>
      </c>
      <c r="L29" s="116">
        <v>-4.9991518646860689</v>
      </c>
    </row>
    <row r="30" spans="1:12" s="110" customFormat="1" ht="15" customHeight="1" x14ac:dyDescent="0.2">
      <c r="A30" s="120"/>
      <c r="B30" s="119"/>
      <c r="C30" s="258" t="s">
        <v>106</v>
      </c>
      <c r="E30" s="113">
        <v>39.452606876849302</v>
      </c>
      <c r="F30" s="115">
        <v>15467</v>
      </c>
      <c r="G30" s="114">
        <v>15987</v>
      </c>
      <c r="H30" s="114">
        <v>16113</v>
      </c>
      <c r="I30" s="114">
        <v>16232</v>
      </c>
      <c r="J30" s="140">
        <v>16082</v>
      </c>
      <c r="K30" s="114">
        <v>-615</v>
      </c>
      <c r="L30" s="116">
        <v>-3.8241512249720184</v>
      </c>
    </row>
    <row r="31" spans="1:12" s="110" customFormat="1" ht="15" customHeight="1" x14ac:dyDescent="0.2">
      <c r="A31" s="120"/>
      <c r="B31" s="119"/>
      <c r="C31" s="258" t="s">
        <v>107</v>
      </c>
      <c r="E31" s="113">
        <v>60.547393123150698</v>
      </c>
      <c r="F31" s="115">
        <v>23737</v>
      </c>
      <c r="G31" s="114">
        <v>24845</v>
      </c>
      <c r="H31" s="114">
        <v>24976</v>
      </c>
      <c r="I31" s="114">
        <v>25366</v>
      </c>
      <c r="J31" s="140">
        <v>25185</v>
      </c>
      <c r="K31" s="114">
        <v>-1448</v>
      </c>
      <c r="L31" s="116">
        <v>-5.7494540401032364</v>
      </c>
    </row>
    <row r="32" spans="1:12" s="110" customFormat="1" ht="15" customHeight="1" x14ac:dyDescent="0.2">
      <c r="A32" s="120"/>
      <c r="B32" s="119" t="s">
        <v>117</v>
      </c>
      <c r="C32" s="258"/>
      <c r="E32" s="113">
        <v>9.6597701149425284</v>
      </c>
      <c r="F32" s="114">
        <v>4202</v>
      </c>
      <c r="G32" s="114">
        <v>4491</v>
      </c>
      <c r="H32" s="114">
        <v>4472</v>
      </c>
      <c r="I32" s="114">
        <v>4426</v>
      </c>
      <c r="J32" s="140">
        <v>4427</v>
      </c>
      <c r="K32" s="114">
        <v>-225</v>
      </c>
      <c r="L32" s="116">
        <v>-5.0824486107973801</v>
      </c>
    </row>
    <row r="33" spans="1:12" s="110" customFormat="1" ht="15" customHeight="1" x14ac:dyDescent="0.2">
      <c r="A33" s="120"/>
      <c r="B33" s="119"/>
      <c r="C33" s="258" t="s">
        <v>106</v>
      </c>
      <c r="E33" s="113">
        <v>38.933841028081865</v>
      </c>
      <c r="F33" s="114">
        <v>1636</v>
      </c>
      <c r="G33" s="114">
        <v>1776</v>
      </c>
      <c r="H33" s="114">
        <v>1765</v>
      </c>
      <c r="I33" s="114">
        <v>1733</v>
      </c>
      <c r="J33" s="140">
        <v>1733</v>
      </c>
      <c r="K33" s="114">
        <v>-97</v>
      </c>
      <c r="L33" s="116">
        <v>-5.5972302365839584</v>
      </c>
    </row>
    <row r="34" spans="1:12" s="110" customFormat="1" ht="15" customHeight="1" x14ac:dyDescent="0.2">
      <c r="A34" s="120"/>
      <c r="B34" s="119"/>
      <c r="C34" s="258" t="s">
        <v>107</v>
      </c>
      <c r="E34" s="113">
        <v>61.066158971918135</v>
      </c>
      <c r="F34" s="114">
        <v>2566</v>
      </c>
      <c r="G34" s="114">
        <v>2715</v>
      </c>
      <c r="H34" s="114">
        <v>2707</v>
      </c>
      <c r="I34" s="114">
        <v>2693</v>
      </c>
      <c r="J34" s="140">
        <v>2694</v>
      </c>
      <c r="K34" s="114">
        <v>-128</v>
      </c>
      <c r="L34" s="116">
        <v>-4.7512991833704525</v>
      </c>
    </row>
    <row r="35" spans="1:12" s="110" customFormat="1" ht="24" customHeight="1" x14ac:dyDescent="0.2">
      <c r="A35" s="604" t="s">
        <v>192</v>
      </c>
      <c r="B35" s="605"/>
      <c r="C35" s="605"/>
      <c r="D35" s="606"/>
      <c r="E35" s="113">
        <v>18.365517241379312</v>
      </c>
      <c r="F35" s="114">
        <v>7989</v>
      </c>
      <c r="G35" s="114">
        <v>8385</v>
      </c>
      <c r="H35" s="114">
        <v>8423</v>
      </c>
      <c r="I35" s="114">
        <v>8738</v>
      </c>
      <c r="J35" s="114">
        <v>8366</v>
      </c>
      <c r="K35" s="318">
        <v>-377</v>
      </c>
      <c r="L35" s="319">
        <v>-4.5063351661486974</v>
      </c>
    </row>
    <row r="36" spans="1:12" s="110" customFormat="1" ht="15" customHeight="1" x14ac:dyDescent="0.2">
      <c r="A36" s="120"/>
      <c r="B36" s="119"/>
      <c r="C36" s="258" t="s">
        <v>106</v>
      </c>
      <c r="E36" s="113">
        <v>40.155213418450366</v>
      </c>
      <c r="F36" s="114">
        <v>3208</v>
      </c>
      <c r="G36" s="114">
        <v>3370</v>
      </c>
      <c r="H36" s="114">
        <v>3373</v>
      </c>
      <c r="I36" s="114">
        <v>3524</v>
      </c>
      <c r="J36" s="114">
        <v>3348</v>
      </c>
      <c r="K36" s="318">
        <v>-140</v>
      </c>
      <c r="L36" s="116">
        <v>-4.1816009557945044</v>
      </c>
    </row>
    <row r="37" spans="1:12" s="110" customFormat="1" ht="15" customHeight="1" x14ac:dyDescent="0.2">
      <c r="A37" s="120"/>
      <c r="B37" s="119"/>
      <c r="C37" s="258" t="s">
        <v>107</v>
      </c>
      <c r="E37" s="113">
        <v>59.844786581549634</v>
      </c>
      <c r="F37" s="114">
        <v>4781</v>
      </c>
      <c r="G37" s="114">
        <v>5015</v>
      </c>
      <c r="H37" s="114">
        <v>5050</v>
      </c>
      <c r="I37" s="114">
        <v>5214</v>
      </c>
      <c r="J37" s="140">
        <v>5018</v>
      </c>
      <c r="K37" s="114">
        <v>-237</v>
      </c>
      <c r="L37" s="116">
        <v>-4.7229972100438422</v>
      </c>
    </row>
    <row r="38" spans="1:12" s="110" customFormat="1" ht="15" customHeight="1" x14ac:dyDescent="0.2">
      <c r="A38" s="120"/>
      <c r="B38" s="119" t="s">
        <v>328</v>
      </c>
      <c r="C38" s="258"/>
      <c r="E38" s="113">
        <v>52.351724137931036</v>
      </c>
      <c r="F38" s="114">
        <v>22773</v>
      </c>
      <c r="G38" s="114">
        <v>23474</v>
      </c>
      <c r="H38" s="114">
        <v>23581</v>
      </c>
      <c r="I38" s="114">
        <v>23605</v>
      </c>
      <c r="J38" s="140">
        <v>23454</v>
      </c>
      <c r="K38" s="114">
        <v>-681</v>
      </c>
      <c r="L38" s="116">
        <v>-2.9035558966487591</v>
      </c>
    </row>
    <row r="39" spans="1:12" s="110" customFormat="1" ht="15" customHeight="1" x14ac:dyDescent="0.2">
      <c r="A39" s="120"/>
      <c r="B39" s="119"/>
      <c r="C39" s="258" t="s">
        <v>106</v>
      </c>
      <c r="E39" s="113">
        <v>40.5348438940851</v>
      </c>
      <c r="F39" s="115">
        <v>9231</v>
      </c>
      <c r="G39" s="114">
        <v>9465</v>
      </c>
      <c r="H39" s="114">
        <v>9539</v>
      </c>
      <c r="I39" s="114">
        <v>9489</v>
      </c>
      <c r="J39" s="140">
        <v>9440</v>
      </c>
      <c r="K39" s="114">
        <v>-209</v>
      </c>
      <c r="L39" s="116">
        <v>-2.2139830508474576</v>
      </c>
    </row>
    <row r="40" spans="1:12" s="110" customFormat="1" ht="15" customHeight="1" x14ac:dyDescent="0.2">
      <c r="A40" s="120"/>
      <c r="B40" s="119"/>
      <c r="C40" s="258" t="s">
        <v>107</v>
      </c>
      <c r="E40" s="113">
        <v>59.4651561059149</v>
      </c>
      <c r="F40" s="115">
        <v>13542</v>
      </c>
      <c r="G40" s="114">
        <v>14009</v>
      </c>
      <c r="H40" s="114">
        <v>14042</v>
      </c>
      <c r="I40" s="114">
        <v>14116</v>
      </c>
      <c r="J40" s="140">
        <v>14014</v>
      </c>
      <c r="K40" s="114">
        <v>-472</v>
      </c>
      <c r="L40" s="116">
        <v>-3.3680605109176538</v>
      </c>
    </row>
    <row r="41" spans="1:12" s="110" customFormat="1" ht="15" customHeight="1" x14ac:dyDescent="0.2">
      <c r="A41" s="120"/>
      <c r="B41" s="320" t="s">
        <v>516</v>
      </c>
      <c r="C41" s="258"/>
      <c r="E41" s="113">
        <v>5.1793103448275861</v>
      </c>
      <c r="F41" s="115">
        <v>2253</v>
      </c>
      <c r="G41" s="114">
        <v>2287</v>
      </c>
      <c r="H41" s="114">
        <v>2243</v>
      </c>
      <c r="I41" s="114">
        <v>2197</v>
      </c>
      <c r="J41" s="140">
        <v>2157</v>
      </c>
      <c r="K41" s="114">
        <v>96</v>
      </c>
      <c r="L41" s="116">
        <v>4.4506258692628649</v>
      </c>
    </row>
    <row r="42" spans="1:12" s="110" customFormat="1" ht="15" customHeight="1" x14ac:dyDescent="0.2">
      <c r="A42" s="120"/>
      <c r="B42" s="119"/>
      <c r="C42" s="268" t="s">
        <v>106</v>
      </c>
      <c r="D42" s="182"/>
      <c r="E42" s="113">
        <v>45.71682201509099</v>
      </c>
      <c r="F42" s="115">
        <v>1030</v>
      </c>
      <c r="G42" s="114">
        <v>1035</v>
      </c>
      <c r="H42" s="114">
        <v>1028</v>
      </c>
      <c r="I42" s="114">
        <v>998</v>
      </c>
      <c r="J42" s="140">
        <v>977</v>
      </c>
      <c r="K42" s="114">
        <v>53</v>
      </c>
      <c r="L42" s="116">
        <v>5.4247697031729789</v>
      </c>
    </row>
    <row r="43" spans="1:12" s="110" customFormat="1" ht="15" customHeight="1" x14ac:dyDescent="0.2">
      <c r="A43" s="120"/>
      <c r="B43" s="119"/>
      <c r="C43" s="268" t="s">
        <v>107</v>
      </c>
      <c r="D43" s="182"/>
      <c r="E43" s="113">
        <v>54.28317798490901</v>
      </c>
      <c r="F43" s="115">
        <v>1223</v>
      </c>
      <c r="G43" s="114">
        <v>1252</v>
      </c>
      <c r="H43" s="114">
        <v>1215</v>
      </c>
      <c r="I43" s="114">
        <v>1199</v>
      </c>
      <c r="J43" s="140">
        <v>1180</v>
      </c>
      <c r="K43" s="114">
        <v>43</v>
      </c>
      <c r="L43" s="116">
        <v>3.6440677966101696</v>
      </c>
    </row>
    <row r="44" spans="1:12" s="110" customFormat="1" ht="15" customHeight="1" x14ac:dyDescent="0.2">
      <c r="A44" s="120"/>
      <c r="B44" s="119" t="s">
        <v>205</v>
      </c>
      <c r="C44" s="268"/>
      <c r="D44" s="182"/>
      <c r="E44" s="113">
        <v>24.103448275862068</v>
      </c>
      <c r="F44" s="115">
        <v>10485</v>
      </c>
      <c r="G44" s="114">
        <v>11273</v>
      </c>
      <c r="H44" s="114">
        <v>11419</v>
      </c>
      <c r="I44" s="114">
        <v>11602</v>
      </c>
      <c r="J44" s="140">
        <v>11811</v>
      </c>
      <c r="K44" s="114">
        <v>-1326</v>
      </c>
      <c r="L44" s="116">
        <v>-11.226822453644907</v>
      </c>
    </row>
    <row r="45" spans="1:12" s="110" customFormat="1" ht="15" customHeight="1" x14ac:dyDescent="0.2">
      <c r="A45" s="120"/>
      <c r="B45" s="119"/>
      <c r="C45" s="268" t="s">
        <v>106</v>
      </c>
      <c r="D45" s="182"/>
      <c r="E45" s="113">
        <v>34.907010014306152</v>
      </c>
      <c r="F45" s="115">
        <v>3660</v>
      </c>
      <c r="G45" s="114">
        <v>3924</v>
      </c>
      <c r="H45" s="114">
        <v>3968</v>
      </c>
      <c r="I45" s="114">
        <v>3991</v>
      </c>
      <c r="J45" s="140">
        <v>4072</v>
      </c>
      <c r="K45" s="114">
        <v>-412</v>
      </c>
      <c r="L45" s="116">
        <v>-10.117878192534381</v>
      </c>
    </row>
    <row r="46" spans="1:12" s="110" customFormat="1" ht="15" customHeight="1" x14ac:dyDescent="0.2">
      <c r="A46" s="123"/>
      <c r="B46" s="124"/>
      <c r="C46" s="260" t="s">
        <v>107</v>
      </c>
      <c r="D46" s="261"/>
      <c r="E46" s="125">
        <v>65.092989985693848</v>
      </c>
      <c r="F46" s="143">
        <v>6825</v>
      </c>
      <c r="G46" s="144">
        <v>7349</v>
      </c>
      <c r="H46" s="144">
        <v>7451</v>
      </c>
      <c r="I46" s="144">
        <v>7611</v>
      </c>
      <c r="J46" s="145">
        <v>7739</v>
      </c>
      <c r="K46" s="144">
        <v>-914</v>
      </c>
      <c r="L46" s="146">
        <v>-11.810311409742861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43500</v>
      </c>
      <c r="E11" s="114">
        <v>45419</v>
      </c>
      <c r="F11" s="114">
        <v>45666</v>
      </c>
      <c r="G11" s="114">
        <v>46142</v>
      </c>
      <c r="H11" s="140">
        <v>45788</v>
      </c>
      <c r="I11" s="115">
        <v>-2288</v>
      </c>
      <c r="J11" s="116">
        <v>-4.9969424303310914</v>
      </c>
    </row>
    <row r="12" spans="1:15" s="110" customFormat="1" ht="24.95" customHeight="1" x14ac:dyDescent="0.2">
      <c r="A12" s="193" t="s">
        <v>132</v>
      </c>
      <c r="B12" s="194" t="s">
        <v>133</v>
      </c>
      <c r="C12" s="113">
        <v>2.0482758620689654</v>
      </c>
      <c r="D12" s="115">
        <v>891</v>
      </c>
      <c r="E12" s="114">
        <v>881</v>
      </c>
      <c r="F12" s="114">
        <v>904</v>
      </c>
      <c r="G12" s="114">
        <v>1013</v>
      </c>
      <c r="H12" s="140">
        <v>884</v>
      </c>
      <c r="I12" s="115">
        <v>7</v>
      </c>
      <c r="J12" s="116">
        <v>0.79185520361990946</v>
      </c>
    </row>
    <row r="13" spans="1:15" s="110" customFormat="1" ht="24.95" customHeight="1" x14ac:dyDescent="0.2">
      <c r="A13" s="193" t="s">
        <v>134</v>
      </c>
      <c r="B13" s="199" t="s">
        <v>214</v>
      </c>
      <c r="C13" s="113">
        <v>0.41609195402298849</v>
      </c>
      <c r="D13" s="115">
        <v>181</v>
      </c>
      <c r="E13" s="114">
        <v>204</v>
      </c>
      <c r="F13" s="114">
        <v>199</v>
      </c>
      <c r="G13" s="114">
        <v>205</v>
      </c>
      <c r="H13" s="140">
        <v>206</v>
      </c>
      <c r="I13" s="115">
        <v>-25</v>
      </c>
      <c r="J13" s="116">
        <v>-12.135922330097088</v>
      </c>
    </row>
    <row r="14" spans="1:15" s="287" customFormat="1" ht="24.95" customHeight="1" x14ac:dyDescent="0.2">
      <c r="A14" s="193" t="s">
        <v>215</v>
      </c>
      <c r="B14" s="199" t="s">
        <v>137</v>
      </c>
      <c r="C14" s="113">
        <v>6.5195402298850578</v>
      </c>
      <c r="D14" s="115">
        <v>2836</v>
      </c>
      <c r="E14" s="114">
        <v>2981</v>
      </c>
      <c r="F14" s="114">
        <v>2981</v>
      </c>
      <c r="G14" s="114">
        <v>3024</v>
      </c>
      <c r="H14" s="140">
        <v>3100</v>
      </c>
      <c r="I14" s="115">
        <v>-264</v>
      </c>
      <c r="J14" s="116">
        <v>-8.5161290322580641</v>
      </c>
      <c r="K14" s="110"/>
      <c r="L14" s="110"/>
      <c r="M14" s="110"/>
      <c r="N14" s="110"/>
      <c r="O14" s="110"/>
    </row>
    <row r="15" spans="1:15" s="110" customFormat="1" ht="24.95" customHeight="1" x14ac:dyDescent="0.2">
      <c r="A15" s="193" t="s">
        <v>216</v>
      </c>
      <c r="B15" s="199" t="s">
        <v>217</v>
      </c>
      <c r="C15" s="113">
        <v>2.7632183908045977</v>
      </c>
      <c r="D15" s="115">
        <v>1202</v>
      </c>
      <c r="E15" s="114">
        <v>1306</v>
      </c>
      <c r="F15" s="114">
        <v>1262</v>
      </c>
      <c r="G15" s="114">
        <v>1273</v>
      </c>
      <c r="H15" s="140">
        <v>1338</v>
      </c>
      <c r="I15" s="115">
        <v>-136</v>
      </c>
      <c r="J15" s="116">
        <v>-10.164424514200299</v>
      </c>
    </row>
    <row r="16" spans="1:15" s="287" customFormat="1" ht="24.95" customHeight="1" x14ac:dyDescent="0.2">
      <c r="A16" s="193" t="s">
        <v>218</v>
      </c>
      <c r="B16" s="199" t="s">
        <v>141</v>
      </c>
      <c r="C16" s="113">
        <v>3.2022988505747128</v>
      </c>
      <c r="D16" s="115">
        <v>1393</v>
      </c>
      <c r="E16" s="114">
        <v>1428</v>
      </c>
      <c r="F16" s="114">
        <v>1469</v>
      </c>
      <c r="G16" s="114">
        <v>1490</v>
      </c>
      <c r="H16" s="140">
        <v>1499</v>
      </c>
      <c r="I16" s="115">
        <v>-106</v>
      </c>
      <c r="J16" s="116">
        <v>-7.0713809206137421</v>
      </c>
      <c r="K16" s="110"/>
      <c r="L16" s="110"/>
      <c r="M16" s="110"/>
      <c r="N16" s="110"/>
      <c r="O16" s="110"/>
    </row>
    <row r="17" spans="1:15" s="110" customFormat="1" ht="24.95" customHeight="1" x14ac:dyDescent="0.2">
      <c r="A17" s="193" t="s">
        <v>142</v>
      </c>
      <c r="B17" s="199" t="s">
        <v>220</v>
      </c>
      <c r="C17" s="113">
        <v>0.55402298850574716</v>
      </c>
      <c r="D17" s="115">
        <v>241</v>
      </c>
      <c r="E17" s="114">
        <v>247</v>
      </c>
      <c r="F17" s="114">
        <v>250</v>
      </c>
      <c r="G17" s="114">
        <v>261</v>
      </c>
      <c r="H17" s="140">
        <v>263</v>
      </c>
      <c r="I17" s="115">
        <v>-22</v>
      </c>
      <c r="J17" s="116">
        <v>-8.3650190114068437</v>
      </c>
    </row>
    <row r="18" spans="1:15" s="287" customFormat="1" ht="24.95" customHeight="1" x14ac:dyDescent="0.2">
      <c r="A18" s="201" t="s">
        <v>144</v>
      </c>
      <c r="B18" s="202" t="s">
        <v>145</v>
      </c>
      <c r="C18" s="113">
        <v>4.7057471264367816</v>
      </c>
      <c r="D18" s="115">
        <v>2047</v>
      </c>
      <c r="E18" s="114">
        <v>2055</v>
      </c>
      <c r="F18" s="114">
        <v>2129</v>
      </c>
      <c r="G18" s="114">
        <v>2090</v>
      </c>
      <c r="H18" s="140">
        <v>2074</v>
      </c>
      <c r="I18" s="115">
        <v>-27</v>
      </c>
      <c r="J18" s="116">
        <v>-1.3018322082931533</v>
      </c>
      <c r="K18" s="110"/>
      <c r="L18" s="110"/>
      <c r="M18" s="110"/>
      <c r="N18" s="110"/>
      <c r="O18" s="110"/>
    </row>
    <row r="19" spans="1:15" s="110" customFormat="1" ht="24.95" customHeight="1" x14ac:dyDescent="0.2">
      <c r="A19" s="193" t="s">
        <v>146</v>
      </c>
      <c r="B19" s="199" t="s">
        <v>147</v>
      </c>
      <c r="C19" s="113">
        <v>19.436781609195403</v>
      </c>
      <c r="D19" s="115">
        <v>8455</v>
      </c>
      <c r="E19" s="114">
        <v>8733</v>
      </c>
      <c r="F19" s="114">
        <v>8580</v>
      </c>
      <c r="G19" s="114">
        <v>8708</v>
      </c>
      <c r="H19" s="140">
        <v>8701</v>
      </c>
      <c r="I19" s="115">
        <v>-246</v>
      </c>
      <c r="J19" s="116">
        <v>-2.8272612343408805</v>
      </c>
    </row>
    <row r="20" spans="1:15" s="287" customFormat="1" ht="24.95" customHeight="1" x14ac:dyDescent="0.2">
      <c r="A20" s="193" t="s">
        <v>148</v>
      </c>
      <c r="B20" s="199" t="s">
        <v>149</v>
      </c>
      <c r="C20" s="113">
        <v>5.5471264367816095</v>
      </c>
      <c r="D20" s="115">
        <v>2413</v>
      </c>
      <c r="E20" s="114">
        <v>2494</v>
      </c>
      <c r="F20" s="114">
        <v>2514</v>
      </c>
      <c r="G20" s="114">
        <v>2497</v>
      </c>
      <c r="H20" s="140">
        <v>2528</v>
      </c>
      <c r="I20" s="115">
        <v>-115</v>
      </c>
      <c r="J20" s="116">
        <v>-4.549050632911392</v>
      </c>
      <c r="K20" s="110"/>
      <c r="L20" s="110"/>
      <c r="M20" s="110"/>
      <c r="N20" s="110"/>
      <c r="O20" s="110"/>
    </row>
    <row r="21" spans="1:15" s="110" customFormat="1" ht="24.95" customHeight="1" x14ac:dyDescent="0.2">
      <c r="A21" s="201" t="s">
        <v>150</v>
      </c>
      <c r="B21" s="202" t="s">
        <v>151</v>
      </c>
      <c r="C21" s="113">
        <v>9.9195402298850581</v>
      </c>
      <c r="D21" s="115">
        <v>4315</v>
      </c>
      <c r="E21" s="114">
        <v>4907</v>
      </c>
      <c r="F21" s="114">
        <v>5000</v>
      </c>
      <c r="G21" s="114">
        <v>5168</v>
      </c>
      <c r="H21" s="140">
        <v>4941</v>
      </c>
      <c r="I21" s="115">
        <v>-626</v>
      </c>
      <c r="J21" s="116">
        <v>-12.669500101194091</v>
      </c>
    </row>
    <row r="22" spans="1:15" s="110" customFormat="1" ht="24.95" customHeight="1" x14ac:dyDescent="0.2">
      <c r="A22" s="201" t="s">
        <v>152</v>
      </c>
      <c r="B22" s="199" t="s">
        <v>153</v>
      </c>
      <c r="C22" s="113">
        <v>1.296551724137931</v>
      </c>
      <c r="D22" s="115">
        <v>564</v>
      </c>
      <c r="E22" s="114">
        <v>872</v>
      </c>
      <c r="F22" s="114">
        <v>890</v>
      </c>
      <c r="G22" s="114">
        <v>946</v>
      </c>
      <c r="H22" s="140">
        <v>943</v>
      </c>
      <c r="I22" s="115">
        <v>-379</v>
      </c>
      <c r="J22" s="116">
        <v>-40.19088016967126</v>
      </c>
    </row>
    <row r="23" spans="1:15" s="110" customFormat="1" ht="24.95" customHeight="1" x14ac:dyDescent="0.2">
      <c r="A23" s="193" t="s">
        <v>154</v>
      </c>
      <c r="B23" s="199" t="s">
        <v>155</v>
      </c>
      <c r="C23" s="113">
        <v>0.93103448275862066</v>
      </c>
      <c r="D23" s="115">
        <v>405</v>
      </c>
      <c r="E23" s="114">
        <v>400</v>
      </c>
      <c r="F23" s="114">
        <v>392</v>
      </c>
      <c r="G23" s="114">
        <v>389</v>
      </c>
      <c r="H23" s="140">
        <v>402</v>
      </c>
      <c r="I23" s="115">
        <v>3</v>
      </c>
      <c r="J23" s="116">
        <v>0.74626865671641796</v>
      </c>
    </row>
    <row r="24" spans="1:15" s="110" customFormat="1" ht="24.95" customHeight="1" x14ac:dyDescent="0.2">
      <c r="A24" s="193" t="s">
        <v>156</v>
      </c>
      <c r="B24" s="199" t="s">
        <v>221</v>
      </c>
      <c r="C24" s="113">
        <v>11.052873563218391</v>
      </c>
      <c r="D24" s="115">
        <v>4808</v>
      </c>
      <c r="E24" s="114">
        <v>4779</v>
      </c>
      <c r="F24" s="114">
        <v>4739</v>
      </c>
      <c r="G24" s="114">
        <v>4742</v>
      </c>
      <c r="H24" s="140">
        <v>4770</v>
      </c>
      <c r="I24" s="115">
        <v>38</v>
      </c>
      <c r="J24" s="116">
        <v>0.79664570230607967</v>
      </c>
    </row>
    <row r="25" spans="1:15" s="110" customFormat="1" ht="24.95" customHeight="1" x14ac:dyDescent="0.2">
      <c r="A25" s="193" t="s">
        <v>222</v>
      </c>
      <c r="B25" s="204" t="s">
        <v>159</v>
      </c>
      <c r="C25" s="113">
        <v>10.981609195402299</v>
      </c>
      <c r="D25" s="115">
        <v>4777</v>
      </c>
      <c r="E25" s="114">
        <v>4885</v>
      </c>
      <c r="F25" s="114">
        <v>4998</v>
      </c>
      <c r="G25" s="114">
        <v>5042</v>
      </c>
      <c r="H25" s="140">
        <v>5076</v>
      </c>
      <c r="I25" s="115">
        <v>-299</v>
      </c>
      <c r="J25" s="116">
        <v>-5.8904649330181247</v>
      </c>
    </row>
    <row r="26" spans="1:15" s="110" customFormat="1" ht="24.95" customHeight="1" x14ac:dyDescent="0.2">
      <c r="A26" s="201">
        <v>782.78300000000002</v>
      </c>
      <c r="B26" s="203" t="s">
        <v>160</v>
      </c>
      <c r="C26" s="113">
        <v>1.4919540229885058</v>
      </c>
      <c r="D26" s="115">
        <v>649</v>
      </c>
      <c r="E26" s="114">
        <v>749</v>
      </c>
      <c r="F26" s="114">
        <v>782</v>
      </c>
      <c r="G26" s="114">
        <v>756</v>
      </c>
      <c r="H26" s="140">
        <v>720</v>
      </c>
      <c r="I26" s="115">
        <v>-71</v>
      </c>
      <c r="J26" s="116">
        <v>-9.8611111111111107</v>
      </c>
    </row>
    <row r="27" spans="1:15" s="110" customFormat="1" ht="24.95" customHeight="1" x14ac:dyDescent="0.2">
      <c r="A27" s="193" t="s">
        <v>161</v>
      </c>
      <c r="B27" s="199" t="s">
        <v>162</v>
      </c>
      <c r="C27" s="113">
        <v>0.61609195402298855</v>
      </c>
      <c r="D27" s="115">
        <v>268</v>
      </c>
      <c r="E27" s="114">
        <v>272</v>
      </c>
      <c r="F27" s="114">
        <v>297</v>
      </c>
      <c r="G27" s="114">
        <v>322</v>
      </c>
      <c r="H27" s="140">
        <v>284</v>
      </c>
      <c r="I27" s="115">
        <v>-16</v>
      </c>
      <c r="J27" s="116">
        <v>-5.6338028169014081</v>
      </c>
    </row>
    <row r="28" spans="1:15" s="110" customFormat="1" ht="24.95" customHeight="1" x14ac:dyDescent="0.2">
      <c r="A28" s="193" t="s">
        <v>163</v>
      </c>
      <c r="B28" s="199" t="s">
        <v>164</v>
      </c>
      <c r="C28" s="113">
        <v>1.5310344827586206</v>
      </c>
      <c r="D28" s="115">
        <v>666</v>
      </c>
      <c r="E28" s="114">
        <v>676</v>
      </c>
      <c r="F28" s="114">
        <v>683</v>
      </c>
      <c r="G28" s="114">
        <v>719</v>
      </c>
      <c r="H28" s="140">
        <v>705</v>
      </c>
      <c r="I28" s="115">
        <v>-39</v>
      </c>
      <c r="J28" s="116">
        <v>-5.5319148936170217</v>
      </c>
    </row>
    <row r="29" spans="1:15" s="110" customFormat="1" ht="24.95" customHeight="1" x14ac:dyDescent="0.2">
      <c r="A29" s="193">
        <v>86</v>
      </c>
      <c r="B29" s="199" t="s">
        <v>165</v>
      </c>
      <c r="C29" s="113">
        <v>5.7655172413793103</v>
      </c>
      <c r="D29" s="115">
        <v>2508</v>
      </c>
      <c r="E29" s="114">
        <v>2608</v>
      </c>
      <c r="F29" s="114">
        <v>2629</v>
      </c>
      <c r="G29" s="114">
        <v>2659</v>
      </c>
      <c r="H29" s="140">
        <v>2655</v>
      </c>
      <c r="I29" s="115">
        <v>-147</v>
      </c>
      <c r="J29" s="116">
        <v>-5.536723163841808</v>
      </c>
    </row>
    <row r="30" spans="1:15" s="110" customFormat="1" ht="24.95" customHeight="1" x14ac:dyDescent="0.2">
      <c r="A30" s="193">
        <v>87.88</v>
      </c>
      <c r="B30" s="204" t="s">
        <v>166</v>
      </c>
      <c r="C30" s="113">
        <v>5.073563218390805</v>
      </c>
      <c r="D30" s="115">
        <v>2207</v>
      </c>
      <c r="E30" s="114">
        <v>2195</v>
      </c>
      <c r="F30" s="114">
        <v>2207</v>
      </c>
      <c r="G30" s="114">
        <v>2187</v>
      </c>
      <c r="H30" s="140">
        <v>2151</v>
      </c>
      <c r="I30" s="115">
        <v>56</v>
      </c>
      <c r="J30" s="116">
        <v>2.6034402603440259</v>
      </c>
    </row>
    <row r="31" spans="1:15" s="110" customFormat="1" ht="24.95" customHeight="1" x14ac:dyDescent="0.2">
      <c r="A31" s="193" t="s">
        <v>167</v>
      </c>
      <c r="B31" s="199" t="s">
        <v>168</v>
      </c>
      <c r="C31" s="113">
        <v>12.664367816091954</v>
      </c>
      <c r="D31" s="115">
        <v>5509</v>
      </c>
      <c r="E31" s="114">
        <v>5727</v>
      </c>
      <c r="F31" s="114">
        <v>5741</v>
      </c>
      <c r="G31" s="114">
        <v>5674</v>
      </c>
      <c r="H31" s="140">
        <v>5647</v>
      </c>
      <c r="I31" s="115">
        <v>-138</v>
      </c>
      <c r="J31" s="116">
        <v>-2.4437754559943334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2.0482758620689654</v>
      </c>
      <c r="D34" s="115">
        <v>891</v>
      </c>
      <c r="E34" s="114">
        <v>881</v>
      </c>
      <c r="F34" s="114">
        <v>904</v>
      </c>
      <c r="G34" s="114">
        <v>1013</v>
      </c>
      <c r="H34" s="140">
        <v>884</v>
      </c>
      <c r="I34" s="115">
        <v>7</v>
      </c>
      <c r="J34" s="116">
        <v>0.79185520361990946</v>
      </c>
    </row>
    <row r="35" spans="1:10" s="110" customFormat="1" ht="24.95" customHeight="1" x14ac:dyDescent="0.2">
      <c r="A35" s="292" t="s">
        <v>171</v>
      </c>
      <c r="B35" s="293" t="s">
        <v>172</v>
      </c>
      <c r="C35" s="113">
        <v>11.641379310344828</v>
      </c>
      <c r="D35" s="115">
        <v>5064</v>
      </c>
      <c r="E35" s="114">
        <v>5240</v>
      </c>
      <c r="F35" s="114">
        <v>5309</v>
      </c>
      <c r="G35" s="114">
        <v>5319</v>
      </c>
      <c r="H35" s="140">
        <v>5380</v>
      </c>
      <c r="I35" s="115">
        <v>-316</v>
      </c>
      <c r="J35" s="116">
        <v>-5.8736059479553901</v>
      </c>
    </row>
    <row r="36" spans="1:10" s="110" customFormat="1" ht="24.95" customHeight="1" x14ac:dyDescent="0.2">
      <c r="A36" s="294" t="s">
        <v>173</v>
      </c>
      <c r="B36" s="295" t="s">
        <v>174</v>
      </c>
      <c r="C36" s="125">
        <v>86.308045977011489</v>
      </c>
      <c r="D36" s="143">
        <v>37544</v>
      </c>
      <c r="E36" s="144">
        <v>39297</v>
      </c>
      <c r="F36" s="144">
        <v>39452</v>
      </c>
      <c r="G36" s="144">
        <v>39809</v>
      </c>
      <c r="H36" s="145">
        <v>39523</v>
      </c>
      <c r="I36" s="143">
        <v>-1979</v>
      </c>
      <c r="J36" s="146">
        <v>-5.0072109910684919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43500</v>
      </c>
      <c r="F11" s="264">
        <v>45419</v>
      </c>
      <c r="G11" s="264">
        <v>45666</v>
      </c>
      <c r="H11" s="264">
        <v>46142</v>
      </c>
      <c r="I11" s="265">
        <v>45788</v>
      </c>
      <c r="J11" s="263">
        <v>-2288</v>
      </c>
      <c r="K11" s="266">
        <v>-4.9969424303310914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46.928735632183908</v>
      </c>
      <c r="E13" s="115">
        <v>20414</v>
      </c>
      <c r="F13" s="114">
        <v>21413</v>
      </c>
      <c r="G13" s="114">
        <v>21629</v>
      </c>
      <c r="H13" s="114">
        <v>21750</v>
      </c>
      <c r="I13" s="140">
        <v>21659</v>
      </c>
      <c r="J13" s="115">
        <v>-1245</v>
      </c>
      <c r="K13" s="116">
        <v>-5.7481878203056462</v>
      </c>
    </row>
    <row r="14" spans="1:15" ht="15.95" customHeight="1" x14ac:dyDescent="0.2">
      <c r="A14" s="306" t="s">
        <v>230</v>
      </c>
      <c r="B14" s="307"/>
      <c r="C14" s="308"/>
      <c r="D14" s="113">
        <v>41.708045977011494</v>
      </c>
      <c r="E14" s="115">
        <v>18143</v>
      </c>
      <c r="F14" s="114">
        <v>18954</v>
      </c>
      <c r="G14" s="114">
        <v>18983</v>
      </c>
      <c r="H14" s="114">
        <v>19326</v>
      </c>
      <c r="I14" s="140">
        <v>19126</v>
      </c>
      <c r="J14" s="115">
        <v>-983</v>
      </c>
      <c r="K14" s="116">
        <v>-5.1396005437624179</v>
      </c>
    </row>
    <row r="15" spans="1:15" ht="15.95" customHeight="1" x14ac:dyDescent="0.2">
      <c r="A15" s="306" t="s">
        <v>231</v>
      </c>
      <c r="B15" s="307"/>
      <c r="C15" s="308"/>
      <c r="D15" s="113">
        <v>4.1310344827586203</v>
      </c>
      <c r="E15" s="115">
        <v>1797</v>
      </c>
      <c r="F15" s="114">
        <v>1842</v>
      </c>
      <c r="G15" s="114">
        <v>1846</v>
      </c>
      <c r="H15" s="114">
        <v>1849</v>
      </c>
      <c r="I15" s="140">
        <v>1811</v>
      </c>
      <c r="J15" s="115">
        <v>-14</v>
      </c>
      <c r="K15" s="116">
        <v>-0.77305356156819438</v>
      </c>
    </row>
    <row r="16" spans="1:15" ht="15.95" customHeight="1" x14ac:dyDescent="0.2">
      <c r="A16" s="306" t="s">
        <v>232</v>
      </c>
      <c r="B16" s="307"/>
      <c r="C16" s="308"/>
      <c r="D16" s="113">
        <v>2.2298850574712645</v>
      </c>
      <c r="E16" s="115">
        <v>970</v>
      </c>
      <c r="F16" s="114">
        <v>972</v>
      </c>
      <c r="G16" s="114">
        <v>957</v>
      </c>
      <c r="H16" s="114">
        <v>947</v>
      </c>
      <c r="I16" s="140">
        <v>965</v>
      </c>
      <c r="J16" s="115">
        <v>5</v>
      </c>
      <c r="K16" s="116">
        <v>0.51813471502590669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1.7770114942528736</v>
      </c>
      <c r="E18" s="115">
        <v>773</v>
      </c>
      <c r="F18" s="114">
        <v>755</v>
      </c>
      <c r="G18" s="114">
        <v>760</v>
      </c>
      <c r="H18" s="114">
        <v>767</v>
      </c>
      <c r="I18" s="140">
        <v>758</v>
      </c>
      <c r="J18" s="115">
        <v>15</v>
      </c>
      <c r="K18" s="116">
        <v>1.9788918205804749</v>
      </c>
    </row>
    <row r="19" spans="1:11" ht="14.1" customHeight="1" x14ac:dyDescent="0.2">
      <c r="A19" s="306" t="s">
        <v>235</v>
      </c>
      <c r="B19" s="307" t="s">
        <v>236</v>
      </c>
      <c r="C19" s="308"/>
      <c r="D19" s="113">
        <v>1.3448275862068966</v>
      </c>
      <c r="E19" s="115">
        <v>585</v>
      </c>
      <c r="F19" s="114">
        <v>566</v>
      </c>
      <c r="G19" s="114">
        <v>570</v>
      </c>
      <c r="H19" s="114">
        <v>574</v>
      </c>
      <c r="I19" s="140">
        <v>561</v>
      </c>
      <c r="J19" s="115">
        <v>24</v>
      </c>
      <c r="K19" s="116">
        <v>4.2780748663101607</v>
      </c>
    </row>
    <row r="20" spans="1:11" ht="14.1" customHeight="1" x14ac:dyDescent="0.2">
      <c r="A20" s="306">
        <v>12</v>
      </c>
      <c r="B20" s="307" t="s">
        <v>237</v>
      </c>
      <c r="C20" s="308"/>
      <c r="D20" s="113">
        <v>1.9701149425287356</v>
      </c>
      <c r="E20" s="115">
        <v>857</v>
      </c>
      <c r="F20" s="114">
        <v>886</v>
      </c>
      <c r="G20" s="114">
        <v>920</v>
      </c>
      <c r="H20" s="114">
        <v>953</v>
      </c>
      <c r="I20" s="140">
        <v>889</v>
      </c>
      <c r="J20" s="115">
        <v>-32</v>
      </c>
      <c r="K20" s="116">
        <v>-3.5995500562429696</v>
      </c>
    </row>
    <row r="21" spans="1:11" ht="14.1" customHeight="1" x14ac:dyDescent="0.2">
      <c r="A21" s="306">
        <v>21</v>
      </c>
      <c r="B21" s="307" t="s">
        <v>238</v>
      </c>
      <c r="C21" s="308"/>
      <c r="D21" s="113">
        <v>0.12413793103448276</v>
      </c>
      <c r="E21" s="115">
        <v>54</v>
      </c>
      <c r="F21" s="114">
        <v>52</v>
      </c>
      <c r="G21" s="114">
        <v>51</v>
      </c>
      <c r="H21" s="114">
        <v>54</v>
      </c>
      <c r="I21" s="140">
        <v>53</v>
      </c>
      <c r="J21" s="115">
        <v>1</v>
      </c>
      <c r="K21" s="116">
        <v>1.8867924528301887</v>
      </c>
    </row>
    <row r="22" spans="1:11" ht="14.1" customHeight="1" x14ac:dyDescent="0.2">
      <c r="A22" s="306">
        <v>22</v>
      </c>
      <c r="B22" s="307" t="s">
        <v>239</v>
      </c>
      <c r="C22" s="308"/>
      <c r="D22" s="113">
        <v>0.4</v>
      </c>
      <c r="E22" s="115">
        <v>174</v>
      </c>
      <c r="F22" s="114">
        <v>171</v>
      </c>
      <c r="G22" s="114">
        <v>182</v>
      </c>
      <c r="H22" s="114">
        <v>167</v>
      </c>
      <c r="I22" s="140">
        <v>165</v>
      </c>
      <c r="J22" s="115">
        <v>9</v>
      </c>
      <c r="K22" s="116">
        <v>5.4545454545454541</v>
      </c>
    </row>
    <row r="23" spans="1:11" ht="14.1" customHeight="1" x14ac:dyDescent="0.2">
      <c r="A23" s="306">
        <v>23</v>
      </c>
      <c r="B23" s="307" t="s">
        <v>240</v>
      </c>
      <c r="C23" s="308"/>
      <c r="D23" s="113">
        <v>0.27356321839080461</v>
      </c>
      <c r="E23" s="115">
        <v>119</v>
      </c>
      <c r="F23" s="114">
        <v>124</v>
      </c>
      <c r="G23" s="114">
        <v>126</v>
      </c>
      <c r="H23" s="114">
        <v>127</v>
      </c>
      <c r="I23" s="140">
        <v>128</v>
      </c>
      <c r="J23" s="115">
        <v>-9</v>
      </c>
      <c r="K23" s="116">
        <v>-7.03125</v>
      </c>
    </row>
    <row r="24" spans="1:11" ht="14.1" customHeight="1" x14ac:dyDescent="0.2">
      <c r="A24" s="306">
        <v>24</v>
      </c>
      <c r="B24" s="307" t="s">
        <v>241</v>
      </c>
      <c r="C24" s="308"/>
      <c r="D24" s="113">
        <v>0.94942528735632181</v>
      </c>
      <c r="E24" s="115">
        <v>413</v>
      </c>
      <c r="F24" s="114">
        <v>422</v>
      </c>
      <c r="G24" s="114">
        <v>439</v>
      </c>
      <c r="H24" s="114">
        <v>433</v>
      </c>
      <c r="I24" s="140">
        <v>444</v>
      </c>
      <c r="J24" s="115">
        <v>-31</v>
      </c>
      <c r="K24" s="116">
        <v>-6.9819819819819822</v>
      </c>
    </row>
    <row r="25" spans="1:11" ht="14.1" customHeight="1" x14ac:dyDescent="0.2">
      <c r="A25" s="306">
        <v>25</v>
      </c>
      <c r="B25" s="307" t="s">
        <v>242</v>
      </c>
      <c r="C25" s="308"/>
      <c r="D25" s="113">
        <v>1.4206896551724137</v>
      </c>
      <c r="E25" s="115">
        <v>618</v>
      </c>
      <c r="F25" s="114">
        <v>623</v>
      </c>
      <c r="G25" s="114">
        <v>647</v>
      </c>
      <c r="H25" s="114">
        <v>656</v>
      </c>
      <c r="I25" s="140">
        <v>693</v>
      </c>
      <c r="J25" s="115">
        <v>-75</v>
      </c>
      <c r="K25" s="116">
        <v>-10.822510822510823</v>
      </c>
    </row>
    <row r="26" spans="1:11" ht="14.1" customHeight="1" x14ac:dyDescent="0.2">
      <c r="A26" s="306">
        <v>26</v>
      </c>
      <c r="B26" s="307" t="s">
        <v>243</v>
      </c>
      <c r="C26" s="308"/>
      <c r="D26" s="113">
        <v>0.85057471264367812</v>
      </c>
      <c r="E26" s="115">
        <v>370</v>
      </c>
      <c r="F26" s="114">
        <v>372</v>
      </c>
      <c r="G26" s="114">
        <v>379</v>
      </c>
      <c r="H26" s="114">
        <v>388</v>
      </c>
      <c r="I26" s="140">
        <v>411</v>
      </c>
      <c r="J26" s="115">
        <v>-41</v>
      </c>
      <c r="K26" s="116">
        <v>-9.9756690997566917</v>
      </c>
    </row>
    <row r="27" spans="1:11" ht="14.1" customHeight="1" x14ac:dyDescent="0.2">
      <c r="A27" s="306">
        <v>27</v>
      </c>
      <c r="B27" s="307" t="s">
        <v>244</v>
      </c>
      <c r="C27" s="308"/>
      <c r="D27" s="113">
        <v>0.31954022988505748</v>
      </c>
      <c r="E27" s="115">
        <v>139</v>
      </c>
      <c r="F27" s="114">
        <v>169</v>
      </c>
      <c r="G27" s="114">
        <v>160</v>
      </c>
      <c r="H27" s="114">
        <v>162</v>
      </c>
      <c r="I27" s="140">
        <v>154</v>
      </c>
      <c r="J27" s="115">
        <v>-15</v>
      </c>
      <c r="K27" s="116">
        <v>-9.7402597402597397</v>
      </c>
    </row>
    <row r="28" spans="1:11" ht="14.1" customHeight="1" x14ac:dyDescent="0.2">
      <c r="A28" s="306">
        <v>28</v>
      </c>
      <c r="B28" s="307" t="s">
        <v>245</v>
      </c>
      <c r="C28" s="308"/>
      <c r="D28" s="113">
        <v>0.3839080459770115</v>
      </c>
      <c r="E28" s="115">
        <v>167</v>
      </c>
      <c r="F28" s="114">
        <v>199</v>
      </c>
      <c r="G28" s="114">
        <v>173</v>
      </c>
      <c r="H28" s="114">
        <v>159</v>
      </c>
      <c r="I28" s="140">
        <v>158</v>
      </c>
      <c r="J28" s="115">
        <v>9</v>
      </c>
      <c r="K28" s="116">
        <v>5.6962025316455698</v>
      </c>
    </row>
    <row r="29" spans="1:11" ht="14.1" customHeight="1" x14ac:dyDescent="0.2">
      <c r="A29" s="306">
        <v>29</v>
      </c>
      <c r="B29" s="307" t="s">
        <v>246</v>
      </c>
      <c r="C29" s="308"/>
      <c r="D29" s="113">
        <v>2.4758620689655171</v>
      </c>
      <c r="E29" s="115">
        <v>1077</v>
      </c>
      <c r="F29" s="114">
        <v>1227</v>
      </c>
      <c r="G29" s="114">
        <v>1201</v>
      </c>
      <c r="H29" s="114">
        <v>1265</v>
      </c>
      <c r="I29" s="140">
        <v>1313</v>
      </c>
      <c r="J29" s="115">
        <v>-236</v>
      </c>
      <c r="K29" s="116">
        <v>-17.974105102817973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1.9379310344827587</v>
      </c>
      <c r="E31" s="115">
        <v>843</v>
      </c>
      <c r="F31" s="114">
        <v>976</v>
      </c>
      <c r="G31" s="114">
        <v>964</v>
      </c>
      <c r="H31" s="114">
        <v>1023</v>
      </c>
      <c r="I31" s="140">
        <v>1056</v>
      </c>
      <c r="J31" s="115">
        <v>-213</v>
      </c>
      <c r="K31" s="116">
        <v>-20.170454545454547</v>
      </c>
    </row>
    <row r="32" spans="1:11" ht="14.1" customHeight="1" x14ac:dyDescent="0.2">
      <c r="A32" s="306">
        <v>31</v>
      </c>
      <c r="B32" s="307" t="s">
        <v>251</v>
      </c>
      <c r="C32" s="308"/>
      <c r="D32" s="113">
        <v>0.16321839080459771</v>
      </c>
      <c r="E32" s="115">
        <v>71</v>
      </c>
      <c r="F32" s="114">
        <v>74</v>
      </c>
      <c r="G32" s="114">
        <v>79</v>
      </c>
      <c r="H32" s="114">
        <v>77</v>
      </c>
      <c r="I32" s="140">
        <v>80</v>
      </c>
      <c r="J32" s="115">
        <v>-9</v>
      </c>
      <c r="K32" s="116">
        <v>-11.25</v>
      </c>
    </row>
    <row r="33" spans="1:11" ht="14.1" customHeight="1" x14ac:dyDescent="0.2">
      <c r="A33" s="306">
        <v>32</v>
      </c>
      <c r="B33" s="307" t="s">
        <v>252</v>
      </c>
      <c r="C33" s="308"/>
      <c r="D33" s="113">
        <v>0.97471264367816091</v>
      </c>
      <c r="E33" s="115">
        <v>424</v>
      </c>
      <c r="F33" s="114">
        <v>406</v>
      </c>
      <c r="G33" s="114">
        <v>451</v>
      </c>
      <c r="H33" s="114">
        <v>428</v>
      </c>
      <c r="I33" s="140">
        <v>399</v>
      </c>
      <c r="J33" s="115">
        <v>25</v>
      </c>
      <c r="K33" s="116">
        <v>6.2656641604010028</v>
      </c>
    </row>
    <row r="34" spans="1:11" ht="14.1" customHeight="1" x14ac:dyDescent="0.2">
      <c r="A34" s="306">
        <v>33</v>
      </c>
      <c r="B34" s="307" t="s">
        <v>253</v>
      </c>
      <c r="C34" s="308"/>
      <c r="D34" s="113">
        <v>0.47126436781609193</v>
      </c>
      <c r="E34" s="115">
        <v>205</v>
      </c>
      <c r="F34" s="114">
        <v>206</v>
      </c>
      <c r="G34" s="114">
        <v>205</v>
      </c>
      <c r="H34" s="114">
        <v>210</v>
      </c>
      <c r="I34" s="140">
        <v>208</v>
      </c>
      <c r="J34" s="115">
        <v>-3</v>
      </c>
      <c r="K34" s="116">
        <v>-1.4423076923076923</v>
      </c>
    </row>
    <row r="35" spans="1:11" ht="14.1" customHeight="1" x14ac:dyDescent="0.2">
      <c r="A35" s="306">
        <v>34</v>
      </c>
      <c r="B35" s="307" t="s">
        <v>254</v>
      </c>
      <c r="C35" s="308"/>
      <c r="D35" s="113">
        <v>4.1195402298850574</v>
      </c>
      <c r="E35" s="115">
        <v>1792</v>
      </c>
      <c r="F35" s="114">
        <v>1806</v>
      </c>
      <c r="G35" s="114">
        <v>1814</v>
      </c>
      <c r="H35" s="114">
        <v>1789</v>
      </c>
      <c r="I35" s="140">
        <v>1804</v>
      </c>
      <c r="J35" s="115">
        <v>-12</v>
      </c>
      <c r="K35" s="116">
        <v>-0.66518847006651882</v>
      </c>
    </row>
    <row r="36" spans="1:11" ht="14.1" customHeight="1" x14ac:dyDescent="0.2">
      <c r="A36" s="306">
        <v>41</v>
      </c>
      <c r="B36" s="307" t="s">
        <v>255</v>
      </c>
      <c r="C36" s="308"/>
      <c r="D36" s="113">
        <v>0.14942528735632185</v>
      </c>
      <c r="E36" s="115">
        <v>65</v>
      </c>
      <c r="F36" s="114">
        <v>67</v>
      </c>
      <c r="G36" s="114">
        <v>57</v>
      </c>
      <c r="H36" s="114">
        <v>67</v>
      </c>
      <c r="I36" s="140">
        <v>74</v>
      </c>
      <c r="J36" s="115">
        <v>-9</v>
      </c>
      <c r="K36" s="116">
        <v>-12.162162162162161</v>
      </c>
    </row>
    <row r="37" spans="1:11" ht="14.1" customHeight="1" x14ac:dyDescent="0.2">
      <c r="A37" s="306">
        <v>42</v>
      </c>
      <c r="B37" s="307" t="s">
        <v>256</v>
      </c>
      <c r="C37" s="308"/>
      <c r="D37" s="113">
        <v>9.1954022988505746E-2</v>
      </c>
      <c r="E37" s="115">
        <v>40</v>
      </c>
      <c r="F37" s="114">
        <v>36</v>
      </c>
      <c r="G37" s="114">
        <v>33</v>
      </c>
      <c r="H37" s="114">
        <v>39</v>
      </c>
      <c r="I37" s="140">
        <v>42</v>
      </c>
      <c r="J37" s="115">
        <v>-2</v>
      </c>
      <c r="K37" s="116">
        <v>-4.7619047619047619</v>
      </c>
    </row>
    <row r="38" spans="1:11" ht="14.1" customHeight="1" x14ac:dyDescent="0.2">
      <c r="A38" s="306">
        <v>43</v>
      </c>
      <c r="B38" s="307" t="s">
        <v>257</v>
      </c>
      <c r="C38" s="308"/>
      <c r="D38" s="113">
        <v>0.30574712643678159</v>
      </c>
      <c r="E38" s="115">
        <v>133</v>
      </c>
      <c r="F38" s="114">
        <v>128</v>
      </c>
      <c r="G38" s="114">
        <v>124</v>
      </c>
      <c r="H38" s="114">
        <v>119</v>
      </c>
      <c r="I38" s="140">
        <v>120</v>
      </c>
      <c r="J38" s="115">
        <v>13</v>
      </c>
      <c r="K38" s="116">
        <v>10.833333333333334</v>
      </c>
    </row>
    <row r="39" spans="1:11" ht="14.1" customHeight="1" x14ac:dyDescent="0.2">
      <c r="A39" s="306">
        <v>51</v>
      </c>
      <c r="B39" s="307" t="s">
        <v>258</v>
      </c>
      <c r="C39" s="308"/>
      <c r="D39" s="113">
        <v>10.248275862068965</v>
      </c>
      <c r="E39" s="115">
        <v>4458</v>
      </c>
      <c r="F39" s="114">
        <v>4840</v>
      </c>
      <c r="G39" s="114">
        <v>4893</v>
      </c>
      <c r="H39" s="114">
        <v>4980</v>
      </c>
      <c r="I39" s="140">
        <v>5026</v>
      </c>
      <c r="J39" s="115">
        <v>-568</v>
      </c>
      <c r="K39" s="116">
        <v>-11.301233585356147</v>
      </c>
    </row>
    <row r="40" spans="1:11" ht="14.1" customHeight="1" x14ac:dyDescent="0.2">
      <c r="A40" s="306" t="s">
        <v>259</v>
      </c>
      <c r="B40" s="307" t="s">
        <v>260</v>
      </c>
      <c r="C40" s="308"/>
      <c r="D40" s="113">
        <v>9.9494252873563216</v>
      </c>
      <c r="E40" s="115">
        <v>4328</v>
      </c>
      <c r="F40" s="114">
        <v>4697</v>
      </c>
      <c r="G40" s="114">
        <v>4747</v>
      </c>
      <c r="H40" s="114">
        <v>4842</v>
      </c>
      <c r="I40" s="140">
        <v>4884</v>
      </c>
      <c r="J40" s="115">
        <v>-556</v>
      </c>
      <c r="K40" s="116">
        <v>-11.384111384111383</v>
      </c>
    </row>
    <row r="41" spans="1:11" ht="14.1" customHeight="1" x14ac:dyDescent="0.2">
      <c r="A41" s="306"/>
      <c r="B41" s="307" t="s">
        <v>261</v>
      </c>
      <c r="C41" s="308"/>
      <c r="D41" s="113">
        <v>5.0114942528735629</v>
      </c>
      <c r="E41" s="115">
        <v>2180</v>
      </c>
      <c r="F41" s="114">
        <v>2323</v>
      </c>
      <c r="G41" s="114">
        <v>2349</v>
      </c>
      <c r="H41" s="114">
        <v>2376</v>
      </c>
      <c r="I41" s="140">
        <v>2345</v>
      </c>
      <c r="J41" s="115">
        <v>-165</v>
      </c>
      <c r="K41" s="116">
        <v>-7.0362473347547976</v>
      </c>
    </row>
    <row r="42" spans="1:11" ht="14.1" customHeight="1" x14ac:dyDescent="0.2">
      <c r="A42" s="306">
        <v>52</v>
      </c>
      <c r="B42" s="307" t="s">
        <v>262</v>
      </c>
      <c r="C42" s="308"/>
      <c r="D42" s="113">
        <v>5.4275862068965521</v>
      </c>
      <c r="E42" s="115">
        <v>2361</v>
      </c>
      <c r="F42" s="114">
        <v>2450</v>
      </c>
      <c r="G42" s="114">
        <v>2452</v>
      </c>
      <c r="H42" s="114">
        <v>2424</v>
      </c>
      <c r="I42" s="140">
        <v>2436</v>
      </c>
      <c r="J42" s="115">
        <v>-75</v>
      </c>
      <c r="K42" s="116">
        <v>-3.0788177339901477</v>
      </c>
    </row>
    <row r="43" spans="1:11" ht="14.1" customHeight="1" x14ac:dyDescent="0.2">
      <c r="A43" s="306" t="s">
        <v>263</v>
      </c>
      <c r="B43" s="307" t="s">
        <v>264</v>
      </c>
      <c r="C43" s="308"/>
      <c r="D43" s="113">
        <v>5.2482758620689651</v>
      </c>
      <c r="E43" s="115">
        <v>2283</v>
      </c>
      <c r="F43" s="114">
        <v>2354</v>
      </c>
      <c r="G43" s="114">
        <v>2356</v>
      </c>
      <c r="H43" s="114">
        <v>2334</v>
      </c>
      <c r="I43" s="140">
        <v>2355</v>
      </c>
      <c r="J43" s="115">
        <v>-72</v>
      </c>
      <c r="K43" s="116">
        <v>-3.0573248407643314</v>
      </c>
    </row>
    <row r="44" spans="1:11" ht="14.1" customHeight="1" x14ac:dyDescent="0.2">
      <c r="A44" s="306">
        <v>53</v>
      </c>
      <c r="B44" s="307" t="s">
        <v>265</v>
      </c>
      <c r="C44" s="308"/>
      <c r="D44" s="113">
        <v>1.0689655172413792</v>
      </c>
      <c r="E44" s="115">
        <v>465</v>
      </c>
      <c r="F44" s="114">
        <v>480</v>
      </c>
      <c r="G44" s="114">
        <v>484</v>
      </c>
      <c r="H44" s="114">
        <v>494</v>
      </c>
      <c r="I44" s="140">
        <v>485</v>
      </c>
      <c r="J44" s="115">
        <v>-20</v>
      </c>
      <c r="K44" s="116">
        <v>-4.1237113402061851</v>
      </c>
    </row>
    <row r="45" spans="1:11" ht="14.1" customHeight="1" x14ac:dyDescent="0.2">
      <c r="A45" s="306" t="s">
        <v>266</v>
      </c>
      <c r="B45" s="307" t="s">
        <v>267</v>
      </c>
      <c r="C45" s="308"/>
      <c r="D45" s="113">
        <v>1.0459770114942528</v>
      </c>
      <c r="E45" s="115">
        <v>455</v>
      </c>
      <c r="F45" s="114">
        <v>469</v>
      </c>
      <c r="G45" s="114">
        <v>475</v>
      </c>
      <c r="H45" s="114">
        <v>484</v>
      </c>
      <c r="I45" s="140">
        <v>475</v>
      </c>
      <c r="J45" s="115">
        <v>-20</v>
      </c>
      <c r="K45" s="116">
        <v>-4.2105263157894735</v>
      </c>
    </row>
    <row r="46" spans="1:11" ht="14.1" customHeight="1" x14ac:dyDescent="0.2">
      <c r="A46" s="306">
        <v>54</v>
      </c>
      <c r="B46" s="307" t="s">
        <v>268</v>
      </c>
      <c r="C46" s="308"/>
      <c r="D46" s="113">
        <v>16.02528735632184</v>
      </c>
      <c r="E46" s="115">
        <v>6971</v>
      </c>
      <c r="F46" s="114">
        <v>7212</v>
      </c>
      <c r="G46" s="114">
        <v>7290</v>
      </c>
      <c r="H46" s="114">
        <v>7281</v>
      </c>
      <c r="I46" s="140">
        <v>7352</v>
      </c>
      <c r="J46" s="115">
        <v>-381</v>
      </c>
      <c r="K46" s="116">
        <v>-5.1822633297062026</v>
      </c>
    </row>
    <row r="47" spans="1:11" ht="14.1" customHeight="1" x14ac:dyDescent="0.2">
      <c r="A47" s="306">
        <v>61</v>
      </c>
      <c r="B47" s="307" t="s">
        <v>269</v>
      </c>
      <c r="C47" s="308"/>
      <c r="D47" s="113">
        <v>0.62758620689655176</v>
      </c>
      <c r="E47" s="115">
        <v>273</v>
      </c>
      <c r="F47" s="114">
        <v>279</v>
      </c>
      <c r="G47" s="114">
        <v>279</v>
      </c>
      <c r="H47" s="114">
        <v>300</v>
      </c>
      <c r="I47" s="140">
        <v>302</v>
      </c>
      <c r="J47" s="115">
        <v>-29</v>
      </c>
      <c r="K47" s="116">
        <v>-9.6026490066225172</v>
      </c>
    </row>
    <row r="48" spans="1:11" ht="14.1" customHeight="1" x14ac:dyDescent="0.2">
      <c r="A48" s="306">
        <v>62</v>
      </c>
      <c r="B48" s="307" t="s">
        <v>270</v>
      </c>
      <c r="C48" s="308"/>
      <c r="D48" s="113">
        <v>12.26896551724138</v>
      </c>
      <c r="E48" s="115">
        <v>5337</v>
      </c>
      <c r="F48" s="114">
        <v>5545</v>
      </c>
      <c r="G48" s="114">
        <v>5493</v>
      </c>
      <c r="H48" s="114">
        <v>5711</v>
      </c>
      <c r="I48" s="140">
        <v>5480</v>
      </c>
      <c r="J48" s="115">
        <v>-143</v>
      </c>
      <c r="K48" s="116">
        <v>-2.6094890510948905</v>
      </c>
    </row>
    <row r="49" spans="1:11" ht="14.1" customHeight="1" x14ac:dyDescent="0.2">
      <c r="A49" s="306">
        <v>63</v>
      </c>
      <c r="B49" s="307" t="s">
        <v>271</v>
      </c>
      <c r="C49" s="308"/>
      <c r="D49" s="113">
        <v>7.9011494252873566</v>
      </c>
      <c r="E49" s="115">
        <v>3437</v>
      </c>
      <c r="F49" s="114">
        <v>3934</v>
      </c>
      <c r="G49" s="114">
        <v>3956</v>
      </c>
      <c r="H49" s="114">
        <v>4063</v>
      </c>
      <c r="I49" s="140">
        <v>3869</v>
      </c>
      <c r="J49" s="115">
        <v>-432</v>
      </c>
      <c r="K49" s="116">
        <v>-11.165675885241665</v>
      </c>
    </row>
    <row r="50" spans="1:11" ht="14.1" customHeight="1" x14ac:dyDescent="0.2">
      <c r="A50" s="306" t="s">
        <v>272</v>
      </c>
      <c r="B50" s="307" t="s">
        <v>273</v>
      </c>
      <c r="C50" s="308"/>
      <c r="D50" s="113">
        <v>0.31494252873563217</v>
      </c>
      <c r="E50" s="115">
        <v>137</v>
      </c>
      <c r="F50" s="114">
        <v>151</v>
      </c>
      <c r="G50" s="114">
        <v>156</v>
      </c>
      <c r="H50" s="114">
        <v>166</v>
      </c>
      <c r="I50" s="140">
        <v>166</v>
      </c>
      <c r="J50" s="115">
        <v>-29</v>
      </c>
      <c r="K50" s="116">
        <v>-17.46987951807229</v>
      </c>
    </row>
    <row r="51" spans="1:11" ht="14.1" customHeight="1" x14ac:dyDescent="0.2">
      <c r="A51" s="306" t="s">
        <v>274</v>
      </c>
      <c r="B51" s="307" t="s">
        <v>275</v>
      </c>
      <c r="C51" s="308"/>
      <c r="D51" s="113">
        <v>7.2620689655172415</v>
      </c>
      <c r="E51" s="115">
        <v>3159</v>
      </c>
      <c r="F51" s="114">
        <v>3635</v>
      </c>
      <c r="G51" s="114">
        <v>3654</v>
      </c>
      <c r="H51" s="114">
        <v>3750</v>
      </c>
      <c r="I51" s="140">
        <v>3556</v>
      </c>
      <c r="J51" s="115">
        <v>-397</v>
      </c>
      <c r="K51" s="116">
        <v>-11.164229471316085</v>
      </c>
    </row>
    <row r="52" spans="1:11" ht="14.1" customHeight="1" x14ac:dyDescent="0.2">
      <c r="A52" s="306">
        <v>71</v>
      </c>
      <c r="B52" s="307" t="s">
        <v>276</v>
      </c>
      <c r="C52" s="308"/>
      <c r="D52" s="113">
        <v>11.528735632183908</v>
      </c>
      <c r="E52" s="115">
        <v>5015</v>
      </c>
      <c r="F52" s="114">
        <v>5100</v>
      </c>
      <c r="G52" s="114">
        <v>5114</v>
      </c>
      <c r="H52" s="114">
        <v>5094</v>
      </c>
      <c r="I52" s="140">
        <v>5074</v>
      </c>
      <c r="J52" s="115">
        <v>-59</v>
      </c>
      <c r="K52" s="116">
        <v>-1.1627906976744187</v>
      </c>
    </row>
    <row r="53" spans="1:11" ht="14.1" customHeight="1" x14ac:dyDescent="0.2">
      <c r="A53" s="306" t="s">
        <v>277</v>
      </c>
      <c r="B53" s="307" t="s">
        <v>278</v>
      </c>
      <c r="C53" s="308"/>
      <c r="D53" s="113">
        <v>0.89655172413793105</v>
      </c>
      <c r="E53" s="115">
        <v>390</v>
      </c>
      <c r="F53" s="114">
        <v>400</v>
      </c>
      <c r="G53" s="114">
        <v>389</v>
      </c>
      <c r="H53" s="114">
        <v>385</v>
      </c>
      <c r="I53" s="140">
        <v>386</v>
      </c>
      <c r="J53" s="115">
        <v>4</v>
      </c>
      <c r="K53" s="116">
        <v>1.0362694300518134</v>
      </c>
    </row>
    <row r="54" spans="1:11" ht="14.1" customHeight="1" x14ac:dyDescent="0.2">
      <c r="A54" s="306" t="s">
        <v>279</v>
      </c>
      <c r="B54" s="307" t="s">
        <v>280</v>
      </c>
      <c r="C54" s="308"/>
      <c r="D54" s="113">
        <v>10.298850574712644</v>
      </c>
      <c r="E54" s="115">
        <v>4480</v>
      </c>
      <c r="F54" s="114">
        <v>4565</v>
      </c>
      <c r="G54" s="114">
        <v>4590</v>
      </c>
      <c r="H54" s="114">
        <v>4568</v>
      </c>
      <c r="I54" s="140">
        <v>4556</v>
      </c>
      <c r="J54" s="115">
        <v>-76</v>
      </c>
      <c r="K54" s="116">
        <v>-1.6681299385425812</v>
      </c>
    </row>
    <row r="55" spans="1:11" ht="14.1" customHeight="1" x14ac:dyDescent="0.2">
      <c r="A55" s="306">
        <v>72</v>
      </c>
      <c r="B55" s="307" t="s">
        <v>281</v>
      </c>
      <c r="C55" s="308"/>
      <c r="D55" s="113">
        <v>1.174712643678161</v>
      </c>
      <c r="E55" s="115">
        <v>511</v>
      </c>
      <c r="F55" s="114">
        <v>521</v>
      </c>
      <c r="G55" s="114">
        <v>512</v>
      </c>
      <c r="H55" s="114">
        <v>509</v>
      </c>
      <c r="I55" s="140">
        <v>511</v>
      </c>
      <c r="J55" s="115">
        <v>0</v>
      </c>
      <c r="K55" s="116">
        <v>0</v>
      </c>
    </row>
    <row r="56" spans="1:11" ht="14.1" customHeight="1" x14ac:dyDescent="0.2">
      <c r="A56" s="306" t="s">
        <v>282</v>
      </c>
      <c r="B56" s="307" t="s">
        <v>283</v>
      </c>
      <c r="C56" s="308"/>
      <c r="D56" s="113">
        <v>0.21839080459770116</v>
      </c>
      <c r="E56" s="115">
        <v>95</v>
      </c>
      <c r="F56" s="114">
        <v>93</v>
      </c>
      <c r="G56" s="114">
        <v>86</v>
      </c>
      <c r="H56" s="114">
        <v>84</v>
      </c>
      <c r="I56" s="140">
        <v>88</v>
      </c>
      <c r="J56" s="115">
        <v>7</v>
      </c>
      <c r="K56" s="116">
        <v>7.9545454545454541</v>
      </c>
    </row>
    <row r="57" spans="1:11" ht="14.1" customHeight="1" x14ac:dyDescent="0.2">
      <c r="A57" s="306" t="s">
        <v>284</v>
      </c>
      <c r="B57" s="307" t="s">
        <v>285</v>
      </c>
      <c r="C57" s="308"/>
      <c r="D57" s="113">
        <v>0.64827586206896548</v>
      </c>
      <c r="E57" s="115">
        <v>282</v>
      </c>
      <c r="F57" s="114">
        <v>288</v>
      </c>
      <c r="G57" s="114">
        <v>289</v>
      </c>
      <c r="H57" s="114">
        <v>286</v>
      </c>
      <c r="I57" s="140">
        <v>282</v>
      </c>
      <c r="J57" s="115">
        <v>0</v>
      </c>
      <c r="K57" s="116">
        <v>0</v>
      </c>
    </row>
    <row r="58" spans="1:11" ht="14.1" customHeight="1" x14ac:dyDescent="0.2">
      <c r="A58" s="306">
        <v>73</v>
      </c>
      <c r="B58" s="307" t="s">
        <v>286</v>
      </c>
      <c r="C58" s="308"/>
      <c r="D58" s="113">
        <v>0.64827586206896548</v>
      </c>
      <c r="E58" s="115">
        <v>282</v>
      </c>
      <c r="F58" s="114">
        <v>294</v>
      </c>
      <c r="G58" s="114">
        <v>301</v>
      </c>
      <c r="H58" s="114">
        <v>300</v>
      </c>
      <c r="I58" s="140">
        <v>300</v>
      </c>
      <c r="J58" s="115">
        <v>-18</v>
      </c>
      <c r="K58" s="116">
        <v>-6</v>
      </c>
    </row>
    <row r="59" spans="1:11" ht="14.1" customHeight="1" x14ac:dyDescent="0.2">
      <c r="A59" s="306" t="s">
        <v>287</v>
      </c>
      <c r="B59" s="307" t="s">
        <v>288</v>
      </c>
      <c r="C59" s="308"/>
      <c r="D59" s="113">
        <v>0.46206896551724136</v>
      </c>
      <c r="E59" s="115">
        <v>201</v>
      </c>
      <c r="F59" s="114">
        <v>213</v>
      </c>
      <c r="G59" s="114">
        <v>216</v>
      </c>
      <c r="H59" s="114">
        <v>215</v>
      </c>
      <c r="I59" s="140">
        <v>214</v>
      </c>
      <c r="J59" s="115">
        <v>-13</v>
      </c>
      <c r="K59" s="116">
        <v>-6.0747663551401869</v>
      </c>
    </row>
    <row r="60" spans="1:11" ht="14.1" customHeight="1" x14ac:dyDescent="0.2">
      <c r="A60" s="306">
        <v>81</v>
      </c>
      <c r="B60" s="307" t="s">
        <v>289</v>
      </c>
      <c r="C60" s="308"/>
      <c r="D60" s="113">
        <v>3.3793103448275863</v>
      </c>
      <c r="E60" s="115">
        <v>1470</v>
      </c>
      <c r="F60" s="114">
        <v>1486</v>
      </c>
      <c r="G60" s="114">
        <v>1525</v>
      </c>
      <c r="H60" s="114">
        <v>1531</v>
      </c>
      <c r="I60" s="140">
        <v>1536</v>
      </c>
      <c r="J60" s="115">
        <v>-66</v>
      </c>
      <c r="K60" s="116">
        <v>-4.296875</v>
      </c>
    </row>
    <row r="61" spans="1:11" ht="14.1" customHeight="1" x14ac:dyDescent="0.2">
      <c r="A61" s="306" t="s">
        <v>290</v>
      </c>
      <c r="B61" s="307" t="s">
        <v>291</v>
      </c>
      <c r="C61" s="308"/>
      <c r="D61" s="113">
        <v>1.3103448275862069</v>
      </c>
      <c r="E61" s="115">
        <v>570</v>
      </c>
      <c r="F61" s="114">
        <v>577</v>
      </c>
      <c r="G61" s="114">
        <v>595</v>
      </c>
      <c r="H61" s="114">
        <v>624</v>
      </c>
      <c r="I61" s="140">
        <v>625</v>
      </c>
      <c r="J61" s="115">
        <v>-55</v>
      </c>
      <c r="K61" s="116">
        <v>-8.8000000000000007</v>
      </c>
    </row>
    <row r="62" spans="1:11" ht="14.1" customHeight="1" x14ac:dyDescent="0.2">
      <c r="A62" s="306" t="s">
        <v>292</v>
      </c>
      <c r="B62" s="307" t="s">
        <v>293</v>
      </c>
      <c r="C62" s="308"/>
      <c r="D62" s="113">
        <v>0.8896551724137931</v>
      </c>
      <c r="E62" s="115">
        <v>387</v>
      </c>
      <c r="F62" s="114">
        <v>374</v>
      </c>
      <c r="G62" s="114">
        <v>386</v>
      </c>
      <c r="H62" s="114">
        <v>375</v>
      </c>
      <c r="I62" s="140">
        <v>388</v>
      </c>
      <c r="J62" s="115">
        <v>-1</v>
      </c>
      <c r="K62" s="116">
        <v>-0.25773195876288657</v>
      </c>
    </row>
    <row r="63" spans="1:11" ht="14.1" customHeight="1" x14ac:dyDescent="0.2">
      <c r="A63" s="306"/>
      <c r="B63" s="307" t="s">
        <v>294</v>
      </c>
      <c r="C63" s="308"/>
      <c r="D63" s="113">
        <v>0.7195402298850575</v>
      </c>
      <c r="E63" s="115">
        <v>313</v>
      </c>
      <c r="F63" s="114">
        <v>314</v>
      </c>
      <c r="G63" s="114">
        <v>328</v>
      </c>
      <c r="H63" s="114">
        <v>321</v>
      </c>
      <c r="I63" s="140">
        <v>333</v>
      </c>
      <c r="J63" s="115">
        <v>-20</v>
      </c>
      <c r="K63" s="116">
        <v>-6.0060060060060056</v>
      </c>
    </row>
    <row r="64" spans="1:11" ht="14.1" customHeight="1" x14ac:dyDescent="0.2">
      <c r="A64" s="306" t="s">
        <v>295</v>
      </c>
      <c r="B64" s="307" t="s">
        <v>296</v>
      </c>
      <c r="C64" s="308"/>
      <c r="D64" s="113">
        <v>0.13793103448275862</v>
      </c>
      <c r="E64" s="115">
        <v>60</v>
      </c>
      <c r="F64" s="114">
        <v>64</v>
      </c>
      <c r="G64" s="114">
        <v>63</v>
      </c>
      <c r="H64" s="114">
        <v>65</v>
      </c>
      <c r="I64" s="140">
        <v>68</v>
      </c>
      <c r="J64" s="115">
        <v>-8</v>
      </c>
      <c r="K64" s="116">
        <v>-11.764705882352942</v>
      </c>
    </row>
    <row r="65" spans="1:11" ht="14.1" customHeight="1" x14ac:dyDescent="0.2">
      <c r="A65" s="306" t="s">
        <v>297</v>
      </c>
      <c r="B65" s="307" t="s">
        <v>298</v>
      </c>
      <c r="C65" s="308"/>
      <c r="D65" s="113">
        <v>0.67356321839080457</v>
      </c>
      <c r="E65" s="115">
        <v>293</v>
      </c>
      <c r="F65" s="114">
        <v>295</v>
      </c>
      <c r="G65" s="114">
        <v>303</v>
      </c>
      <c r="H65" s="114">
        <v>301</v>
      </c>
      <c r="I65" s="140">
        <v>288</v>
      </c>
      <c r="J65" s="115">
        <v>5</v>
      </c>
      <c r="K65" s="116">
        <v>1.7361111111111112</v>
      </c>
    </row>
    <row r="66" spans="1:11" ht="14.1" customHeight="1" x14ac:dyDescent="0.2">
      <c r="A66" s="306">
        <v>82</v>
      </c>
      <c r="B66" s="307" t="s">
        <v>299</v>
      </c>
      <c r="C66" s="308"/>
      <c r="D66" s="113">
        <v>2.2436781609195404</v>
      </c>
      <c r="E66" s="115">
        <v>976</v>
      </c>
      <c r="F66" s="114">
        <v>1034</v>
      </c>
      <c r="G66" s="114">
        <v>1070</v>
      </c>
      <c r="H66" s="114">
        <v>1048</v>
      </c>
      <c r="I66" s="140">
        <v>1031</v>
      </c>
      <c r="J66" s="115">
        <v>-55</v>
      </c>
      <c r="K66" s="116">
        <v>-5.3346265761396703</v>
      </c>
    </row>
    <row r="67" spans="1:11" ht="14.1" customHeight="1" x14ac:dyDescent="0.2">
      <c r="A67" s="306" t="s">
        <v>300</v>
      </c>
      <c r="B67" s="307" t="s">
        <v>301</v>
      </c>
      <c r="C67" s="308"/>
      <c r="D67" s="113">
        <v>0.72183908045977008</v>
      </c>
      <c r="E67" s="115">
        <v>314</v>
      </c>
      <c r="F67" s="114">
        <v>312</v>
      </c>
      <c r="G67" s="114">
        <v>331</v>
      </c>
      <c r="H67" s="114">
        <v>320</v>
      </c>
      <c r="I67" s="140">
        <v>301</v>
      </c>
      <c r="J67" s="115">
        <v>13</v>
      </c>
      <c r="K67" s="116">
        <v>4.3189368770764123</v>
      </c>
    </row>
    <row r="68" spans="1:11" ht="14.1" customHeight="1" x14ac:dyDescent="0.2">
      <c r="A68" s="306" t="s">
        <v>302</v>
      </c>
      <c r="B68" s="307" t="s">
        <v>303</v>
      </c>
      <c r="C68" s="308"/>
      <c r="D68" s="113">
        <v>0.95862068965517244</v>
      </c>
      <c r="E68" s="115">
        <v>417</v>
      </c>
      <c r="F68" s="114">
        <v>464</v>
      </c>
      <c r="G68" s="114">
        <v>482</v>
      </c>
      <c r="H68" s="114">
        <v>470</v>
      </c>
      <c r="I68" s="140">
        <v>472</v>
      </c>
      <c r="J68" s="115">
        <v>-55</v>
      </c>
      <c r="K68" s="116">
        <v>-11.652542372881356</v>
      </c>
    </row>
    <row r="69" spans="1:11" ht="14.1" customHeight="1" x14ac:dyDescent="0.2">
      <c r="A69" s="306">
        <v>83</v>
      </c>
      <c r="B69" s="307" t="s">
        <v>304</v>
      </c>
      <c r="C69" s="308"/>
      <c r="D69" s="113">
        <v>3.0781609195402297</v>
      </c>
      <c r="E69" s="115">
        <v>1339</v>
      </c>
      <c r="F69" s="114">
        <v>1328</v>
      </c>
      <c r="G69" s="114">
        <v>1320</v>
      </c>
      <c r="H69" s="114">
        <v>1340</v>
      </c>
      <c r="I69" s="140">
        <v>1325</v>
      </c>
      <c r="J69" s="115">
        <v>14</v>
      </c>
      <c r="K69" s="116">
        <v>1.0566037735849056</v>
      </c>
    </row>
    <row r="70" spans="1:11" ht="14.1" customHeight="1" x14ac:dyDescent="0.2">
      <c r="A70" s="306" t="s">
        <v>305</v>
      </c>
      <c r="B70" s="307" t="s">
        <v>306</v>
      </c>
      <c r="C70" s="308"/>
      <c r="D70" s="113">
        <v>1.7540229885057472</v>
      </c>
      <c r="E70" s="115">
        <v>763</v>
      </c>
      <c r="F70" s="114">
        <v>745</v>
      </c>
      <c r="G70" s="114">
        <v>733</v>
      </c>
      <c r="H70" s="114">
        <v>767</v>
      </c>
      <c r="I70" s="140">
        <v>762</v>
      </c>
      <c r="J70" s="115">
        <v>1</v>
      </c>
      <c r="K70" s="116">
        <v>0.13123359580052493</v>
      </c>
    </row>
    <row r="71" spans="1:11" ht="14.1" customHeight="1" x14ac:dyDescent="0.2">
      <c r="A71" s="306"/>
      <c r="B71" s="307" t="s">
        <v>307</v>
      </c>
      <c r="C71" s="308"/>
      <c r="D71" s="113">
        <v>0.7816091954022989</v>
      </c>
      <c r="E71" s="115">
        <v>340</v>
      </c>
      <c r="F71" s="114">
        <v>343</v>
      </c>
      <c r="G71" s="114">
        <v>343</v>
      </c>
      <c r="H71" s="114">
        <v>366</v>
      </c>
      <c r="I71" s="140">
        <v>373</v>
      </c>
      <c r="J71" s="115">
        <v>-33</v>
      </c>
      <c r="K71" s="116">
        <v>-8.8471849865951739</v>
      </c>
    </row>
    <row r="72" spans="1:11" ht="14.1" customHeight="1" x14ac:dyDescent="0.2">
      <c r="A72" s="306">
        <v>84</v>
      </c>
      <c r="B72" s="307" t="s">
        <v>308</v>
      </c>
      <c r="C72" s="308"/>
      <c r="D72" s="113">
        <v>1.1195402298850574</v>
      </c>
      <c r="E72" s="115">
        <v>487</v>
      </c>
      <c r="F72" s="114">
        <v>499</v>
      </c>
      <c r="G72" s="114">
        <v>492</v>
      </c>
      <c r="H72" s="114">
        <v>494</v>
      </c>
      <c r="I72" s="140">
        <v>479</v>
      </c>
      <c r="J72" s="115">
        <v>8</v>
      </c>
      <c r="K72" s="116">
        <v>1.6701461377870563</v>
      </c>
    </row>
    <row r="73" spans="1:11" ht="14.1" customHeight="1" x14ac:dyDescent="0.2">
      <c r="A73" s="306" t="s">
        <v>309</v>
      </c>
      <c r="B73" s="307" t="s">
        <v>310</v>
      </c>
      <c r="C73" s="308"/>
      <c r="D73" s="113">
        <v>6.4367816091954022E-2</v>
      </c>
      <c r="E73" s="115">
        <v>28</v>
      </c>
      <c r="F73" s="114">
        <v>29</v>
      </c>
      <c r="G73" s="114">
        <v>20</v>
      </c>
      <c r="H73" s="114">
        <v>22</v>
      </c>
      <c r="I73" s="140">
        <v>20</v>
      </c>
      <c r="J73" s="115">
        <v>8</v>
      </c>
      <c r="K73" s="116">
        <v>40</v>
      </c>
    </row>
    <row r="74" spans="1:11" ht="14.1" customHeight="1" x14ac:dyDescent="0.2">
      <c r="A74" s="306" t="s">
        <v>311</v>
      </c>
      <c r="B74" s="307" t="s">
        <v>312</v>
      </c>
      <c r="C74" s="308"/>
      <c r="D74" s="113">
        <v>6.2068965517241378E-2</v>
      </c>
      <c r="E74" s="115">
        <v>27</v>
      </c>
      <c r="F74" s="114">
        <v>25</v>
      </c>
      <c r="G74" s="114">
        <v>27</v>
      </c>
      <c r="H74" s="114">
        <v>27</v>
      </c>
      <c r="I74" s="140">
        <v>25</v>
      </c>
      <c r="J74" s="115">
        <v>2</v>
      </c>
      <c r="K74" s="116">
        <v>8</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0.18160919540229886</v>
      </c>
      <c r="E76" s="115">
        <v>79</v>
      </c>
      <c r="F76" s="114">
        <v>78</v>
      </c>
      <c r="G76" s="114">
        <v>81</v>
      </c>
      <c r="H76" s="114">
        <v>90</v>
      </c>
      <c r="I76" s="140">
        <v>98</v>
      </c>
      <c r="J76" s="115">
        <v>-19</v>
      </c>
      <c r="K76" s="116">
        <v>-19.387755102040817</v>
      </c>
    </row>
    <row r="77" spans="1:11" ht="14.1" customHeight="1" x14ac:dyDescent="0.2">
      <c r="A77" s="306">
        <v>92</v>
      </c>
      <c r="B77" s="307" t="s">
        <v>316</v>
      </c>
      <c r="C77" s="308"/>
      <c r="D77" s="113">
        <v>0.23678160919540231</v>
      </c>
      <c r="E77" s="115">
        <v>103</v>
      </c>
      <c r="F77" s="114">
        <v>97</v>
      </c>
      <c r="G77" s="114">
        <v>91</v>
      </c>
      <c r="H77" s="114">
        <v>91</v>
      </c>
      <c r="I77" s="140">
        <v>96</v>
      </c>
      <c r="J77" s="115">
        <v>7</v>
      </c>
      <c r="K77" s="116">
        <v>7.291666666666667</v>
      </c>
    </row>
    <row r="78" spans="1:11" ht="14.1" customHeight="1" x14ac:dyDescent="0.2">
      <c r="A78" s="306">
        <v>93</v>
      </c>
      <c r="B78" s="307" t="s">
        <v>317</v>
      </c>
      <c r="C78" s="308"/>
      <c r="D78" s="113">
        <v>0.11724137931034483</v>
      </c>
      <c r="E78" s="115">
        <v>51</v>
      </c>
      <c r="F78" s="114">
        <v>59</v>
      </c>
      <c r="G78" s="114">
        <v>48</v>
      </c>
      <c r="H78" s="114">
        <v>55</v>
      </c>
      <c r="I78" s="140">
        <v>58</v>
      </c>
      <c r="J78" s="115">
        <v>-7</v>
      </c>
      <c r="K78" s="116">
        <v>-12.068965517241379</v>
      </c>
    </row>
    <row r="79" spans="1:11" ht="14.1" customHeight="1" x14ac:dyDescent="0.2">
      <c r="A79" s="306">
        <v>94</v>
      </c>
      <c r="B79" s="307" t="s">
        <v>318</v>
      </c>
      <c r="C79" s="308"/>
      <c r="D79" s="113">
        <v>0.48735632183908045</v>
      </c>
      <c r="E79" s="115">
        <v>212</v>
      </c>
      <c r="F79" s="114">
        <v>218</v>
      </c>
      <c r="G79" s="114">
        <v>209</v>
      </c>
      <c r="H79" s="114">
        <v>204</v>
      </c>
      <c r="I79" s="140">
        <v>207</v>
      </c>
      <c r="J79" s="115">
        <v>5</v>
      </c>
      <c r="K79" s="116">
        <v>2.4154589371980677</v>
      </c>
    </row>
    <row r="80" spans="1:11" ht="14.1" customHeight="1" x14ac:dyDescent="0.2">
      <c r="A80" s="306" t="s">
        <v>319</v>
      </c>
      <c r="B80" s="307" t="s">
        <v>320</v>
      </c>
      <c r="C80" s="308"/>
      <c r="D80" s="113">
        <v>1.3793103448275862E-2</v>
      </c>
      <c r="E80" s="115">
        <v>6</v>
      </c>
      <c r="F80" s="114">
        <v>4</v>
      </c>
      <c r="G80" s="114">
        <v>4</v>
      </c>
      <c r="H80" s="114">
        <v>3</v>
      </c>
      <c r="I80" s="140">
        <v>3</v>
      </c>
      <c r="J80" s="115">
        <v>3</v>
      </c>
      <c r="K80" s="116">
        <v>100</v>
      </c>
    </row>
    <row r="81" spans="1:11" ht="14.1" customHeight="1" x14ac:dyDescent="0.2">
      <c r="A81" s="310" t="s">
        <v>321</v>
      </c>
      <c r="B81" s="311" t="s">
        <v>333</v>
      </c>
      <c r="C81" s="312"/>
      <c r="D81" s="125">
        <v>5.0022988505747126</v>
      </c>
      <c r="E81" s="143">
        <v>2176</v>
      </c>
      <c r="F81" s="144">
        <v>2238</v>
      </c>
      <c r="G81" s="144">
        <v>2251</v>
      </c>
      <c r="H81" s="144">
        <v>2270</v>
      </c>
      <c r="I81" s="145">
        <v>2227</v>
      </c>
      <c r="J81" s="143">
        <v>-51</v>
      </c>
      <c r="K81" s="146">
        <v>-2.2900763358778624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11348</v>
      </c>
      <c r="G12" s="536">
        <v>10595</v>
      </c>
      <c r="H12" s="536">
        <v>15234</v>
      </c>
      <c r="I12" s="536">
        <v>9733</v>
      </c>
      <c r="J12" s="537">
        <v>11664</v>
      </c>
      <c r="K12" s="538">
        <v>-316</v>
      </c>
      <c r="L12" s="349">
        <v>-2.709190672153635</v>
      </c>
    </row>
    <row r="13" spans="1:17" s="110" customFormat="1" ht="15" customHeight="1" x14ac:dyDescent="0.2">
      <c r="A13" s="350" t="s">
        <v>344</v>
      </c>
      <c r="B13" s="351" t="s">
        <v>345</v>
      </c>
      <c r="C13" s="347"/>
      <c r="D13" s="347"/>
      <c r="E13" s="348"/>
      <c r="F13" s="536">
        <v>6415</v>
      </c>
      <c r="G13" s="536">
        <v>6044</v>
      </c>
      <c r="H13" s="536">
        <v>8631</v>
      </c>
      <c r="I13" s="536">
        <v>5501</v>
      </c>
      <c r="J13" s="537">
        <v>6568</v>
      </c>
      <c r="K13" s="538">
        <v>-153</v>
      </c>
      <c r="L13" s="349">
        <v>-2.3294762484774667</v>
      </c>
    </row>
    <row r="14" spans="1:17" s="110" customFormat="1" ht="22.5" customHeight="1" x14ac:dyDescent="0.2">
      <c r="A14" s="350"/>
      <c r="B14" s="351" t="s">
        <v>346</v>
      </c>
      <c r="C14" s="347"/>
      <c r="D14" s="347"/>
      <c r="E14" s="348"/>
      <c r="F14" s="536">
        <v>4933</v>
      </c>
      <c r="G14" s="536">
        <v>4551</v>
      </c>
      <c r="H14" s="536">
        <v>6603</v>
      </c>
      <c r="I14" s="536">
        <v>4232</v>
      </c>
      <c r="J14" s="537">
        <v>5096</v>
      </c>
      <c r="K14" s="538">
        <v>-163</v>
      </c>
      <c r="L14" s="349">
        <v>-3.1985871271585555</v>
      </c>
    </row>
    <row r="15" spans="1:17" s="110" customFormat="1" ht="15" customHeight="1" x14ac:dyDescent="0.2">
      <c r="A15" s="350" t="s">
        <v>347</v>
      </c>
      <c r="B15" s="351" t="s">
        <v>108</v>
      </c>
      <c r="C15" s="347"/>
      <c r="D15" s="347"/>
      <c r="E15" s="348"/>
      <c r="F15" s="536">
        <v>2299</v>
      </c>
      <c r="G15" s="536">
        <v>2611</v>
      </c>
      <c r="H15" s="536">
        <v>5714</v>
      </c>
      <c r="I15" s="536">
        <v>2174</v>
      </c>
      <c r="J15" s="537">
        <v>2395</v>
      </c>
      <c r="K15" s="538">
        <v>-96</v>
      </c>
      <c r="L15" s="349">
        <v>-4.0083507306889352</v>
      </c>
    </row>
    <row r="16" spans="1:17" s="110" customFormat="1" ht="15" customHeight="1" x14ac:dyDescent="0.2">
      <c r="A16" s="350"/>
      <c r="B16" s="351" t="s">
        <v>109</v>
      </c>
      <c r="C16" s="347"/>
      <c r="D16" s="347"/>
      <c r="E16" s="348"/>
      <c r="F16" s="536">
        <v>7775</v>
      </c>
      <c r="G16" s="536">
        <v>6953</v>
      </c>
      <c r="H16" s="536">
        <v>8267</v>
      </c>
      <c r="I16" s="536">
        <v>6671</v>
      </c>
      <c r="J16" s="537">
        <v>7986</v>
      </c>
      <c r="K16" s="538">
        <v>-211</v>
      </c>
      <c r="L16" s="349">
        <v>-2.6421237165038818</v>
      </c>
    </row>
    <row r="17" spans="1:12" s="110" customFormat="1" ht="15" customHeight="1" x14ac:dyDescent="0.2">
      <c r="A17" s="350"/>
      <c r="B17" s="351" t="s">
        <v>110</v>
      </c>
      <c r="C17" s="347"/>
      <c r="D17" s="347"/>
      <c r="E17" s="348"/>
      <c r="F17" s="536">
        <v>1139</v>
      </c>
      <c r="G17" s="536">
        <v>946</v>
      </c>
      <c r="H17" s="536">
        <v>1105</v>
      </c>
      <c r="I17" s="536">
        <v>768</v>
      </c>
      <c r="J17" s="537">
        <v>1143</v>
      </c>
      <c r="K17" s="538">
        <v>-4</v>
      </c>
      <c r="L17" s="349">
        <v>-0.34995625546806647</v>
      </c>
    </row>
    <row r="18" spans="1:12" s="110" customFormat="1" ht="15" customHeight="1" x14ac:dyDescent="0.2">
      <c r="A18" s="350"/>
      <c r="B18" s="351" t="s">
        <v>111</v>
      </c>
      <c r="C18" s="347"/>
      <c r="D18" s="347"/>
      <c r="E18" s="348"/>
      <c r="F18" s="536">
        <v>135</v>
      </c>
      <c r="G18" s="536">
        <v>85</v>
      </c>
      <c r="H18" s="536">
        <v>148</v>
      </c>
      <c r="I18" s="536">
        <v>120</v>
      </c>
      <c r="J18" s="537">
        <v>140</v>
      </c>
      <c r="K18" s="538">
        <v>-5</v>
      </c>
      <c r="L18" s="349">
        <v>-3.5714285714285716</v>
      </c>
    </row>
    <row r="19" spans="1:12" s="110" customFormat="1" ht="15" customHeight="1" x14ac:dyDescent="0.2">
      <c r="A19" s="118" t="s">
        <v>113</v>
      </c>
      <c r="B19" s="119" t="s">
        <v>181</v>
      </c>
      <c r="C19" s="347"/>
      <c r="D19" s="347"/>
      <c r="E19" s="348"/>
      <c r="F19" s="536">
        <v>7487</v>
      </c>
      <c r="G19" s="536">
        <v>6898</v>
      </c>
      <c r="H19" s="536">
        <v>10886</v>
      </c>
      <c r="I19" s="536">
        <v>6202</v>
      </c>
      <c r="J19" s="537">
        <v>7424</v>
      </c>
      <c r="K19" s="538">
        <v>63</v>
      </c>
      <c r="L19" s="349">
        <v>0.84859913793103448</v>
      </c>
    </row>
    <row r="20" spans="1:12" s="110" customFormat="1" ht="15" customHeight="1" x14ac:dyDescent="0.2">
      <c r="A20" s="118"/>
      <c r="B20" s="119" t="s">
        <v>182</v>
      </c>
      <c r="C20" s="347"/>
      <c r="D20" s="347"/>
      <c r="E20" s="348"/>
      <c r="F20" s="536">
        <v>3861</v>
      </c>
      <c r="G20" s="536">
        <v>3697</v>
      </c>
      <c r="H20" s="536">
        <v>4348</v>
      </c>
      <c r="I20" s="536">
        <v>3531</v>
      </c>
      <c r="J20" s="537">
        <v>4240</v>
      </c>
      <c r="K20" s="538">
        <v>-379</v>
      </c>
      <c r="L20" s="349">
        <v>-8.9386792452830193</v>
      </c>
    </row>
    <row r="21" spans="1:12" s="110" customFormat="1" ht="15" customHeight="1" x14ac:dyDescent="0.2">
      <c r="A21" s="118" t="s">
        <v>113</v>
      </c>
      <c r="B21" s="119" t="s">
        <v>116</v>
      </c>
      <c r="C21" s="347"/>
      <c r="D21" s="347"/>
      <c r="E21" s="348"/>
      <c r="F21" s="536">
        <v>8381</v>
      </c>
      <c r="G21" s="536">
        <v>7702</v>
      </c>
      <c r="H21" s="536">
        <v>11865</v>
      </c>
      <c r="I21" s="536">
        <v>7339</v>
      </c>
      <c r="J21" s="537">
        <v>8941</v>
      </c>
      <c r="K21" s="538">
        <v>-560</v>
      </c>
      <c r="L21" s="349">
        <v>-6.2632815121351078</v>
      </c>
    </row>
    <row r="22" spans="1:12" s="110" customFormat="1" ht="15" customHeight="1" x14ac:dyDescent="0.2">
      <c r="A22" s="118"/>
      <c r="B22" s="119" t="s">
        <v>117</v>
      </c>
      <c r="C22" s="347"/>
      <c r="D22" s="347"/>
      <c r="E22" s="348"/>
      <c r="F22" s="536">
        <v>2958</v>
      </c>
      <c r="G22" s="536">
        <v>2875</v>
      </c>
      <c r="H22" s="536">
        <v>3342</v>
      </c>
      <c r="I22" s="536">
        <v>2380</v>
      </c>
      <c r="J22" s="537">
        <v>2712</v>
      </c>
      <c r="K22" s="538">
        <v>246</v>
      </c>
      <c r="L22" s="349">
        <v>9.0707964601769913</v>
      </c>
    </row>
    <row r="23" spans="1:12" s="110" customFormat="1" ht="15" customHeight="1" x14ac:dyDescent="0.2">
      <c r="A23" s="352" t="s">
        <v>347</v>
      </c>
      <c r="B23" s="353" t="s">
        <v>193</v>
      </c>
      <c r="C23" s="354"/>
      <c r="D23" s="354"/>
      <c r="E23" s="355"/>
      <c r="F23" s="539">
        <v>277</v>
      </c>
      <c r="G23" s="539">
        <v>642</v>
      </c>
      <c r="H23" s="539">
        <v>2800</v>
      </c>
      <c r="I23" s="539">
        <v>282</v>
      </c>
      <c r="J23" s="540">
        <v>264</v>
      </c>
      <c r="K23" s="541">
        <v>13</v>
      </c>
      <c r="L23" s="356">
        <v>4.9242424242424239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36.799999999999997</v>
      </c>
      <c r="G25" s="542">
        <v>44.6</v>
      </c>
      <c r="H25" s="542">
        <v>40</v>
      </c>
      <c r="I25" s="542">
        <v>39</v>
      </c>
      <c r="J25" s="542">
        <v>37</v>
      </c>
      <c r="K25" s="543" t="s">
        <v>349</v>
      </c>
      <c r="L25" s="364">
        <v>-0.20000000000000284</v>
      </c>
    </row>
    <row r="26" spans="1:12" s="110" customFormat="1" ht="15" customHeight="1" x14ac:dyDescent="0.2">
      <c r="A26" s="365" t="s">
        <v>105</v>
      </c>
      <c r="B26" s="366" t="s">
        <v>345</v>
      </c>
      <c r="C26" s="362"/>
      <c r="D26" s="362"/>
      <c r="E26" s="363"/>
      <c r="F26" s="542">
        <v>34.4</v>
      </c>
      <c r="G26" s="542">
        <v>43.6</v>
      </c>
      <c r="H26" s="542">
        <v>37.5</v>
      </c>
      <c r="I26" s="542">
        <v>37.299999999999997</v>
      </c>
      <c r="J26" s="544">
        <v>34.5</v>
      </c>
      <c r="K26" s="543" t="s">
        <v>349</v>
      </c>
      <c r="L26" s="364">
        <v>-0.10000000000000142</v>
      </c>
    </row>
    <row r="27" spans="1:12" s="110" customFormat="1" ht="15" customHeight="1" x14ac:dyDescent="0.2">
      <c r="A27" s="365"/>
      <c r="B27" s="366" t="s">
        <v>346</v>
      </c>
      <c r="C27" s="362"/>
      <c r="D27" s="362"/>
      <c r="E27" s="363"/>
      <c r="F27" s="542">
        <v>39.9</v>
      </c>
      <c r="G27" s="542">
        <v>46</v>
      </c>
      <c r="H27" s="542">
        <v>43.2</v>
      </c>
      <c r="I27" s="542">
        <v>41.2</v>
      </c>
      <c r="J27" s="542">
        <v>40.200000000000003</v>
      </c>
      <c r="K27" s="543" t="s">
        <v>349</v>
      </c>
      <c r="L27" s="364">
        <v>-0.30000000000000426</v>
      </c>
    </row>
    <row r="28" spans="1:12" s="110" customFormat="1" ht="15" customHeight="1" x14ac:dyDescent="0.2">
      <c r="A28" s="365" t="s">
        <v>113</v>
      </c>
      <c r="B28" s="366" t="s">
        <v>108</v>
      </c>
      <c r="C28" s="362"/>
      <c r="D28" s="362"/>
      <c r="E28" s="363"/>
      <c r="F28" s="542">
        <v>48.8</v>
      </c>
      <c r="G28" s="542">
        <v>59.6</v>
      </c>
      <c r="H28" s="542">
        <v>51.6</v>
      </c>
      <c r="I28" s="542">
        <v>46.8</v>
      </c>
      <c r="J28" s="542">
        <v>49.1</v>
      </c>
      <c r="K28" s="543" t="s">
        <v>349</v>
      </c>
      <c r="L28" s="364">
        <v>-0.30000000000000426</v>
      </c>
    </row>
    <row r="29" spans="1:12" s="110" customFormat="1" ht="11.25" x14ac:dyDescent="0.2">
      <c r="A29" s="365"/>
      <c r="B29" s="366" t="s">
        <v>109</v>
      </c>
      <c r="C29" s="362"/>
      <c r="D29" s="362"/>
      <c r="E29" s="363"/>
      <c r="F29" s="542">
        <v>34.299999999999997</v>
      </c>
      <c r="G29" s="542">
        <v>42.1</v>
      </c>
      <c r="H29" s="542">
        <v>37.700000000000003</v>
      </c>
      <c r="I29" s="542">
        <v>37.200000000000003</v>
      </c>
      <c r="J29" s="544">
        <v>34.799999999999997</v>
      </c>
      <c r="K29" s="543" t="s">
        <v>349</v>
      </c>
      <c r="L29" s="364">
        <v>-0.5</v>
      </c>
    </row>
    <row r="30" spans="1:12" s="110" customFormat="1" ht="15" customHeight="1" x14ac:dyDescent="0.2">
      <c r="A30" s="365"/>
      <c r="B30" s="366" t="s">
        <v>110</v>
      </c>
      <c r="C30" s="362"/>
      <c r="D30" s="362"/>
      <c r="E30" s="363"/>
      <c r="F30" s="542">
        <v>31.5</v>
      </c>
      <c r="G30" s="542">
        <v>30.8</v>
      </c>
      <c r="H30" s="542">
        <v>27.7</v>
      </c>
      <c r="I30" s="542">
        <v>34.799999999999997</v>
      </c>
      <c r="J30" s="542">
        <v>30.1</v>
      </c>
      <c r="K30" s="543" t="s">
        <v>349</v>
      </c>
      <c r="L30" s="364">
        <v>1.3999999999999986</v>
      </c>
    </row>
    <row r="31" spans="1:12" s="110" customFormat="1" ht="15" customHeight="1" x14ac:dyDescent="0.2">
      <c r="A31" s="365"/>
      <c r="B31" s="366" t="s">
        <v>111</v>
      </c>
      <c r="C31" s="362"/>
      <c r="D31" s="362"/>
      <c r="E31" s="363"/>
      <c r="F31" s="542">
        <v>37.799999999999997</v>
      </c>
      <c r="G31" s="542">
        <v>43.5</v>
      </c>
      <c r="H31" s="542">
        <v>43.9</v>
      </c>
      <c r="I31" s="542">
        <v>37.5</v>
      </c>
      <c r="J31" s="542">
        <v>34.299999999999997</v>
      </c>
      <c r="K31" s="543" t="s">
        <v>349</v>
      </c>
      <c r="L31" s="364">
        <v>3.5</v>
      </c>
    </row>
    <row r="32" spans="1:12" s="110" customFormat="1" ht="15" customHeight="1" x14ac:dyDescent="0.2">
      <c r="A32" s="367" t="s">
        <v>113</v>
      </c>
      <c r="B32" s="368" t="s">
        <v>181</v>
      </c>
      <c r="C32" s="362"/>
      <c r="D32" s="362"/>
      <c r="E32" s="363"/>
      <c r="F32" s="542">
        <v>34.5</v>
      </c>
      <c r="G32" s="542">
        <v>44.2</v>
      </c>
      <c r="H32" s="542">
        <v>37.9</v>
      </c>
      <c r="I32" s="542">
        <v>37.5</v>
      </c>
      <c r="J32" s="544">
        <v>33.6</v>
      </c>
      <c r="K32" s="543" t="s">
        <v>349</v>
      </c>
      <c r="L32" s="364">
        <v>0.89999999999999858</v>
      </c>
    </row>
    <row r="33" spans="1:12" s="110" customFormat="1" ht="15" customHeight="1" x14ac:dyDescent="0.2">
      <c r="A33" s="367"/>
      <c r="B33" s="368" t="s">
        <v>182</v>
      </c>
      <c r="C33" s="362"/>
      <c r="D33" s="362"/>
      <c r="E33" s="363"/>
      <c r="F33" s="542">
        <v>40.9</v>
      </c>
      <c r="G33" s="542">
        <v>45.2</v>
      </c>
      <c r="H33" s="542">
        <v>43.9</v>
      </c>
      <c r="I33" s="542">
        <v>41.5</v>
      </c>
      <c r="J33" s="542">
        <v>42.7</v>
      </c>
      <c r="K33" s="543" t="s">
        <v>349</v>
      </c>
      <c r="L33" s="364">
        <v>-1.8000000000000043</v>
      </c>
    </row>
    <row r="34" spans="1:12" s="369" customFormat="1" ht="15" customHeight="1" x14ac:dyDescent="0.2">
      <c r="A34" s="367" t="s">
        <v>113</v>
      </c>
      <c r="B34" s="368" t="s">
        <v>116</v>
      </c>
      <c r="C34" s="362"/>
      <c r="D34" s="362"/>
      <c r="E34" s="363"/>
      <c r="F34" s="542">
        <v>32.9</v>
      </c>
      <c r="G34" s="542">
        <v>38</v>
      </c>
      <c r="H34" s="542">
        <v>35.9</v>
      </c>
      <c r="I34" s="542">
        <v>35.299999999999997</v>
      </c>
      <c r="J34" s="542">
        <v>33.299999999999997</v>
      </c>
      <c r="K34" s="543" t="s">
        <v>349</v>
      </c>
      <c r="L34" s="364">
        <v>-0.39999999999999858</v>
      </c>
    </row>
    <row r="35" spans="1:12" s="369" customFormat="1" ht="11.25" x14ac:dyDescent="0.2">
      <c r="A35" s="370"/>
      <c r="B35" s="371" t="s">
        <v>117</v>
      </c>
      <c r="C35" s="372"/>
      <c r="D35" s="372"/>
      <c r="E35" s="373"/>
      <c r="F35" s="545">
        <v>47.4</v>
      </c>
      <c r="G35" s="545">
        <v>61.3</v>
      </c>
      <c r="H35" s="545">
        <v>52.1</v>
      </c>
      <c r="I35" s="545">
        <v>50.3</v>
      </c>
      <c r="J35" s="546">
        <v>49.1</v>
      </c>
      <c r="K35" s="547" t="s">
        <v>349</v>
      </c>
      <c r="L35" s="374">
        <v>-1.7000000000000028</v>
      </c>
    </row>
    <row r="36" spans="1:12" s="369" customFormat="1" ht="15.95" customHeight="1" x14ac:dyDescent="0.2">
      <c r="A36" s="375" t="s">
        <v>350</v>
      </c>
      <c r="B36" s="376"/>
      <c r="C36" s="377"/>
      <c r="D36" s="376"/>
      <c r="E36" s="378"/>
      <c r="F36" s="548">
        <v>10987</v>
      </c>
      <c r="G36" s="548">
        <v>9834</v>
      </c>
      <c r="H36" s="548">
        <v>11854</v>
      </c>
      <c r="I36" s="548">
        <v>9372</v>
      </c>
      <c r="J36" s="548">
        <v>11308</v>
      </c>
      <c r="K36" s="549">
        <v>-321</v>
      </c>
      <c r="L36" s="380">
        <v>-2.838698266713831</v>
      </c>
    </row>
    <row r="37" spans="1:12" s="369" customFormat="1" ht="15.95" customHeight="1" x14ac:dyDescent="0.2">
      <c r="A37" s="381"/>
      <c r="B37" s="382" t="s">
        <v>113</v>
      </c>
      <c r="C37" s="382" t="s">
        <v>351</v>
      </c>
      <c r="D37" s="382"/>
      <c r="E37" s="383"/>
      <c r="F37" s="548">
        <v>4038</v>
      </c>
      <c r="G37" s="548">
        <v>4386</v>
      </c>
      <c r="H37" s="548">
        <v>4742</v>
      </c>
      <c r="I37" s="548">
        <v>3652</v>
      </c>
      <c r="J37" s="548">
        <v>4185</v>
      </c>
      <c r="K37" s="549">
        <v>-147</v>
      </c>
      <c r="L37" s="380">
        <v>-3.5125448028673834</v>
      </c>
    </row>
    <row r="38" spans="1:12" s="369" customFormat="1" ht="15.95" customHeight="1" x14ac:dyDescent="0.2">
      <c r="A38" s="381"/>
      <c r="B38" s="384" t="s">
        <v>105</v>
      </c>
      <c r="C38" s="384" t="s">
        <v>106</v>
      </c>
      <c r="D38" s="385"/>
      <c r="E38" s="383"/>
      <c r="F38" s="548">
        <v>6227</v>
      </c>
      <c r="G38" s="548">
        <v>5727</v>
      </c>
      <c r="H38" s="548">
        <v>6669</v>
      </c>
      <c r="I38" s="548">
        <v>5361</v>
      </c>
      <c r="J38" s="550">
        <v>6381</v>
      </c>
      <c r="K38" s="549">
        <v>-154</v>
      </c>
      <c r="L38" s="380">
        <v>-2.4134148252624978</v>
      </c>
    </row>
    <row r="39" spans="1:12" s="369" customFormat="1" ht="15.95" customHeight="1" x14ac:dyDescent="0.2">
      <c r="A39" s="381"/>
      <c r="B39" s="385"/>
      <c r="C39" s="382" t="s">
        <v>352</v>
      </c>
      <c r="D39" s="385"/>
      <c r="E39" s="383"/>
      <c r="F39" s="548">
        <v>2140</v>
      </c>
      <c r="G39" s="548">
        <v>2498</v>
      </c>
      <c r="H39" s="548">
        <v>2503</v>
      </c>
      <c r="I39" s="548">
        <v>1999</v>
      </c>
      <c r="J39" s="548">
        <v>2203</v>
      </c>
      <c r="K39" s="549">
        <v>-63</v>
      </c>
      <c r="L39" s="380">
        <v>-2.8597367226509305</v>
      </c>
    </row>
    <row r="40" spans="1:12" s="369" customFormat="1" ht="15.95" customHeight="1" x14ac:dyDescent="0.2">
      <c r="A40" s="381"/>
      <c r="B40" s="384"/>
      <c r="C40" s="384" t="s">
        <v>107</v>
      </c>
      <c r="D40" s="385"/>
      <c r="E40" s="383"/>
      <c r="F40" s="548">
        <v>4760</v>
      </c>
      <c r="G40" s="548">
        <v>4107</v>
      </c>
      <c r="H40" s="548">
        <v>5185</v>
      </c>
      <c r="I40" s="548">
        <v>4011</v>
      </c>
      <c r="J40" s="548">
        <v>4927</v>
      </c>
      <c r="K40" s="549">
        <v>-167</v>
      </c>
      <c r="L40" s="380">
        <v>-3.3894865029429675</v>
      </c>
    </row>
    <row r="41" spans="1:12" s="369" customFormat="1" ht="24" customHeight="1" x14ac:dyDescent="0.2">
      <c r="A41" s="381"/>
      <c r="B41" s="385"/>
      <c r="C41" s="382" t="s">
        <v>352</v>
      </c>
      <c r="D41" s="385"/>
      <c r="E41" s="383"/>
      <c r="F41" s="548">
        <v>1898</v>
      </c>
      <c r="G41" s="548">
        <v>1888</v>
      </c>
      <c r="H41" s="548">
        <v>2239</v>
      </c>
      <c r="I41" s="548">
        <v>1653</v>
      </c>
      <c r="J41" s="550">
        <v>1982</v>
      </c>
      <c r="K41" s="549">
        <v>-84</v>
      </c>
      <c r="L41" s="380">
        <v>-4.2381432896064579</v>
      </c>
    </row>
    <row r="42" spans="1:12" s="110" customFormat="1" ht="15" customHeight="1" x14ac:dyDescent="0.2">
      <c r="A42" s="381"/>
      <c r="B42" s="384" t="s">
        <v>113</v>
      </c>
      <c r="C42" s="384" t="s">
        <v>353</v>
      </c>
      <c r="D42" s="385"/>
      <c r="E42" s="383"/>
      <c r="F42" s="548">
        <v>2019</v>
      </c>
      <c r="G42" s="548">
        <v>2003</v>
      </c>
      <c r="H42" s="548">
        <v>2670</v>
      </c>
      <c r="I42" s="548">
        <v>1895</v>
      </c>
      <c r="J42" s="548">
        <v>2115</v>
      </c>
      <c r="K42" s="549">
        <v>-96</v>
      </c>
      <c r="L42" s="380">
        <v>-4.5390070921985819</v>
      </c>
    </row>
    <row r="43" spans="1:12" s="110" customFormat="1" ht="15" customHeight="1" x14ac:dyDescent="0.2">
      <c r="A43" s="381"/>
      <c r="B43" s="385"/>
      <c r="C43" s="382" t="s">
        <v>352</v>
      </c>
      <c r="D43" s="385"/>
      <c r="E43" s="383"/>
      <c r="F43" s="548">
        <v>986</v>
      </c>
      <c r="G43" s="548">
        <v>1194</v>
      </c>
      <c r="H43" s="548">
        <v>1378</v>
      </c>
      <c r="I43" s="548">
        <v>887</v>
      </c>
      <c r="J43" s="548">
        <v>1038</v>
      </c>
      <c r="K43" s="549">
        <v>-52</v>
      </c>
      <c r="L43" s="380">
        <v>-5.0096339113680157</v>
      </c>
    </row>
    <row r="44" spans="1:12" s="110" customFormat="1" ht="15" customHeight="1" x14ac:dyDescent="0.2">
      <c r="A44" s="381"/>
      <c r="B44" s="384"/>
      <c r="C44" s="366" t="s">
        <v>109</v>
      </c>
      <c r="D44" s="385"/>
      <c r="E44" s="383"/>
      <c r="F44" s="548">
        <v>7698</v>
      </c>
      <c r="G44" s="548">
        <v>6800</v>
      </c>
      <c r="H44" s="548">
        <v>7932</v>
      </c>
      <c r="I44" s="548">
        <v>6589</v>
      </c>
      <c r="J44" s="550">
        <v>7910</v>
      </c>
      <c r="K44" s="549">
        <v>-212</v>
      </c>
      <c r="L44" s="380">
        <v>-2.6801517067003791</v>
      </c>
    </row>
    <row r="45" spans="1:12" s="110" customFormat="1" ht="15" customHeight="1" x14ac:dyDescent="0.2">
      <c r="A45" s="381"/>
      <c r="B45" s="385"/>
      <c r="C45" s="382" t="s">
        <v>352</v>
      </c>
      <c r="D45" s="385"/>
      <c r="E45" s="383"/>
      <c r="F45" s="548">
        <v>2644</v>
      </c>
      <c r="G45" s="548">
        <v>2864</v>
      </c>
      <c r="H45" s="548">
        <v>2993</v>
      </c>
      <c r="I45" s="548">
        <v>2453</v>
      </c>
      <c r="J45" s="548">
        <v>2755</v>
      </c>
      <c r="K45" s="549">
        <v>-111</v>
      </c>
      <c r="L45" s="380">
        <v>-4.0290381125226862</v>
      </c>
    </row>
    <row r="46" spans="1:12" s="110" customFormat="1" ht="15" customHeight="1" x14ac:dyDescent="0.2">
      <c r="A46" s="381"/>
      <c r="B46" s="384"/>
      <c r="C46" s="366" t="s">
        <v>110</v>
      </c>
      <c r="D46" s="385"/>
      <c r="E46" s="383"/>
      <c r="F46" s="548">
        <v>1135</v>
      </c>
      <c r="G46" s="548">
        <v>946</v>
      </c>
      <c r="H46" s="548">
        <v>1104</v>
      </c>
      <c r="I46" s="548">
        <v>768</v>
      </c>
      <c r="J46" s="548">
        <v>1143</v>
      </c>
      <c r="K46" s="549">
        <v>-8</v>
      </c>
      <c r="L46" s="380">
        <v>-0.69991251093613294</v>
      </c>
    </row>
    <row r="47" spans="1:12" s="110" customFormat="1" ht="15" customHeight="1" x14ac:dyDescent="0.2">
      <c r="A47" s="381"/>
      <c r="B47" s="385"/>
      <c r="C47" s="382" t="s">
        <v>352</v>
      </c>
      <c r="D47" s="385"/>
      <c r="E47" s="383"/>
      <c r="F47" s="548">
        <v>357</v>
      </c>
      <c r="G47" s="548">
        <v>291</v>
      </c>
      <c r="H47" s="548">
        <v>306</v>
      </c>
      <c r="I47" s="548">
        <v>267</v>
      </c>
      <c r="J47" s="550">
        <v>344</v>
      </c>
      <c r="K47" s="549">
        <v>13</v>
      </c>
      <c r="L47" s="380">
        <v>3.7790697674418605</v>
      </c>
    </row>
    <row r="48" spans="1:12" s="110" customFormat="1" ht="15" customHeight="1" x14ac:dyDescent="0.2">
      <c r="A48" s="381"/>
      <c r="B48" s="385"/>
      <c r="C48" s="366" t="s">
        <v>111</v>
      </c>
      <c r="D48" s="386"/>
      <c r="E48" s="387"/>
      <c r="F48" s="548">
        <v>135</v>
      </c>
      <c r="G48" s="548">
        <v>85</v>
      </c>
      <c r="H48" s="548">
        <v>148</v>
      </c>
      <c r="I48" s="548">
        <v>120</v>
      </c>
      <c r="J48" s="548">
        <v>140</v>
      </c>
      <c r="K48" s="549">
        <v>-5</v>
      </c>
      <c r="L48" s="380">
        <v>-3.5714285714285716</v>
      </c>
    </row>
    <row r="49" spans="1:12" s="110" customFormat="1" ht="15" customHeight="1" x14ac:dyDescent="0.2">
      <c r="A49" s="381"/>
      <c r="B49" s="385"/>
      <c r="C49" s="382" t="s">
        <v>352</v>
      </c>
      <c r="D49" s="385"/>
      <c r="E49" s="383"/>
      <c r="F49" s="548">
        <v>51</v>
      </c>
      <c r="G49" s="548">
        <v>37</v>
      </c>
      <c r="H49" s="548">
        <v>65</v>
      </c>
      <c r="I49" s="548">
        <v>45</v>
      </c>
      <c r="J49" s="548">
        <v>48</v>
      </c>
      <c r="K49" s="549">
        <v>3</v>
      </c>
      <c r="L49" s="380">
        <v>6.25</v>
      </c>
    </row>
    <row r="50" spans="1:12" s="110" customFormat="1" ht="15" customHeight="1" x14ac:dyDescent="0.2">
      <c r="A50" s="381"/>
      <c r="B50" s="384" t="s">
        <v>113</v>
      </c>
      <c r="C50" s="382" t="s">
        <v>181</v>
      </c>
      <c r="D50" s="385"/>
      <c r="E50" s="383"/>
      <c r="F50" s="548">
        <v>7144</v>
      </c>
      <c r="G50" s="548">
        <v>6187</v>
      </c>
      <c r="H50" s="548">
        <v>7620</v>
      </c>
      <c r="I50" s="548">
        <v>5862</v>
      </c>
      <c r="J50" s="550">
        <v>7097</v>
      </c>
      <c r="K50" s="549">
        <v>47</v>
      </c>
      <c r="L50" s="380">
        <v>0.66225165562913912</v>
      </c>
    </row>
    <row r="51" spans="1:12" s="110" customFormat="1" ht="15" customHeight="1" x14ac:dyDescent="0.2">
      <c r="A51" s="381"/>
      <c r="B51" s="385"/>
      <c r="C51" s="382" t="s">
        <v>352</v>
      </c>
      <c r="D51" s="385"/>
      <c r="E51" s="383"/>
      <c r="F51" s="548">
        <v>2467</v>
      </c>
      <c r="G51" s="548">
        <v>2737</v>
      </c>
      <c r="H51" s="548">
        <v>2885</v>
      </c>
      <c r="I51" s="548">
        <v>2197</v>
      </c>
      <c r="J51" s="548">
        <v>2385</v>
      </c>
      <c r="K51" s="549">
        <v>82</v>
      </c>
      <c r="L51" s="380">
        <v>3.4381551362683438</v>
      </c>
    </row>
    <row r="52" spans="1:12" s="110" customFormat="1" ht="15" customHeight="1" x14ac:dyDescent="0.2">
      <c r="A52" s="381"/>
      <c r="B52" s="384"/>
      <c r="C52" s="382" t="s">
        <v>182</v>
      </c>
      <c r="D52" s="385"/>
      <c r="E52" s="383"/>
      <c r="F52" s="548">
        <v>3843</v>
      </c>
      <c r="G52" s="548">
        <v>3647</v>
      </c>
      <c r="H52" s="548">
        <v>4234</v>
      </c>
      <c r="I52" s="548">
        <v>3510</v>
      </c>
      <c r="J52" s="548">
        <v>4211</v>
      </c>
      <c r="K52" s="549">
        <v>-368</v>
      </c>
      <c r="L52" s="380">
        <v>-8.7390168606031828</v>
      </c>
    </row>
    <row r="53" spans="1:12" s="269" customFormat="1" ht="11.25" customHeight="1" x14ac:dyDescent="0.2">
      <c r="A53" s="381"/>
      <c r="B53" s="385"/>
      <c r="C53" s="382" t="s">
        <v>352</v>
      </c>
      <c r="D53" s="385"/>
      <c r="E53" s="383"/>
      <c r="F53" s="548">
        <v>1571</v>
      </c>
      <c r="G53" s="548">
        <v>1649</v>
      </c>
      <c r="H53" s="548">
        <v>1857</v>
      </c>
      <c r="I53" s="548">
        <v>1455</v>
      </c>
      <c r="J53" s="550">
        <v>1800</v>
      </c>
      <c r="K53" s="549">
        <v>-229</v>
      </c>
      <c r="L53" s="380">
        <v>-12.722222222222221</v>
      </c>
    </row>
    <row r="54" spans="1:12" s="151" customFormat="1" ht="12.75" customHeight="1" x14ac:dyDescent="0.2">
      <c r="A54" s="381"/>
      <c r="B54" s="384" t="s">
        <v>113</v>
      </c>
      <c r="C54" s="384" t="s">
        <v>116</v>
      </c>
      <c r="D54" s="385"/>
      <c r="E54" s="383"/>
      <c r="F54" s="548">
        <v>8063</v>
      </c>
      <c r="G54" s="548">
        <v>7024</v>
      </c>
      <c r="H54" s="548">
        <v>8803</v>
      </c>
      <c r="I54" s="548">
        <v>7034</v>
      </c>
      <c r="J54" s="548">
        <v>8654</v>
      </c>
      <c r="K54" s="549">
        <v>-591</v>
      </c>
      <c r="L54" s="380">
        <v>-6.8292119251213315</v>
      </c>
    </row>
    <row r="55" spans="1:12" ht="11.25" x14ac:dyDescent="0.2">
      <c r="A55" s="381"/>
      <c r="B55" s="385"/>
      <c r="C55" s="382" t="s">
        <v>352</v>
      </c>
      <c r="D55" s="385"/>
      <c r="E55" s="383"/>
      <c r="F55" s="548">
        <v>2653</v>
      </c>
      <c r="G55" s="548">
        <v>2667</v>
      </c>
      <c r="H55" s="548">
        <v>3160</v>
      </c>
      <c r="I55" s="548">
        <v>2481</v>
      </c>
      <c r="J55" s="548">
        <v>2883</v>
      </c>
      <c r="K55" s="549">
        <v>-230</v>
      </c>
      <c r="L55" s="380">
        <v>-7.9778009018383624</v>
      </c>
    </row>
    <row r="56" spans="1:12" ht="14.25" customHeight="1" x14ac:dyDescent="0.2">
      <c r="A56" s="381"/>
      <c r="B56" s="385"/>
      <c r="C56" s="384" t="s">
        <v>117</v>
      </c>
      <c r="D56" s="385"/>
      <c r="E56" s="383"/>
      <c r="F56" s="548">
        <v>2915</v>
      </c>
      <c r="G56" s="548">
        <v>2794</v>
      </c>
      <c r="H56" s="548">
        <v>3027</v>
      </c>
      <c r="I56" s="548">
        <v>2325</v>
      </c>
      <c r="J56" s="548">
        <v>2644</v>
      </c>
      <c r="K56" s="549">
        <v>271</v>
      </c>
      <c r="L56" s="380">
        <v>10.249621785173979</v>
      </c>
    </row>
    <row r="57" spans="1:12" ht="18.75" customHeight="1" x14ac:dyDescent="0.2">
      <c r="A57" s="388"/>
      <c r="B57" s="389"/>
      <c r="C57" s="390" t="s">
        <v>352</v>
      </c>
      <c r="D57" s="389"/>
      <c r="E57" s="391"/>
      <c r="F57" s="551">
        <v>1382</v>
      </c>
      <c r="G57" s="552">
        <v>1712</v>
      </c>
      <c r="H57" s="552">
        <v>1576</v>
      </c>
      <c r="I57" s="552">
        <v>1169</v>
      </c>
      <c r="J57" s="552">
        <v>1298</v>
      </c>
      <c r="K57" s="553">
        <f t="shared" ref="K57" si="0">IF(OR(F57=".",J57=".")=TRUE,".",IF(OR(F57="*",J57="*")=TRUE,"*",IF(AND(F57="-",J57="-")=TRUE,"-",IF(AND(ISNUMBER(J57),ISNUMBER(F57))=TRUE,IF(F57-J57=0,0,F57-J57),IF(ISNUMBER(F57)=TRUE,F57,-J57)))))</f>
        <v>84</v>
      </c>
      <c r="L57" s="392">
        <f t="shared" ref="L57" si="1">IF(K57 =".",".",IF(K57 ="*","*",IF(K57="-","-",IF(K57=0,0,IF(OR(J57="-",J57=".",F57="-",F57=".")=TRUE,"X",IF(J57=0,"0,0",IF(ABS(K57*100/J57)&gt;250,".X",(K57*100/J57))))))))</f>
        <v>6.4714946070878279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11348</v>
      </c>
      <c r="E11" s="114">
        <v>10595</v>
      </c>
      <c r="F11" s="114">
        <v>15234</v>
      </c>
      <c r="G11" s="114">
        <v>9733</v>
      </c>
      <c r="H11" s="140">
        <v>11664</v>
      </c>
      <c r="I11" s="115">
        <v>-316</v>
      </c>
      <c r="J11" s="116">
        <v>-2.709190672153635</v>
      </c>
    </row>
    <row r="12" spans="1:15" s="110" customFormat="1" ht="24.95" customHeight="1" x14ac:dyDescent="0.2">
      <c r="A12" s="193" t="s">
        <v>132</v>
      </c>
      <c r="B12" s="194" t="s">
        <v>133</v>
      </c>
      <c r="C12" s="113">
        <v>1.5773704617553754</v>
      </c>
      <c r="D12" s="115">
        <v>179</v>
      </c>
      <c r="E12" s="114">
        <v>138</v>
      </c>
      <c r="F12" s="114">
        <v>294</v>
      </c>
      <c r="G12" s="114">
        <v>241</v>
      </c>
      <c r="H12" s="140">
        <v>237</v>
      </c>
      <c r="I12" s="115">
        <v>-58</v>
      </c>
      <c r="J12" s="116">
        <v>-24.472573839662449</v>
      </c>
    </row>
    <row r="13" spans="1:15" s="110" customFormat="1" ht="24.95" customHeight="1" x14ac:dyDescent="0.2">
      <c r="A13" s="193" t="s">
        <v>134</v>
      </c>
      <c r="B13" s="199" t="s">
        <v>214</v>
      </c>
      <c r="C13" s="113">
        <v>1.515685583362707</v>
      </c>
      <c r="D13" s="115">
        <v>172</v>
      </c>
      <c r="E13" s="114">
        <v>864</v>
      </c>
      <c r="F13" s="114">
        <v>648</v>
      </c>
      <c r="G13" s="114">
        <v>182</v>
      </c>
      <c r="H13" s="140">
        <v>208</v>
      </c>
      <c r="I13" s="115">
        <v>-36</v>
      </c>
      <c r="J13" s="116">
        <v>-17.307692307692307</v>
      </c>
    </row>
    <row r="14" spans="1:15" s="287" customFormat="1" ht="24.95" customHeight="1" x14ac:dyDescent="0.2">
      <c r="A14" s="193" t="s">
        <v>215</v>
      </c>
      <c r="B14" s="199" t="s">
        <v>137</v>
      </c>
      <c r="C14" s="113">
        <v>12.231230172717659</v>
      </c>
      <c r="D14" s="115">
        <v>1388</v>
      </c>
      <c r="E14" s="114">
        <v>865</v>
      </c>
      <c r="F14" s="114">
        <v>1600</v>
      </c>
      <c r="G14" s="114">
        <v>1105</v>
      </c>
      <c r="H14" s="140">
        <v>1567</v>
      </c>
      <c r="I14" s="115">
        <v>-179</v>
      </c>
      <c r="J14" s="116">
        <v>-11.423101467772815</v>
      </c>
      <c r="K14" s="110"/>
      <c r="L14" s="110"/>
      <c r="M14" s="110"/>
      <c r="N14" s="110"/>
      <c r="O14" s="110"/>
    </row>
    <row r="15" spans="1:15" s="110" customFormat="1" ht="24.95" customHeight="1" x14ac:dyDescent="0.2">
      <c r="A15" s="193" t="s">
        <v>216</v>
      </c>
      <c r="B15" s="199" t="s">
        <v>217</v>
      </c>
      <c r="C15" s="113">
        <v>5.6573845611561513</v>
      </c>
      <c r="D15" s="115">
        <v>642</v>
      </c>
      <c r="E15" s="114">
        <v>466</v>
      </c>
      <c r="F15" s="114">
        <v>609</v>
      </c>
      <c r="G15" s="114">
        <v>439</v>
      </c>
      <c r="H15" s="140">
        <v>561</v>
      </c>
      <c r="I15" s="115">
        <v>81</v>
      </c>
      <c r="J15" s="116">
        <v>14.438502673796792</v>
      </c>
    </row>
    <row r="16" spans="1:15" s="287" customFormat="1" ht="24.95" customHeight="1" x14ac:dyDescent="0.2">
      <c r="A16" s="193" t="s">
        <v>218</v>
      </c>
      <c r="B16" s="199" t="s">
        <v>141</v>
      </c>
      <c r="C16" s="113">
        <v>4.8554811420514632</v>
      </c>
      <c r="D16" s="115">
        <v>551</v>
      </c>
      <c r="E16" s="114">
        <v>280</v>
      </c>
      <c r="F16" s="114">
        <v>706</v>
      </c>
      <c r="G16" s="114">
        <v>456</v>
      </c>
      <c r="H16" s="140">
        <v>627</v>
      </c>
      <c r="I16" s="115">
        <v>-76</v>
      </c>
      <c r="J16" s="116">
        <v>-12.121212121212121</v>
      </c>
      <c r="K16" s="110"/>
      <c r="L16" s="110"/>
      <c r="M16" s="110"/>
      <c r="N16" s="110"/>
      <c r="O16" s="110"/>
    </row>
    <row r="17" spans="1:15" s="110" customFormat="1" ht="24.95" customHeight="1" x14ac:dyDescent="0.2">
      <c r="A17" s="193" t="s">
        <v>142</v>
      </c>
      <c r="B17" s="199" t="s">
        <v>220</v>
      </c>
      <c r="C17" s="113">
        <v>1.7183644695100457</v>
      </c>
      <c r="D17" s="115">
        <v>195</v>
      </c>
      <c r="E17" s="114">
        <v>119</v>
      </c>
      <c r="F17" s="114">
        <v>285</v>
      </c>
      <c r="G17" s="114">
        <v>210</v>
      </c>
      <c r="H17" s="140">
        <v>379</v>
      </c>
      <c r="I17" s="115">
        <v>-184</v>
      </c>
      <c r="J17" s="116">
        <v>-48.548812664907651</v>
      </c>
    </row>
    <row r="18" spans="1:15" s="287" customFormat="1" ht="24.95" customHeight="1" x14ac:dyDescent="0.2">
      <c r="A18" s="201" t="s">
        <v>144</v>
      </c>
      <c r="B18" s="202" t="s">
        <v>145</v>
      </c>
      <c r="C18" s="113">
        <v>11.314769122312303</v>
      </c>
      <c r="D18" s="115">
        <v>1284</v>
      </c>
      <c r="E18" s="114">
        <v>653</v>
      </c>
      <c r="F18" s="114">
        <v>1249</v>
      </c>
      <c r="G18" s="114">
        <v>808</v>
      </c>
      <c r="H18" s="140">
        <v>1133</v>
      </c>
      <c r="I18" s="115">
        <v>151</v>
      </c>
      <c r="J18" s="116">
        <v>13.327449249779347</v>
      </c>
      <c r="K18" s="110"/>
      <c r="L18" s="110"/>
      <c r="M18" s="110"/>
      <c r="N18" s="110"/>
      <c r="O18" s="110"/>
    </row>
    <row r="19" spans="1:15" s="110" customFormat="1" ht="24.95" customHeight="1" x14ac:dyDescent="0.2">
      <c r="A19" s="193" t="s">
        <v>146</v>
      </c>
      <c r="B19" s="199" t="s">
        <v>147</v>
      </c>
      <c r="C19" s="113">
        <v>17.597814592879804</v>
      </c>
      <c r="D19" s="115">
        <v>1997</v>
      </c>
      <c r="E19" s="114">
        <v>2335</v>
      </c>
      <c r="F19" s="114">
        <v>2749</v>
      </c>
      <c r="G19" s="114">
        <v>1517</v>
      </c>
      <c r="H19" s="140">
        <v>1749</v>
      </c>
      <c r="I19" s="115">
        <v>248</v>
      </c>
      <c r="J19" s="116">
        <v>14.179531160663236</v>
      </c>
    </row>
    <row r="20" spans="1:15" s="287" customFormat="1" ht="24.95" customHeight="1" x14ac:dyDescent="0.2">
      <c r="A20" s="193" t="s">
        <v>148</v>
      </c>
      <c r="B20" s="199" t="s">
        <v>149</v>
      </c>
      <c r="C20" s="113">
        <v>7.2523792738808597</v>
      </c>
      <c r="D20" s="115">
        <v>823</v>
      </c>
      <c r="E20" s="114">
        <v>593</v>
      </c>
      <c r="F20" s="114">
        <v>836</v>
      </c>
      <c r="G20" s="114">
        <v>559</v>
      </c>
      <c r="H20" s="140">
        <v>734</v>
      </c>
      <c r="I20" s="115">
        <v>89</v>
      </c>
      <c r="J20" s="116">
        <v>12.125340599455042</v>
      </c>
      <c r="K20" s="110"/>
      <c r="L20" s="110"/>
      <c r="M20" s="110"/>
      <c r="N20" s="110"/>
      <c r="O20" s="110"/>
    </row>
    <row r="21" spans="1:15" s="110" customFormat="1" ht="24.95" customHeight="1" x14ac:dyDescent="0.2">
      <c r="A21" s="201" t="s">
        <v>150</v>
      </c>
      <c r="B21" s="202" t="s">
        <v>151</v>
      </c>
      <c r="C21" s="113">
        <v>5.0229115262601338</v>
      </c>
      <c r="D21" s="115">
        <v>570</v>
      </c>
      <c r="E21" s="114">
        <v>532</v>
      </c>
      <c r="F21" s="114">
        <v>840</v>
      </c>
      <c r="G21" s="114">
        <v>762</v>
      </c>
      <c r="H21" s="140">
        <v>701</v>
      </c>
      <c r="I21" s="115">
        <v>-131</v>
      </c>
      <c r="J21" s="116">
        <v>-18.687589158345222</v>
      </c>
    </row>
    <row r="22" spans="1:15" s="110" customFormat="1" ht="24.95" customHeight="1" x14ac:dyDescent="0.2">
      <c r="A22" s="201" t="s">
        <v>152</v>
      </c>
      <c r="B22" s="199" t="s">
        <v>153</v>
      </c>
      <c r="C22" s="113">
        <v>1.2689460697920338</v>
      </c>
      <c r="D22" s="115">
        <v>144</v>
      </c>
      <c r="E22" s="114">
        <v>86</v>
      </c>
      <c r="F22" s="114">
        <v>232</v>
      </c>
      <c r="G22" s="114">
        <v>110</v>
      </c>
      <c r="H22" s="140">
        <v>203</v>
      </c>
      <c r="I22" s="115">
        <v>-59</v>
      </c>
      <c r="J22" s="116">
        <v>-29.064039408866996</v>
      </c>
    </row>
    <row r="23" spans="1:15" s="110" customFormat="1" ht="24.95" customHeight="1" x14ac:dyDescent="0.2">
      <c r="A23" s="193" t="s">
        <v>154</v>
      </c>
      <c r="B23" s="199" t="s">
        <v>155</v>
      </c>
      <c r="C23" s="113">
        <v>1.0486429326753612</v>
      </c>
      <c r="D23" s="115">
        <v>119</v>
      </c>
      <c r="E23" s="114">
        <v>60</v>
      </c>
      <c r="F23" s="114">
        <v>127</v>
      </c>
      <c r="G23" s="114">
        <v>53</v>
      </c>
      <c r="H23" s="140">
        <v>106</v>
      </c>
      <c r="I23" s="115">
        <v>13</v>
      </c>
      <c r="J23" s="116">
        <v>12.264150943396226</v>
      </c>
    </row>
    <row r="24" spans="1:15" s="110" customFormat="1" ht="24.95" customHeight="1" x14ac:dyDescent="0.2">
      <c r="A24" s="193" t="s">
        <v>156</v>
      </c>
      <c r="B24" s="199" t="s">
        <v>221</v>
      </c>
      <c r="C24" s="113">
        <v>4.7937962636587947</v>
      </c>
      <c r="D24" s="115">
        <v>544</v>
      </c>
      <c r="E24" s="114">
        <v>376</v>
      </c>
      <c r="F24" s="114">
        <v>818</v>
      </c>
      <c r="G24" s="114">
        <v>591</v>
      </c>
      <c r="H24" s="140">
        <v>683</v>
      </c>
      <c r="I24" s="115">
        <v>-139</v>
      </c>
      <c r="J24" s="116">
        <v>-20.351390922401173</v>
      </c>
    </row>
    <row r="25" spans="1:15" s="110" customFormat="1" ht="24.95" customHeight="1" x14ac:dyDescent="0.2">
      <c r="A25" s="193" t="s">
        <v>222</v>
      </c>
      <c r="B25" s="204" t="s">
        <v>159</v>
      </c>
      <c r="C25" s="113">
        <v>6.7060274938315123</v>
      </c>
      <c r="D25" s="115">
        <v>761</v>
      </c>
      <c r="E25" s="114">
        <v>605</v>
      </c>
      <c r="F25" s="114">
        <v>804</v>
      </c>
      <c r="G25" s="114">
        <v>676</v>
      </c>
      <c r="H25" s="140">
        <v>800</v>
      </c>
      <c r="I25" s="115">
        <v>-39</v>
      </c>
      <c r="J25" s="116">
        <v>-4.875</v>
      </c>
    </row>
    <row r="26" spans="1:15" s="110" customFormat="1" ht="24.95" customHeight="1" x14ac:dyDescent="0.2">
      <c r="A26" s="201">
        <v>782.78300000000002</v>
      </c>
      <c r="B26" s="203" t="s">
        <v>160</v>
      </c>
      <c r="C26" s="113">
        <v>5.7190694395488189</v>
      </c>
      <c r="D26" s="115">
        <v>649</v>
      </c>
      <c r="E26" s="114">
        <v>736</v>
      </c>
      <c r="F26" s="114">
        <v>1040</v>
      </c>
      <c r="G26" s="114">
        <v>810</v>
      </c>
      <c r="H26" s="140">
        <v>938</v>
      </c>
      <c r="I26" s="115">
        <v>-289</v>
      </c>
      <c r="J26" s="116">
        <v>-30.810234541577824</v>
      </c>
    </row>
    <row r="27" spans="1:15" s="110" customFormat="1" ht="24.95" customHeight="1" x14ac:dyDescent="0.2">
      <c r="A27" s="193" t="s">
        <v>161</v>
      </c>
      <c r="B27" s="199" t="s">
        <v>162</v>
      </c>
      <c r="C27" s="113">
        <v>1.7359887204793796</v>
      </c>
      <c r="D27" s="115">
        <v>197</v>
      </c>
      <c r="E27" s="114">
        <v>188</v>
      </c>
      <c r="F27" s="114">
        <v>382</v>
      </c>
      <c r="G27" s="114">
        <v>221</v>
      </c>
      <c r="H27" s="140">
        <v>299</v>
      </c>
      <c r="I27" s="115">
        <v>-102</v>
      </c>
      <c r="J27" s="116">
        <v>-34.113712374581937</v>
      </c>
    </row>
    <row r="28" spans="1:15" s="110" customFormat="1" ht="24.95" customHeight="1" x14ac:dyDescent="0.2">
      <c r="A28" s="193" t="s">
        <v>163</v>
      </c>
      <c r="B28" s="199" t="s">
        <v>164</v>
      </c>
      <c r="C28" s="113">
        <v>2.3880860063447304</v>
      </c>
      <c r="D28" s="115">
        <v>271</v>
      </c>
      <c r="E28" s="114">
        <v>210</v>
      </c>
      <c r="F28" s="114">
        <v>419</v>
      </c>
      <c r="G28" s="114">
        <v>198</v>
      </c>
      <c r="H28" s="140">
        <v>263</v>
      </c>
      <c r="I28" s="115">
        <v>8</v>
      </c>
      <c r="J28" s="116">
        <v>3.041825095057034</v>
      </c>
    </row>
    <row r="29" spans="1:15" s="110" customFormat="1" ht="24.95" customHeight="1" x14ac:dyDescent="0.2">
      <c r="A29" s="193">
        <v>86</v>
      </c>
      <c r="B29" s="199" t="s">
        <v>165</v>
      </c>
      <c r="C29" s="113">
        <v>6.74127599577018</v>
      </c>
      <c r="D29" s="115">
        <v>765</v>
      </c>
      <c r="E29" s="114">
        <v>706</v>
      </c>
      <c r="F29" s="114">
        <v>989</v>
      </c>
      <c r="G29" s="114">
        <v>709</v>
      </c>
      <c r="H29" s="140">
        <v>664</v>
      </c>
      <c r="I29" s="115">
        <v>101</v>
      </c>
      <c r="J29" s="116">
        <v>15.210843373493976</v>
      </c>
    </row>
    <row r="30" spans="1:15" s="110" customFormat="1" ht="24.95" customHeight="1" x14ac:dyDescent="0.2">
      <c r="A30" s="193">
        <v>87.88</v>
      </c>
      <c r="B30" s="204" t="s">
        <v>166</v>
      </c>
      <c r="C30" s="113">
        <v>8.494888967218893</v>
      </c>
      <c r="D30" s="115">
        <v>964</v>
      </c>
      <c r="E30" s="114">
        <v>1224</v>
      </c>
      <c r="F30" s="114">
        <v>1651</v>
      </c>
      <c r="G30" s="114">
        <v>853</v>
      </c>
      <c r="H30" s="140">
        <v>921</v>
      </c>
      <c r="I30" s="115">
        <v>43</v>
      </c>
      <c r="J30" s="116">
        <v>4.668838219326819</v>
      </c>
    </row>
    <row r="31" spans="1:15" s="110" customFormat="1" ht="24.95" customHeight="1" x14ac:dyDescent="0.2">
      <c r="A31" s="193" t="s">
        <v>167</v>
      </c>
      <c r="B31" s="199" t="s">
        <v>168</v>
      </c>
      <c r="C31" s="113">
        <v>4.5911173775114555</v>
      </c>
      <c r="D31" s="115">
        <v>521</v>
      </c>
      <c r="E31" s="114">
        <v>424</v>
      </c>
      <c r="F31" s="114">
        <v>555</v>
      </c>
      <c r="G31" s="114">
        <v>338</v>
      </c>
      <c r="H31" s="140">
        <v>458</v>
      </c>
      <c r="I31" s="115">
        <v>63</v>
      </c>
      <c r="J31" s="116">
        <v>13.755458515283843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1.5773704617553754</v>
      </c>
      <c r="D34" s="115">
        <v>179</v>
      </c>
      <c r="E34" s="114">
        <v>138</v>
      </c>
      <c r="F34" s="114">
        <v>294</v>
      </c>
      <c r="G34" s="114">
        <v>241</v>
      </c>
      <c r="H34" s="140">
        <v>237</v>
      </c>
      <c r="I34" s="115">
        <v>-58</v>
      </c>
      <c r="J34" s="116">
        <v>-24.472573839662449</v>
      </c>
    </row>
    <row r="35" spans="1:10" s="110" customFormat="1" ht="24.95" customHeight="1" x14ac:dyDescent="0.2">
      <c r="A35" s="292" t="s">
        <v>171</v>
      </c>
      <c r="B35" s="293" t="s">
        <v>172</v>
      </c>
      <c r="C35" s="113">
        <v>25.061684878392668</v>
      </c>
      <c r="D35" s="115">
        <v>2844</v>
      </c>
      <c r="E35" s="114">
        <v>2382</v>
      </c>
      <c r="F35" s="114">
        <v>3497</v>
      </c>
      <c r="G35" s="114">
        <v>2095</v>
      </c>
      <c r="H35" s="140">
        <v>2908</v>
      </c>
      <c r="I35" s="115">
        <v>-64</v>
      </c>
      <c r="J35" s="116">
        <v>-2.200825309491059</v>
      </c>
    </row>
    <row r="36" spans="1:10" s="110" customFormat="1" ht="24.95" customHeight="1" x14ac:dyDescent="0.2">
      <c r="A36" s="294" t="s">
        <v>173</v>
      </c>
      <c r="B36" s="295" t="s">
        <v>174</v>
      </c>
      <c r="C36" s="125">
        <v>73.360944659851953</v>
      </c>
      <c r="D36" s="143">
        <v>8325</v>
      </c>
      <c r="E36" s="144">
        <v>8075</v>
      </c>
      <c r="F36" s="144">
        <v>11442</v>
      </c>
      <c r="G36" s="144">
        <v>7397</v>
      </c>
      <c r="H36" s="145">
        <v>8519</v>
      </c>
      <c r="I36" s="143">
        <v>-194</v>
      </c>
      <c r="J36" s="146">
        <v>-2.2772625895058107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11348</v>
      </c>
      <c r="F11" s="264">
        <v>10595</v>
      </c>
      <c r="G11" s="264">
        <v>15234</v>
      </c>
      <c r="H11" s="264">
        <v>9733</v>
      </c>
      <c r="I11" s="265">
        <v>11664</v>
      </c>
      <c r="J11" s="263">
        <v>-316</v>
      </c>
      <c r="K11" s="266">
        <v>-2.709190672153635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27.634825519915402</v>
      </c>
      <c r="E13" s="115">
        <v>3136</v>
      </c>
      <c r="F13" s="114">
        <v>3797</v>
      </c>
      <c r="G13" s="114">
        <v>4215</v>
      </c>
      <c r="H13" s="114">
        <v>3033</v>
      </c>
      <c r="I13" s="140">
        <v>3363</v>
      </c>
      <c r="J13" s="115">
        <v>-227</v>
      </c>
      <c r="K13" s="116">
        <v>-6.7499256616116563</v>
      </c>
    </row>
    <row r="14" spans="1:15" ht="15.95" customHeight="1" x14ac:dyDescent="0.2">
      <c r="A14" s="306" t="s">
        <v>230</v>
      </c>
      <c r="B14" s="307"/>
      <c r="C14" s="308"/>
      <c r="D14" s="113">
        <v>56.988015509340855</v>
      </c>
      <c r="E14" s="115">
        <v>6467</v>
      </c>
      <c r="F14" s="114">
        <v>5279</v>
      </c>
      <c r="G14" s="114">
        <v>8857</v>
      </c>
      <c r="H14" s="114">
        <v>5239</v>
      </c>
      <c r="I14" s="140">
        <v>6459</v>
      </c>
      <c r="J14" s="115">
        <v>8</v>
      </c>
      <c r="K14" s="116">
        <v>0.12385818238117356</v>
      </c>
    </row>
    <row r="15" spans="1:15" ht="15.95" customHeight="1" x14ac:dyDescent="0.2">
      <c r="A15" s="306" t="s">
        <v>231</v>
      </c>
      <c r="B15" s="307"/>
      <c r="C15" s="308"/>
      <c r="D15" s="113">
        <v>6.7060274938315123</v>
      </c>
      <c r="E15" s="115">
        <v>761</v>
      </c>
      <c r="F15" s="114">
        <v>761</v>
      </c>
      <c r="G15" s="114">
        <v>981</v>
      </c>
      <c r="H15" s="114">
        <v>617</v>
      </c>
      <c r="I15" s="140">
        <v>819</v>
      </c>
      <c r="J15" s="115">
        <v>-58</v>
      </c>
      <c r="K15" s="116">
        <v>-7.0818070818070815</v>
      </c>
    </row>
    <row r="16" spans="1:15" ht="15.95" customHeight="1" x14ac:dyDescent="0.2">
      <c r="A16" s="306" t="s">
        <v>232</v>
      </c>
      <c r="B16" s="307"/>
      <c r="C16" s="308"/>
      <c r="D16" s="113">
        <v>8.5213253436728937</v>
      </c>
      <c r="E16" s="115">
        <v>967</v>
      </c>
      <c r="F16" s="114">
        <v>731</v>
      </c>
      <c r="G16" s="114">
        <v>1043</v>
      </c>
      <c r="H16" s="114">
        <v>826</v>
      </c>
      <c r="I16" s="140">
        <v>1003</v>
      </c>
      <c r="J16" s="115">
        <v>-36</v>
      </c>
      <c r="K16" s="116">
        <v>-3.5892323030907276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1.4363764540007049</v>
      </c>
      <c r="E18" s="115">
        <v>163</v>
      </c>
      <c r="F18" s="114">
        <v>155</v>
      </c>
      <c r="G18" s="114">
        <v>283</v>
      </c>
      <c r="H18" s="114">
        <v>225</v>
      </c>
      <c r="I18" s="140">
        <v>203</v>
      </c>
      <c r="J18" s="115">
        <v>-40</v>
      </c>
      <c r="K18" s="116">
        <v>-19.704433497536947</v>
      </c>
    </row>
    <row r="19" spans="1:11" ht="14.1" customHeight="1" x14ac:dyDescent="0.2">
      <c r="A19" s="306" t="s">
        <v>235</v>
      </c>
      <c r="B19" s="307" t="s">
        <v>236</v>
      </c>
      <c r="C19" s="308"/>
      <c r="D19" s="113">
        <v>1.1808248149453648</v>
      </c>
      <c r="E19" s="115">
        <v>134</v>
      </c>
      <c r="F19" s="114">
        <v>123</v>
      </c>
      <c r="G19" s="114">
        <v>238</v>
      </c>
      <c r="H19" s="114">
        <v>188</v>
      </c>
      <c r="I19" s="140">
        <v>170</v>
      </c>
      <c r="J19" s="115">
        <v>-36</v>
      </c>
      <c r="K19" s="116">
        <v>-21.176470588235293</v>
      </c>
    </row>
    <row r="20" spans="1:11" ht="14.1" customHeight="1" x14ac:dyDescent="0.2">
      <c r="A20" s="306">
        <v>12</v>
      </c>
      <c r="B20" s="307" t="s">
        <v>237</v>
      </c>
      <c r="C20" s="308"/>
      <c r="D20" s="113">
        <v>2.7493831512160734</v>
      </c>
      <c r="E20" s="115">
        <v>312</v>
      </c>
      <c r="F20" s="114">
        <v>193</v>
      </c>
      <c r="G20" s="114">
        <v>288</v>
      </c>
      <c r="H20" s="114">
        <v>214</v>
      </c>
      <c r="I20" s="140">
        <v>303</v>
      </c>
      <c r="J20" s="115">
        <v>9</v>
      </c>
      <c r="K20" s="116">
        <v>2.9702970297029703</v>
      </c>
    </row>
    <row r="21" spans="1:11" ht="14.1" customHeight="1" x14ac:dyDescent="0.2">
      <c r="A21" s="306">
        <v>21</v>
      </c>
      <c r="B21" s="307" t="s">
        <v>238</v>
      </c>
      <c r="C21" s="308"/>
      <c r="D21" s="113">
        <v>0.91646105040535775</v>
      </c>
      <c r="E21" s="115">
        <v>104</v>
      </c>
      <c r="F21" s="114">
        <v>149</v>
      </c>
      <c r="G21" s="114">
        <v>123</v>
      </c>
      <c r="H21" s="114">
        <v>112</v>
      </c>
      <c r="I21" s="140">
        <v>116</v>
      </c>
      <c r="J21" s="115">
        <v>-12</v>
      </c>
      <c r="K21" s="116">
        <v>-10.344827586206897</v>
      </c>
    </row>
    <row r="22" spans="1:11" ht="14.1" customHeight="1" x14ac:dyDescent="0.2">
      <c r="A22" s="306">
        <v>22</v>
      </c>
      <c r="B22" s="307" t="s">
        <v>239</v>
      </c>
      <c r="C22" s="308"/>
      <c r="D22" s="113">
        <v>0.77546704265068733</v>
      </c>
      <c r="E22" s="115">
        <v>88</v>
      </c>
      <c r="F22" s="114">
        <v>82</v>
      </c>
      <c r="G22" s="114">
        <v>196</v>
      </c>
      <c r="H22" s="114">
        <v>109</v>
      </c>
      <c r="I22" s="140">
        <v>213</v>
      </c>
      <c r="J22" s="115">
        <v>-125</v>
      </c>
      <c r="K22" s="116">
        <v>-58.685446009389672</v>
      </c>
    </row>
    <row r="23" spans="1:11" ht="14.1" customHeight="1" x14ac:dyDescent="0.2">
      <c r="A23" s="306">
        <v>23</v>
      </c>
      <c r="B23" s="307" t="s">
        <v>240</v>
      </c>
      <c r="C23" s="308"/>
      <c r="D23" s="113">
        <v>0.62566090941135</v>
      </c>
      <c r="E23" s="115">
        <v>71</v>
      </c>
      <c r="F23" s="114">
        <v>24</v>
      </c>
      <c r="G23" s="114">
        <v>67</v>
      </c>
      <c r="H23" s="114">
        <v>33</v>
      </c>
      <c r="I23" s="140">
        <v>35</v>
      </c>
      <c r="J23" s="115">
        <v>36</v>
      </c>
      <c r="K23" s="116">
        <v>102.85714285714286</v>
      </c>
    </row>
    <row r="24" spans="1:11" ht="14.1" customHeight="1" x14ac:dyDescent="0.2">
      <c r="A24" s="306">
        <v>24</v>
      </c>
      <c r="B24" s="307" t="s">
        <v>241</v>
      </c>
      <c r="C24" s="308"/>
      <c r="D24" s="113">
        <v>2.5114557631300669</v>
      </c>
      <c r="E24" s="115">
        <v>285</v>
      </c>
      <c r="F24" s="114">
        <v>159</v>
      </c>
      <c r="G24" s="114">
        <v>382</v>
      </c>
      <c r="H24" s="114">
        <v>260</v>
      </c>
      <c r="I24" s="140">
        <v>323</v>
      </c>
      <c r="J24" s="115">
        <v>-38</v>
      </c>
      <c r="K24" s="116">
        <v>-11.764705882352942</v>
      </c>
    </row>
    <row r="25" spans="1:11" ht="14.1" customHeight="1" x14ac:dyDescent="0.2">
      <c r="A25" s="306">
        <v>25</v>
      </c>
      <c r="B25" s="307" t="s">
        <v>242</v>
      </c>
      <c r="C25" s="308"/>
      <c r="D25" s="113">
        <v>4.4941839971801194</v>
      </c>
      <c r="E25" s="115">
        <v>510</v>
      </c>
      <c r="F25" s="114">
        <v>479</v>
      </c>
      <c r="G25" s="114">
        <v>708</v>
      </c>
      <c r="H25" s="114">
        <v>377</v>
      </c>
      <c r="I25" s="140">
        <v>486</v>
      </c>
      <c r="J25" s="115">
        <v>24</v>
      </c>
      <c r="K25" s="116">
        <v>4.9382716049382713</v>
      </c>
    </row>
    <row r="26" spans="1:11" ht="14.1" customHeight="1" x14ac:dyDescent="0.2">
      <c r="A26" s="306">
        <v>26</v>
      </c>
      <c r="B26" s="307" t="s">
        <v>243</v>
      </c>
      <c r="C26" s="308"/>
      <c r="D26" s="113">
        <v>2.3616496298907297</v>
      </c>
      <c r="E26" s="115">
        <v>268</v>
      </c>
      <c r="F26" s="114">
        <v>406</v>
      </c>
      <c r="G26" s="114">
        <v>610</v>
      </c>
      <c r="H26" s="114">
        <v>244</v>
      </c>
      <c r="I26" s="140">
        <v>312</v>
      </c>
      <c r="J26" s="115">
        <v>-44</v>
      </c>
      <c r="K26" s="116">
        <v>-14.102564102564102</v>
      </c>
    </row>
    <row r="27" spans="1:11" ht="14.1" customHeight="1" x14ac:dyDescent="0.2">
      <c r="A27" s="306">
        <v>27</v>
      </c>
      <c r="B27" s="307" t="s">
        <v>244</v>
      </c>
      <c r="C27" s="308"/>
      <c r="D27" s="113">
        <v>0.92527317589002467</v>
      </c>
      <c r="E27" s="115">
        <v>105</v>
      </c>
      <c r="F27" s="114">
        <v>104</v>
      </c>
      <c r="G27" s="114">
        <v>166</v>
      </c>
      <c r="H27" s="114">
        <v>92</v>
      </c>
      <c r="I27" s="140">
        <v>142</v>
      </c>
      <c r="J27" s="115">
        <v>-37</v>
      </c>
      <c r="K27" s="116">
        <v>-26.056338028169016</v>
      </c>
    </row>
    <row r="28" spans="1:11" ht="14.1" customHeight="1" x14ac:dyDescent="0.2">
      <c r="A28" s="306">
        <v>28</v>
      </c>
      <c r="B28" s="307" t="s">
        <v>245</v>
      </c>
      <c r="C28" s="308"/>
      <c r="D28" s="113">
        <v>0.24673951357067325</v>
      </c>
      <c r="E28" s="115">
        <v>28</v>
      </c>
      <c r="F28" s="114">
        <v>66</v>
      </c>
      <c r="G28" s="114">
        <v>54</v>
      </c>
      <c r="H28" s="114">
        <v>22</v>
      </c>
      <c r="I28" s="140">
        <v>20</v>
      </c>
      <c r="J28" s="115">
        <v>8</v>
      </c>
      <c r="K28" s="116">
        <v>40</v>
      </c>
    </row>
    <row r="29" spans="1:11" ht="14.1" customHeight="1" x14ac:dyDescent="0.2">
      <c r="A29" s="306">
        <v>29</v>
      </c>
      <c r="B29" s="307" t="s">
        <v>246</v>
      </c>
      <c r="C29" s="308"/>
      <c r="D29" s="113">
        <v>5.7455058160028196</v>
      </c>
      <c r="E29" s="115">
        <v>652</v>
      </c>
      <c r="F29" s="114">
        <v>544</v>
      </c>
      <c r="G29" s="114">
        <v>717</v>
      </c>
      <c r="H29" s="114">
        <v>536</v>
      </c>
      <c r="I29" s="140">
        <v>543</v>
      </c>
      <c r="J29" s="115">
        <v>109</v>
      </c>
      <c r="K29" s="116">
        <v>20.073664825046041</v>
      </c>
    </row>
    <row r="30" spans="1:11" ht="14.1" customHeight="1" x14ac:dyDescent="0.2">
      <c r="A30" s="306" t="s">
        <v>247</v>
      </c>
      <c r="B30" s="307" t="s">
        <v>248</v>
      </c>
      <c r="C30" s="308"/>
      <c r="D30" s="113">
        <v>3.9830807190694397</v>
      </c>
      <c r="E30" s="115">
        <v>452</v>
      </c>
      <c r="F30" s="114">
        <v>310</v>
      </c>
      <c r="G30" s="114">
        <v>401</v>
      </c>
      <c r="H30" s="114">
        <v>300</v>
      </c>
      <c r="I30" s="140">
        <v>350</v>
      </c>
      <c r="J30" s="115">
        <v>102</v>
      </c>
      <c r="K30" s="116">
        <v>29.142857142857142</v>
      </c>
    </row>
    <row r="31" spans="1:11" ht="14.1" customHeight="1" x14ac:dyDescent="0.2">
      <c r="A31" s="306" t="s">
        <v>249</v>
      </c>
      <c r="B31" s="307" t="s">
        <v>250</v>
      </c>
      <c r="C31" s="308"/>
      <c r="D31" s="113" t="s">
        <v>513</v>
      </c>
      <c r="E31" s="115" t="s">
        <v>513</v>
      </c>
      <c r="F31" s="114">
        <v>226</v>
      </c>
      <c r="G31" s="114">
        <v>309</v>
      </c>
      <c r="H31" s="114">
        <v>232</v>
      </c>
      <c r="I31" s="140" t="s">
        <v>513</v>
      </c>
      <c r="J31" s="115" t="s">
        <v>513</v>
      </c>
      <c r="K31" s="116" t="s">
        <v>513</v>
      </c>
    </row>
    <row r="32" spans="1:11" ht="14.1" customHeight="1" x14ac:dyDescent="0.2">
      <c r="A32" s="306">
        <v>31</v>
      </c>
      <c r="B32" s="307" t="s">
        <v>251</v>
      </c>
      <c r="C32" s="308"/>
      <c r="D32" s="113">
        <v>0.57278815650334858</v>
      </c>
      <c r="E32" s="115">
        <v>65</v>
      </c>
      <c r="F32" s="114">
        <v>45</v>
      </c>
      <c r="G32" s="114">
        <v>84</v>
      </c>
      <c r="H32" s="114">
        <v>70</v>
      </c>
      <c r="I32" s="140">
        <v>71</v>
      </c>
      <c r="J32" s="115">
        <v>-6</v>
      </c>
      <c r="K32" s="116">
        <v>-8.4507042253521121</v>
      </c>
    </row>
    <row r="33" spans="1:11" ht="14.1" customHeight="1" x14ac:dyDescent="0.2">
      <c r="A33" s="306">
        <v>32</v>
      </c>
      <c r="B33" s="307" t="s">
        <v>252</v>
      </c>
      <c r="C33" s="308"/>
      <c r="D33" s="113">
        <v>4.6968628833274586</v>
      </c>
      <c r="E33" s="115">
        <v>533</v>
      </c>
      <c r="F33" s="114">
        <v>304</v>
      </c>
      <c r="G33" s="114">
        <v>512</v>
      </c>
      <c r="H33" s="114">
        <v>362</v>
      </c>
      <c r="I33" s="140">
        <v>413</v>
      </c>
      <c r="J33" s="115">
        <v>120</v>
      </c>
      <c r="K33" s="116">
        <v>29.055690072639226</v>
      </c>
    </row>
    <row r="34" spans="1:11" ht="14.1" customHeight="1" x14ac:dyDescent="0.2">
      <c r="A34" s="306">
        <v>33</v>
      </c>
      <c r="B34" s="307" t="s">
        <v>253</v>
      </c>
      <c r="C34" s="308"/>
      <c r="D34" s="113">
        <v>1.339443073669369</v>
      </c>
      <c r="E34" s="115">
        <v>152</v>
      </c>
      <c r="F34" s="114">
        <v>96</v>
      </c>
      <c r="G34" s="114">
        <v>217</v>
      </c>
      <c r="H34" s="114">
        <v>112</v>
      </c>
      <c r="I34" s="140">
        <v>197</v>
      </c>
      <c r="J34" s="115">
        <v>-45</v>
      </c>
      <c r="K34" s="116">
        <v>-22.842639593908629</v>
      </c>
    </row>
    <row r="35" spans="1:11" ht="14.1" customHeight="1" x14ac:dyDescent="0.2">
      <c r="A35" s="306">
        <v>34</v>
      </c>
      <c r="B35" s="307" t="s">
        <v>254</v>
      </c>
      <c r="C35" s="308"/>
      <c r="D35" s="113">
        <v>2.4673951357067323</v>
      </c>
      <c r="E35" s="115">
        <v>280</v>
      </c>
      <c r="F35" s="114">
        <v>148</v>
      </c>
      <c r="G35" s="114">
        <v>315</v>
      </c>
      <c r="H35" s="114">
        <v>184</v>
      </c>
      <c r="I35" s="140">
        <v>245</v>
      </c>
      <c r="J35" s="115">
        <v>35</v>
      </c>
      <c r="K35" s="116">
        <v>14.285714285714286</v>
      </c>
    </row>
    <row r="36" spans="1:11" ht="14.1" customHeight="1" x14ac:dyDescent="0.2">
      <c r="A36" s="306">
        <v>41</v>
      </c>
      <c r="B36" s="307" t="s">
        <v>255</v>
      </c>
      <c r="C36" s="308"/>
      <c r="D36" s="113">
        <v>0.43179414874867816</v>
      </c>
      <c r="E36" s="115">
        <v>49</v>
      </c>
      <c r="F36" s="114">
        <v>56</v>
      </c>
      <c r="G36" s="114">
        <v>89</v>
      </c>
      <c r="H36" s="114">
        <v>43</v>
      </c>
      <c r="I36" s="140">
        <v>53</v>
      </c>
      <c r="J36" s="115">
        <v>-4</v>
      </c>
      <c r="K36" s="116">
        <v>-7.5471698113207548</v>
      </c>
    </row>
    <row r="37" spans="1:11" ht="14.1" customHeight="1" x14ac:dyDescent="0.2">
      <c r="A37" s="306">
        <v>42</v>
      </c>
      <c r="B37" s="307" t="s">
        <v>256</v>
      </c>
      <c r="C37" s="308"/>
      <c r="D37" s="113">
        <v>0.10574550581600282</v>
      </c>
      <c r="E37" s="115">
        <v>12</v>
      </c>
      <c r="F37" s="114" t="s">
        <v>513</v>
      </c>
      <c r="G37" s="114">
        <v>73</v>
      </c>
      <c r="H37" s="114">
        <v>16</v>
      </c>
      <c r="I37" s="140">
        <v>21</v>
      </c>
      <c r="J37" s="115">
        <v>-9</v>
      </c>
      <c r="K37" s="116">
        <v>-42.857142857142854</v>
      </c>
    </row>
    <row r="38" spans="1:11" ht="14.1" customHeight="1" x14ac:dyDescent="0.2">
      <c r="A38" s="306">
        <v>43</v>
      </c>
      <c r="B38" s="307" t="s">
        <v>257</v>
      </c>
      <c r="C38" s="308"/>
      <c r="D38" s="113">
        <v>0.95170955234402543</v>
      </c>
      <c r="E38" s="115">
        <v>108</v>
      </c>
      <c r="F38" s="114">
        <v>81</v>
      </c>
      <c r="G38" s="114">
        <v>223</v>
      </c>
      <c r="H38" s="114">
        <v>196</v>
      </c>
      <c r="I38" s="140">
        <v>179</v>
      </c>
      <c r="J38" s="115">
        <v>-71</v>
      </c>
      <c r="K38" s="116">
        <v>-39.66480446927374</v>
      </c>
    </row>
    <row r="39" spans="1:11" ht="14.1" customHeight="1" x14ac:dyDescent="0.2">
      <c r="A39" s="306">
        <v>51</v>
      </c>
      <c r="B39" s="307" t="s">
        <v>258</v>
      </c>
      <c r="C39" s="308"/>
      <c r="D39" s="113">
        <v>10.283750440606275</v>
      </c>
      <c r="E39" s="115">
        <v>1167</v>
      </c>
      <c r="F39" s="114">
        <v>1908</v>
      </c>
      <c r="G39" s="114">
        <v>1666</v>
      </c>
      <c r="H39" s="114">
        <v>1027</v>
      </c>
      <c r="I39" s="140">
        <v>1059</v>
      </c>
      <c r="J39" s="115">
        <v>108</v>
      </c>
      <c r="K39" s="116">
        <v>10.19830028328612</v>
      </c>
    </row>
    <row r="40" spans="1:11" ht="14.1" customHeight="1" x14ac:dyDescent="0.2">
      <c r="A40" s="306" t="s">
        <v>259</v>
      </c>
      <c r="B40" s="307" t="s">
        <v>260</v>
      </c>
      <c r="C40" s="308"/>
      <c r="D40" s="113">
        <v>8.9971801198449057</v>
      </c>
      <c r="E40" s="115">
        <v>1021</v>
      </c>
      <c r="F40" s="114">
        <v>1867</v>
      </c>
      <c r="G40" s="114">
        <v>1533</v>
      </c>
      <c r="H40" s="114">
        <v>972</v>
      </c>
      <c r="I40" s="140">
        <v>980</v>
      </c>
      <c r="J40" s="115">
        <v>41</v>
      </c>
      <c r="K40" s="116">
        <v>4.1836734693877551</v>
      </c>
    </row>
    <row r="41" spans="1:11" ht="14.1" customHeight="1" x14ac:dyDescent="0.2">
      <c r="A41" s="306"/>
      <c r="B41" s="307" t="s">
        <v>261</v>
      </c>
      <c r="C41" s="308"/>
      <c r="D41" s="113">
        <v>8.0278463165315479</v>
      </c>
      <c r="E41" s="115">
        <v>911</v>
      </c>
      <c r="F41" s="114">
        <v>1727</v>
      </c>
      <c r="G41" s="114">
        <v>1323</v>
      </c>
      <c r="H41" s="114">
        <v>874</v>
      </c>
      <c r="I41" s="140">
        <v>877</v>
      </c>
      <c r="J41" s="115">
        <v>34</v>
      </c>
      <c r="K41" s="116">
        <v>3.8768529076396807</v>
      </c>
    </row>
    <row r="42" spans="1:11" ht="14.1" customHeight="1" x14ac:dyDescent="0.2">
      <c r="A42" s="306">
        <v>52</v>
      </c>
      <c r="B42" s="307" t="s">
        <v>262</v>
      </c>
      <c r="C42" s="308"/>
      <c r="D42" s="113">
        <v>4.7937962636587947</v>
      </c>
      <c r="E42" s="115">
        <v>544</v>
      </c>
      <c r="F42" s="114">
        <v>393</v>
      </c>
      <c r="G42" s="114">
        <v>510</v>
      </c>
      <c r="H42" s="114">
        <v>468</v>
      </c>
      <c r="I42" s="140">
        <v>622</v>
      </c>
      <c r="J42" s="115">
        <v>-78</v>
      </c>
      <c r="K42" s="116">
        <v>-12.540192926045016</v>
      </c>
    </row>
    <row r="43" spans="1:11" ht="14.1" customHeight="1" x14ac:dyDescent="0.2">
      <c r="A43" s="306" t="s">
        <v>263</v>
      </c>
      <c r="B43" s="307" t="s">
        <v>264</v>
      </c>
      <c r="C43" s="308"/>
      <c r="D43" s="113">
        <v>3.780401832922101</v>
      </c>
      <c r="E43" s="115">
        <v>429</v>
      </c>
      <c r="F43" s="114">
        <v>326</v>
      </c>
      <c r="G43" s="114">
        <v>431</v>
      </c>
      <c r="H43" s="114">
        <v>397</v>
      </c>
      <c r="I43" s="140">
        <v>539</v>
      </c>
      <c r="J43" s="115">
        <v>-110</v>
      </c>
      <c r="K43" s="116">
        <v>-20.408163265306122</v>
      </c>
    </row>
    <row r="44" spans="1:11" ht="14.1" customHeight="1" x14ac:dyDescent="0.2">
      <c r="A44" s="306">
        <v>53</v>
      </c>
      <c r="B44" s="307" t="s">
        <v>265</v>
      </c>
      <c r="C44" s="308"/>
      <c r="D44" s="113">
        <v>0.92527317589002467</v>
      </c>
      <c r="E44" s="115">
        <v>105</v>
      </c>
      <c r="F44" s="114">
        <v>62</v>
      </c>
      <c r="G44" s="114">
        <v>93</v>
      </c>
      <c r="H44" s="114">
        <v>130</v>
      </c>
      <c r="I44" s="140">
        <v>129</v>
      </c>
      <c r="J44" s="115">
        <v>-24</v>
      </c>
      <c r="K44" s="116">
        <v>-18.604651162790699</v>
      </c>
    </row>
    <row r="45" spans="1:11" ht="14.1" customHeight="1" x14ac:dyDescent="0.2">
      <c r="A45" s="306" t="s">
        <v>266</v>
      </c>
      <c r="B45" s="307" t="s">
        <v>267</v>
      </c>
      <c r="C45" s="308"/>
      <c r="D45" s="113">
        <v>0.89883679943602401</v>
      </c>
      <c r="E45" s="115">
        <v>102</v>
      </c>
      <c r="F45" s="114">
        <v>62</v>
      </c>
      <c r="G45" s="114">
        <v>90</v>
      </c>
      <c r="H45" s="114">
        <v>126</v>
      </c>
      <c r="I45" s="140">
        <v>123</v>
      </c>
      <c r="J45" s="115">
        <v>-21</v>
      </c>
      <c r="K45" s="116">
        <v>-17.073170731707318</v>
      </c>
    </row>
    <row r="46" spans="1:11" ht="14.1" customHeight="1" x14ac:dyDescent="0.2">
      <c r="A46" s="306">
        <v>54</v>
      </c>
      <c r="B46" s="307" t="s">
        <v>268</v>
      </c>
      <c r="C46" s="308"/>
      <c r="D46" s="113">
        <v>3.842086711314769</v>
      </c>
      <c r="E46" s="115">
        <v>436</v>
      </c>
      <c r="F46" s="114">
        <v>370</v>
      </c>
      <c r="G46" s="114">
        <v>540</v>
      </c>
      <c r="H46" s="114">
        <v>376</v>
      </c>
      <c r="I46" s="140">
        <v>542</v>
      </c>
      <c r="J46" s="115">
        <v>-106</v>
      </c>
      <c r="K46" s="116">
        <v>-19.55719557195572</v>
      </c>
    </row>
    <row r="47" spans="1:11" ht="14.1" customHeight="1" x14ac:dyDescent="0.2">
      <c r="A47" s="306">
        <v>61</v>
      </c>
      <c r="B47" s="307" t="s">
        <v>269</v>
      </c>
      <c r="C47" s="308"/>
      <c r="D47" s="113">
        <v>2.5114557631300669</v>
      </c>
      <c r="E47" s="115">
        <v>285</v>
      </c>
      <c r="F47" s="114">
        <v>188</v>
      </c>
      <c r="G47" s="114">
        <v>320</v>
      </c>
      <c r="H47" s="114">
        <v>209</v>
      </c>
      <c r="I47" s="140">
        <v>319</v>
      </c>
      <c r="J47" s="115">
        <v>-34</v>
      </c>
      <c r="K47" s="116">
        <v>-10.658307210031348</v>
      </c>
    </row>
    <row r="48" spans="1:11" ht="14.1" customHeight="1" x14ac:dyDescent="0.2">
      <c r="A48" s="306">
        <v>62</v>
      </c>
      <c r="B48" s="307" t="s">
        <v>270</v>
      </c>
      <c r="C48" s="308"/>
      <c r="D48" s="113">
        <v>8.7856891082129014</v>
      </c>
      <c r="E48" s="115">
        <v>997</v>
      </c>
      <c r="F48" s="114">
        <v>825</v>
      </c>
      <c r="G48" s="114">
        <v>1293</v>
      </c>
      <c r="H48" s="114">
        <v>823</v>
      </c>
      <c r="I48" s="140">
        <v>961</v>
      </c>
      <c r="J48" s="115">
        <v>36</v>
      </c>
      <c r="K48" s="116">
        <v>3.7460978147762747</v>
      </c>
    </row>
    <row r="49" spans="1:11" ht="14.1" customHeight="1" x14ac:dyDescent="0.2">
      <c r="A49" s="306">
        <v>63</v>
      </c>
      <c r="B49" s="307" t="s">
        <v>271</v>
      </c>
      <c r="C49" s="308"/>
      <c r="D49" s="113">
        <v>3.5953471977440961</v>
      </c>
      <c r="E49" s="115">
        <v>408</v>
      </c>
      <c r="F49" s="114">
        <v>407</v>
      </c>
      <c r="G49" s="114">
        <v>633</v>
      </c>
      <c r="H49" s="114">
        <v>522</v>
      </c>
      <c r="I49" s="140">
        <v>487</v>
      </c>
      <c r="J49" s="115">
        <v>-79</v>
      </c>
      <c r="K49" s="116">
        <v>-16.2217659137577</v>
      </c>
    </row>
    <row r="50" spans="1:11" ht="14.1" customHeight="1" x14ac:dyDescent="0.2">
      <c r="A50" s="306" t="s">
        <v>272</v>
      </c>
      <c r="B50" s="307" t="s">
        <v>273</v>
      </c>
      <c r="C50" s="308"/>
      <c r="D50" s="113">
        <v>0.95170955234402543</v>
      </c>
      <c r="E50" s="115">
        <v>108</v>
      </c>
      <c r="F50" s="114">
        <v>121</v>
      </c>
      <c r="G50" s="114">
        <v>186</v>
      </c>
      <c r="H50" s="114">
        <v>156</v>
      </c>
      <c r="I50" s="140">
        <v>159</v>
      </c>
      <c r="J50" s="115">
        <v>-51</v>
      </c>
      <c r="K50" s="116">
        <v>-32.075471698113205</v>
      </c>
    </row>
    <row r="51" spans="1:11" ht="14.1" customHeight="1" x14ac:dyDescent="0.2">
      <c r="A51" s="306" t="s">
        <v>274</v>
      </c>
      <c r="B51" s="307" t="s">
        <v>275</v>
      </c>
      <c r="C51" s="308"/>
      <c r="D51" s="113">
        <v>2.440958759252732</v>
      </c>
      <c r="E51" s="115">
        <v>277</v>
      </c>
      <c r="F51" s="114">
        <v>253</v>
      </c>
      <c r="G51" s="114">
        <v>385</v>
      </c>
      <c r="H51" s="114">
        <v>343</v>
      </c>
      <c r="I51" s="140">
        <v>304</v>
      </c>
      <c r="J51" s="115">
        <v>-27</v>
      </c>
      <c r="K51" s="116">
        <v>-8.8815789473684212</v>
      </c>
    </row>
    <row r="52" spans="1:11" ht="14.1" customHeight="1" x14ac:dyDescent="0.2">
      <c r="A52" s="306">
        <v>71</v>
      </c>
      <c r="B52" s="307" t="s">
        <v>276</v>
      </c>
      <c r="C52" s="308"/>
      <c r="D52" s="113">
        <v>8.0983433204088833</v>
      </c>
      <c r="E52" s="115">
        <v>919</v>
      </c>
      <c r="F52" s="114">
        <v>665</v>
      </c>
      <c r="G52" s="114">
        <v>1114</v>
      </c>
      <c r="H52" s="114">
        <v>696</v>
      </c>
      <c r="I52" s="140">
        <v>1090</v>
      </c>
      <c r="J52" s="115">
        <v>-171</v>
      </c>
      <c r="K52" s="116">
        <v>-15.688073394495413</v>
      </c>
    </row>
    <row r="53" spans="1:11" ht="14.1" customHeight="1" x14ac:dyDescent="0.2">
      <c r="A53" s="306" t="s">
        <v>277</v>
      </c>
      <c r="B53" s="307" t="s">
        <v>278</v>
      </c>
      <c r="C53" s="308"/>
      <c r="D53" s="113">
        <v>2.5995770179767361</v>
      </c>
      <c r="E53" s="115">
        <v>295</v>
      </c>
      <c r="F53" s="114">
        <v>212</v>
      </c>
      <c r="G53" s="114">
        <v>343</v>
      </c>
      <c r="H53" s="114">
        <v>198</v>
      </c>
      <c r="I53" s="140">
        <v>340</v>
      </c>
      <c r="J53" s="115">
        <v>-45</v>
      </c>
      <c r="K53" s="116">
        <v>-13.235294117647058</v>
      </c>
    </row>
    <row r="54" spans="1:11" ht="14.1" customHeight="1" x14ac:dyDescent="0.2">
      <c r="A54" s="306" t="s">
        <v>279</v>
      </c>
      <c r="B54" s="307" t="s">
        <v>280</v>
      </c>
      <c r="C54" s="308"/>
      <c r="D54" s="113">
        <v>4.3708142403947834</v>
      </c>
      <c r="E54" s="115">
        <v>496</v>
      </c>
      <c r="F54" s="114">
        <v>368</v>
      </c>
      <c r="G54" s="114">
        <v>638</v>
      </c>
      <c r="H54" s="114">
        <v>402</v>
      </c>
      <c r="I54" s="140">
        <v>640</v>
      </c>
      <c r="J54" s="115">
        <v>-144</v>
      </c>
      <c r="K54" s="116">
        <v>-22.5</v>
      </c>
    </row>
    <row r="55" spans="1:11" ht="14.1" customHeight="1" x14ac:dyDescent="0.2">
      <c r="A55" s="306">
        <v>72</v>
      </c>
      <c r="B55" s="307" t="s">
        <v>281</v>
      </c>
      <c r="C55" s="308"/>
      <c r="D55" s="113">
        <v>2.0179767359887206</v>
      </c>
      <c r="E55" s="115">
        <v>229</v>
      </c>
      <c r="F55" s="114">
        <v>123</v>
      </c>
      <c r="G55" s="114">
        <v>248</v>
      </c>
      <c r="H55" s="114">
        <v>132</v>
      </c>
      <c r="I55" s="140">
        <v>225</v>
      </c>
      <c r="J55" s="115">
        <v>4</v>
      </c>
      <c r="K55" s="116">
        <v>1.7777777777777777</v>
      </c>
    </row>
    <row r="56" spans="1:11" ht="14.1" customHeight="1" x14ac:dyDescent="0.2">
      <c r="A56" s="306" t="s">
        <v>282</v>
      </c>
      <c r="B56" s="307" t="s">
        <v>283</v>
      </c>
      <c r="C56" s="308"/>
      <c r="D56" s="113">
        <v>0.69615791328868526</v>
      </c>
      <c r="E56" s="115">
        <v>79</v>
      </c>
      <c r="F56" s="114">
        <v>43</v>
      </c>
      <c r="G56" s="114">
        <v>106</v>
      </c>
      <c r="H56" s="114">
        <v>36</v>
      </c>
      <c r="I56" s="140">
        <v>76</v>
      </c>
      <c r="J56" s="115">
        <v>3</v>
      </c>
      <c r="K56" s="116">
        <v>3.9473684210526314</v>
      </c>
    </row>
    <row r="57" spans="1:11" ht="14.1" customHeight="1" x14ac:dyDescent="0.2">
      <c r="A57" s="306" t="s">
        <v>284</v>
      </c>
      <c r="B57" s="307" t="s">
        <v>285</v>
      </c>
      <c r="C57" s="308"/>
      <c r="D57" s="113">
        <v>0.74021854071201976</v>
      </c>
      <c r="E57" s="115">
        <v>84</v>
      </c>
      <c r="F57" s="114">
        <v>55</v>
      </c>
      <c r="G57" s="114">
        <v>69</v>
      </c>
      <c r="H57" s="114">
        <v>54</v>
      </c>
      <c r="I57" s="140">
        <v>82</v>
      </c>
      <c r="J57" s="115">
        <v>2</v>
      </c>
      <c r="K57" s="116">
        <v>2.4390243902439024</v>
      </c>
    </row>
    <row r="58" spans="1:11" ht="14.1" customHeight="1" x14ac:dyDescent="0.2">
      <c r="A58" s="306">
        <v>73</v>
      </c>
      <c r="B58" s="307" t="s">
        <v>286</v>
      </c>
      <c r="C58" s="308"/>
      <c r="D58" s="113">
        <v>1.4540007049700387</v>
      </c>
      <c r="E58" s="115">
        <v>165</v>
      </c>
      <c r="F58" s="114">
        <v>100</v>
      </c>
      <c r="G58" s="114">
        <v>289</v>
      </c>
      <c r="H58" s="114">
        <v>164</v>
      </c>
      <c r="I58" s="140">
        <v>205</v>
      </c>
      <c r="J58" s="115">
        <v>-40</v>
      </c>
      <c r="K58" s="116">
        <v>-19.512195121951219</v>
      </c>
    </row>
    <row r="59" spans="1:11" ht="14.1" customHeight="1" x14ac:dyDescent="0.2">
      <c r="A59" s="306" t="s">
        <v>287</v>
      </c>
      <c r="B59" s="307" t="s">
        <v>288</v>
      </c>
      <c r="C59" s="308"/>
      <c r="D59" s="113">
        <v>1.1279520620373633</v>
      </c>
      <c r="E59" s="115">
        <v>128</v>
      </c>
      <c r="F59" s="114">
        <v>70</v>
      </c>
      <c r="G59" s="114">
        <v>221</v>
      </c>
      <c r="H59" s="114">
        <v>127</v>
      </c>
      <c r="I59" s="140">
        <v>144</v>
      </c>
      <c r="J59" s="115">
        <v>-16</v>
      </c>
      <c r="K59" s="116">
        <v>-11.111111111111111</v>
      </c>
    </row>
    <row r="60" spans="1:11" ht="14.1" customHeight="1" x14ac:dyDescent="0.2">
      <c r="A60" s="306">
        <v>81</v>
      </c>
      <c r="B60" s="307" t="s">
        <v>289</v>
      </c>
      <c r="C60" s="308"/>
      <c r="D60" s="113">
        <v>7.4286217835741981</v>
      </c>
      <c r="E60" s="115">
        <v>843</v>
      </c>
      <c r="F60" s="114">
        <v>826</v>
      </c>
      <c r="G60" s="114">
        <v>1092</v>
      </c>
      <c r="H60" s="114">
        <v>769</v>
      </c>
      <c r="I60" s="140">
        <v>756</v>
      </c>
      <c r="J60" s="115">
        <v>87</v>
      </c>
      <c r="K60" s="116">
        <v>11.507936507936508</v>
      </c>
    </row>
    <row r="61" spans="1:11" ht="14.1" customHeight="1" x14ac:dyDescent="0.2">
      <c r="A61" s="306" t="s">
        <v>290</v>
      </c>
      <c r="B61" s="307" t="s">
        <v>291</v>
      </c>
      <c r="C61" s="308"/>
      <c r="D61" s="113">
        <v>2.3704617553753966</v>
      </c>
      <c r="E61" s="115">
        <v>269</v>
      </c>
      <c r="F61" s="114">
        <v>193</v>
      </c>
      <c r="G61" s="114">
        <v>405</v>
      </c>
      <c r="H61" s="114">
        <v>240</v>
      </c>
      <c r="I61" s="140">
        <v>210</v>
      </c>
      <c r="J61" s="115">
        <v>59</v>
      </c>
      <c r="K61" s="116">
        <v>28.095238095238095</v>
      </c>
    </row>
    <row r="62" spans="1:11" ht="14.1" customHeight="1" x14ac:dyDescent="0.2">
      <c r="A62" s="306" t="s">
        <v>292</v>
      </c>
      <c r="B62" s="307" t="s">
        <v>293</v>
      </c>
      <c r="C62" s="308"/>
      <c r="D62" s="113">
        <v>2.3880860063447304</v>
      </c>
      <c r="E62" s="115">
        <v>271</v>
      </c>
      <c r="F62" s="114">
        <v>406</v>
      </c>
      <c r="G62" s="114">
        <v>422</v>
      </c>
      <c r="H62" s="114">
        <v>318</v>
      </c>
      <c r="I62" s="140">
        <v>225</v>
      </c>
      <c r="J62" s="115">
        <v>46</v>
      </c>
      <c r="K62" s="116">
        <v>20.444444444444443</v>
      </c>
    </row>
    <row r="63" spans="1:11" ht="14.1" customHeight="1" x14ac:dyDescent="0.2">
      <c r="A63" s="306"/>
      <c r="B63" s="307" t="s">
        <v>294</v>
      </c>
      <c r="C63" s="308"/>
      <c r="D63" s="113">
        <v>2.0444131124427214</v>
      </c>
      <c r="E63" s="115">
        <v>232</v>
      </c>
      <c r="F63" s="114">
        <v>364</v>
      </c>
      <c r="G63" s="114">
        <v>354</v>
      </c>
      <c r="H63" s="114">
        <v>293</v>
      </c>
      <c r="I63" s="140">
        <v>193</v>
      </c>
      <c r="J63" s="115">
        <v>39</v>
      </c>
      <c r="K63" s="116">
        <v>20.207253886010363</v>
      </c>
    </row>
    <row r="64" spans="1:11" ht="14.1" customHeight="1" x14ac:dyDescent="0.2">
      <c r="A64" s="306" t="s">
        <v>295</v>
      </c>
      <c r="B64" s="307" t="s">
        <v>296</v>
      </c>
      <c r="C64" s="308"/>
      <c r="D64" s="113">
        <v>1.0398308071906943</v>
      </c>
      <c r="E64" s="115">
        <v>118</v>
      </c>
      <c r="F64" s="114">
        <v>100</v>
      </c>
      <c r="G64" s="114">
        <v>105</v>
      </c>
      <c r="H64" s="114">
        <v>105</v>
      </c>
      <c r="I64" s="140">
        <v>131</v>
      </c>
      <c r="J64" s="115">
        <v>-13</v>
      </c>
      <c r="K64" s="116">
        <v>-9.9236641221374047</v>
      </c>
    </row>
    <row r="65" spans="1:11" ht="14.1" customHeight="1" x14ac:dyDescent="0.2">
      <c r="A65" s="306" t="s">
        <v>297</v>
      </c>
      <c r="B65" s="307" t="s">
        <v>298</v>
      </c>
      <c r="C65" s="308"/>
      <c r="D65" s="113">
        <v>0.61684878392668308</v>
      </c>
      <c r="E65" s="115">
        <v>70</v>
      </c>
      <c r="F65" s="114">
        <v>76</v>
      </c>
      <c r="G65" s="114">
        <v>76</v>
      </c>
      <c r="H65" s="114">
        <v>47</v>
      </c>
      <c r="I65" s="140">
        <v>83</v>
      </c>
      <c r="J65" s="115">
        <v>-13</v>
      </c>
      <c r="K65" s="116">
        <v>-15.662650602409638</v>
      </c>
    </row>
    <row r="66" spans="1:11" ht="14.1" customHeight="1" x14ac:dyDescent="0.2">
      <c r="A66" s="306">
        <v>82</v>
      </c>
      <c r="B66" s="307" t="s">
        <v>299</v>
      </c>
      <c r="C66" s="308"/>
      <c r="D66" s="113">
        <v>3.5336623193514276</v>
      </c>
      <c r="E66" s="115">
        <v>401</v>
      </c>
      <c r="F66" s="114">
        <v>670</v>
      </c>
      <c r="G66" s="114">
        <v>511</v>
      </c>
      <c r="H66" s="114">
        <v>439</v>
      </c>
      <c r="I66" s="140">
        <v>387</v>
      </c>
      <c r="J66" s="115">
        <v>14</v>
      </c>
      <c r="K66" s="116">
        <v>3.6175710594315245</v>
      </c>
    </row>
    <row r="67" spans="1:11" ht="14.1" customHeight="1" x14ac:dyDescent="0.2">
      <c r="A67" s="306" t="s">
        <v>300</v>
      </c>
      <c r="B67" s="307" t="s">
        <v>301</v>
      </c>
      <c r="C67" s="308"/>
      <c r="D67" s="113">
        <v>2.4233345082833981</v>
      </c>
      <c r="E67" s="115">
        <v>275</v>
      </c>
      <c r="F67" s="114">
        <v>543</v>
      </c>
      <c r="G67" s="114">
        <v>290</v>
      </c>
      <c r="H67" s="114">
        <v>316</v>
      </c>
      <c r="I67" s="140">
        <v>259</v>
      </c>
      <c r="J67" s="115">
        <v>16</v>
      </c>
      <c r="K67" s="116">
        <v>6.1776061776061777</v>
      </c>
    </row>
    <row r="68" spans="1:11" ht="14.1" customHeight="1" x14ac:dyDescent="0.2">
      <c r="A68" s="306" t="s">
        <v>302</v>
      </c>
      <c r="B68" s="307" t="s">
        <v>303</v>
      </c>
      <c r="C68" s="308"/>
      <c r="D68" s="113">
        <v>0.68734578780401834</v>
      </c>
      <c r="E68" s="115">
        <v>78</v>
      </c>
      <c r="F68" s="114">
        <v>91</v>
      </c>
      <c r="G68" s="114">
        <v>144</v>
      </c>
      <c r="H68" s="114">
        <v>79</v>
      </c>
      <c r="I68" s="140">
        <v>83</v>
      </c>
      <c r="J68" s="115">
        <v>-5</v>
      </c>
      <c r="K68" s="116">
        <v>-6.024096385542169</v>
      </c>
    </row>
    <row r="69" spans="1:11" ht="14.1" customHeight="1" x14ac:dyDescent="0.2">
      <c r="A69" s="306">
        <v>83</v>
      </c>
      <c r="B69" s="307" t="s">
        <v>304</v>
      </c>
      <c r="C69" s="308"/>
      <c r="D69" s="113">
        <v>5.930560451180825</v>
      </c>
      <c r="E69" s="115">
        <v>673</v>
      </c>
      <c r="F69" s="114">
        <v>620</v>
      </c>
      <c r="G69" s="114">
        <v>1298</v>
      </c>
      <c r="H69" s="114">
        <v>466</v>
      </c>
      <c r="I69" s="140">
        <v>590</v>
      </c>
      <c r="J69" s="115">
        <v>83</v>
      </c>
      <c r="K69" s="116">
        <v>14.067796610169491</v>
      </c>
    </row>
    <row r="70" spans="1:11" ht="14.1" customHeight="1" x14ac:dyDescent="0.2">
      <c r="A70" s="306" t="s">
        <v>305</v>
      </c>
      <c r="B70" s="307" t="s">
        <v>306</v>
      </c>
      <c r="C70" s="308"/>
      <c r="D70" s="113">
        <v>4.8995417694747969</v>
      </c>
      <c r="E70" s="115">
        <v>556</v>
      </c>
      <c r="F70" s="114">
        <v>498</v>
      </c>
      <c r="G70" s="114">
        <v>1124</v>
      </c>
      <c r="H70" s="114">
        <v>372</v>
      </c>
      <c r="I70" s="140">
        <v>459</v>
      </c>
      <c r="J70" s="115">
        <v>97</v>
      </c>
      <c r="K70" s="116">
        <v>21.132897603485837</v>
      </c>
    </row>
    <row r="71" spans="1:11" ht="14.1" customHeight="1" x14ac:dyDescent="0.2">
      <c r="A71" s="306"/>
      <c r="B71" s="307" t="s">
        <v>307</v>
      </c>
      <c r="C71" s="308"/>
      <c r="D71" s="113">
        <v>2.0179767359887206</v>
      </c>
      <c r="E71" s="115">
        <v>229</v>
      </c>
      <c r="F71" s="114">
        <v>174</v>
      </c>
      <c r="G71" s="114">
        <v>519</v>
      </c>
      <c r="H71" s="114">
        <v>117</v>
      </c>
      <c r="I71" s="140">
        <v>197</v>
      </c>
      <c r="J71" s="115">
        <v>32</v>
      </c>
      <c r="K71" s="116">
        <v>16.243654822335024</v>
      </c>
    </row>
    <row r="72" spans="1:11" ht="14.1" customHeight="1" x14ac:dyDescent="0.2">
      <c r="A72" s="306">
        <v>84</v>
      </c>
      <c r="B72" s="307" t="s">
        <v>308</v>
      </c>
      <c r="C72" s="308"/>
      <c r="D72" s="113">
        <v>1.5509340853013747</v>
      </c>
      <c r="E72" s="115">
        <v>176</v>
      </c>
      <c r="F72" s="114">
        <v>136</v>
      </c>
      <c r="G72" s="114">
        <v>178</v>
      </c>
      <c r="H72" s="114">
        <v>166</v>
      </c>
      <c r="I72" s="140">
        <v>197</v>
      </c>
      <c r="J72" s="115">
        <v>-21</v>
      </c>
      <c r="K72" s="116">
        <v>-10.659898477157361</v>
      </c>
    </row>
    <row r="73" spans="1:11" ht="14.1" customHeight="1" x14ac:dyDescent="0.2">
      <c r="A73" s="306" t="s">
        <v>309</v>
      </c>
      <c r="B73" s="307" t="s">
        <v>310</v>
      </c>
      <c r="C73" s="308"/>
      <c r="D73" s="113">
        <v>0.93408530137469159</v>
      </c>
      <c r="E73" s="115">
        <v>106</v>
      </c>
      <c r="F73" s="114">
        <v>80</v>
      </c>
      <c r="G73" s="114">
        <v>97</v>
      </c>
      <c r="H73" s="114">
        <v>97</v>
      </c>
      <c r="I73" s="140">
        <v>101</v>
      </c>
      <c r="J73" s="115">
        <v>5</v>
      </c>
      <c r="K73" s="116">
        <v>4.9504950495049505</v>
      </c>
    </row>
    <row r="74" spans="1:11" ht="14.1" customHeight="1" x14ac:dyDescent="0.2">
      <c r="A74" s="306" t="s">
        <v>311</v>
      </c>
      <c r="B74" s="307" t="s">
        <v>312</v>
      </c>
      <c r="C74" s="308"/>
      <c r="D74" s="113">
        <v>0.14099400775467041</v>
      </c>
      <c r="E74" s="115">
        <v>16</v>
      </c>
      <c r="F74" s="114">
        <v>13</v>
      </c>
      <c r="G74" s="114">
        <v>18</v>
      </c>
      <c r="H74" s="114">
        <v>13</v>
      </c>
      <c r="I74" s="140">
        <v>29</v>
      </c>
      <c r="J74" s="115">
        <v>-13</v>
      </c>
      <c r="K74" s="116">
        <v>-44.827586206896555</v>
      </c>
    </row>
    <row r="75" spans="1:11" ht="14.1" customHeight="1" x14ac:dyDescent="0.2">
      <c r="A75" s="306" t="s">
        <v>313</v>
      </c>
      <c r="B75" s="307" t="s">
        <v>314</v>
      </c>
      <c r="C75" s="308"/>
      <c r="D75" s="113">
        <v>0</v>
      </c>
      <c r="E75" s="115">
        <v>0</v>
      </c>
      <c r="F75" s="114">
        <v>0</v>
      </c>
      <c r="G75" s="114" t="s">
        <v>513</v>
      </c>
      <c r="H75" s="114" t="s">
        <v>513</v>
      </c>
      <c r="I75" s="140">
        <v>3</v>
      </c>
      <c r="J75" s="115">
        <v>-3</v>
      </c>
      <c r="K75" s="116">
        <v>-100</v>
      </c>
    </row>
    <row r="76" spans="1:11" ht="14.1" customHeight="1" x14ac:dyDescent="0.2">
      <c r="A76" s="306">
        <v>91</v>
      </c>
      <c r="B76" s="307" t="s">
        <v>315</v>
      </c>
      <c r="C76" s="308"/>
      <c r="D76" s="113">
        <v>0.37892139584067674</v>
      </c>
      <c r="E76" s="115">
        <v>43</v>
      </c>
      <c r="F76" s="114">
        <v>40</v>
      </c>
      <c r="G76" s="114">
        <v>62</v>
      </c>
      <c r="H76" s="114">
        <v>22</v>
      </c>
      <c r="I76" s="140">
        <v>25</v>
      </c>
      <c r="J76" s="115">
        <v>18</v>
      </c>
      <c r="K76" s="116">
        <v>72</v>
      </c>
    </row>
    <row r="77" spans="1:11" ht="14.1" customHeight="1" x14ac:dyDescent="0.2">
      <c r="A77" s="306">
        <v>92</v>
      </c>
      <c r="B77" s="307" t="s">
        <v>316</v>
      </c>
      <c r="C77" s="308"/>
      <c r="D77" s="113">
        <v>0.86358829749735633</v>
      </c>
      <c r="E77" s="115">
        <v>98</v>
      </c>
      <c r="F77" s="114">
        <v>69</v>
      </c>
      <c r="G77" s="114">
        <v>66</v>
      </c>
      <c r="H77" s="114">
        <v>60</v>
      </c>
      <c r="I77" s="140">
        <v>92</v>
      </c>
      <c r="J77" s="115">
        <v>6</v>
      </c>
      <c r="K77" s="116">
        <v>6.5217391304347823</v>
      </c>
    </row>
    <row r="78" spans="1:11" ht="14.1" customHeight="1" x14ac:dyDescent="0.2">
      <c r="A78" s="306">
        <v>93</v>
      </c>
      <c r="B78" s="307" t="s">
        <v>317</v>
      </c>
      <c r="C78" s="308"/>
      <c r="D78" s="113">
        <v>8.8121254846669023E-2</v>
      </c>
      <c r="E78" s="115">
        <v>10</v>
      </c>
      <c r="F78" s="114">
        <v>11</v>
      </c>
      <c r="G78" s="114">
        <v>22</v>
      </c>
      <c r="H78" s="114">
        <v>3</v>
      </c>
      <c r="I78" s="140">
        <v>5</v>
      </c>
      <c r="J78" s="115">
        <v>5</v>
      </c>
      <c r="K78" s="116">
        <v>100</v>
      </c>
    </row>
    <row r="79" spans="1:11" ht="14.1" customHeight="1" x14ac:dyDescent="0.2">
      <c r="A79" s="306">
        <v>94</v>
      </c>
      <c r="B79" s="307" t="s">
        <v>318</v>
      </c>
      <c r="C79" s="308"/>
      <c r="D79" s="113">
        <v>0.38773352132534367</v>
      </c>
      <c r="E79" s="115">
        <v>44</v>
      </c>
      <c r="F79" s="114">
        <v>53</v>
      </c>
      <c r="G79" s="114">
        <v>54</v>
      </c>
      <c r="H79" s="114">
        <v>36</v>
      </c>
      <c r="I79" s="140">
        <v>78</v>
      </c>
      <c r="J79" s="115">
        <v>-34</v>
      </c>
      <c r="K79" s="116">
        <v>-43.589743589743591</v>
      </c>
    </row>
    <row r="80" spans="1:11" ht="14.1" customHeight="1" x14ac:dyDescent="0.2">
      <c r="A80" s="306" t="s">
        <v>319</v>
      </c>
      <c r="B80" s="307" t="s">
        <v>320</v>
      </c>
      <c r="C80" s="308"/>
      <c r="D80" s="113">
        <v>2.6436376454000706E-2</v>
      </c>
      <c r="E80" s="115">
        <v>3</v>
      </c>
      <c r="F80" s="114" t="s">
        <v>513</v>
      </c>
      <c r="G80" s="114">
        <v>0</v>
      </c>
      <c r="H80" s="114">
        <v>0</v>
      </c>
      <c r="I80" s="140">
        <v>0</v>
      </c>
      <c r="J80" s="115">
        <v>3</v>
      </c>
      <c r="K80" s="116" t="s">
        <v>514</v>
      </c>
    </row>
    <row r="81" spans="1:11" ht="14.1" customHeight="1" x14ac:dyDescent="0.2">
      <c r="A81" s="310" t="s">
        <v>321</v>
      </c>
      <c r="B81" s="311" t="s">
        <v>333</v>
      </c>
      <c r="C81" s="312"/>
      <c r="D81" s="125">
        <v>0.14980613323933734</v>
      </c>
      <c r="E81" s="143">
        <v>17</v>
      </c>
      <c r="F81" s="144">
        <v>27</v>
      </c>
      <c r="G81" s="144">
        <v>138</v>
      </c>
      <c r="H81" s="144">
        <v>18</v>
      </c>
      <c r="I81" s="145">
        <v>20</v>
      </c>
      <c r="J81" s="143">
        <v>-3</v>
      </c>
      <c r="K81" s="146">
        <v>-15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12876</v>
      </c>
      <c r="E11" s="114">
        <v>10146</v>
      </c>
      <c r="F11" s="114">
        <v>12369</v>
      </c>
      <c r="G11" s="114">
        <v>9815</v>
      </c>
      <c r="H11" s="140">
        <v>12301</v>
      </c>
      <c r="I11" s="115">
        <v>575</v>
      </c>
      <c r="J11" s="116">
        <v>4.6744167140882853</v>
      </c>
    </row>
    <row r="12" spans="1:15" s="110" customFormat="1" ht="24.95" customHeight="1" x14ac:dyDescent="0.2">
      <c r="A12" s="193" t="s">
        <v>132</v>
      </c>
      <c r="B12" s="194" t="s">
        <v>133</v>
      </c>
      <c r="C12" s="113">
        <v>1.1649580615097856</v>
      </c>
      <c r="D12" s="115">
        <v>150</v>
      </c>
      <c r="E12" s="114">
        <v>201</v>
      </c>
      <c r="F12" s="114">
        <v>309</v>
      </c>
      <c r="G12" s="114">
        <v>214</v>
      </c>
      <c r="H12" s="140">
        <v>131</v>
      </c>
      <c r="I12" s="115">
        <v>19</v>
      </c>
      <c r="J12" s="116">
        <v>14.503816793893129</v>
      </c>
    </row>
    <row r="13" spans="1:15" s="110" customFormat="1" ht="24.95" customHeight="1" x14ac:dyDescent="0.2">
      <c r="A13" s="193" t="s">
        <v>134</v>
      </c>
      <c r="B13" s="199" t="s">
        <v>214</v>
      </c>
      <c r="C13" s="113">
        <v>1.460080770425598</v>
      </c>
      <c r="D13" s="115">
        <v>188</v>
      </c>
      <c r="E13" s="114">
        <v>876</v>
      </c>
      <c r="F13" s="114">
        <v>565</v>
      </c>
      <c r="G13" s="114">
        <v>145</v>
      </c>
      <c r="H13" s="140">
        <v>208</v>
      </c>
      <c r="I13" s="115">
        <v>-20</v>
      </c>
      <c r="J13" s="116">
        <v>-9.615384615384615</v>
      </c>
    </row>
    <row r="14" spans="1:15" s="287" customFormat="1" ht="24.95" customHeight="1" x14ac:dyDescent="0.2">
      <c r="A14" s="193" t="s">
        <v>215</v>
      </c>
      <c r="B14" s="199" t="s">
        <v>137</v>
      </c>
      <c r="C14" s="113">
        <v>11.680646163404784</v>
      </c>
      <c r="D14" s="115">
        <v>1504</v>
      </c>
      <c r="E14" s="114">
        <v>1011</v>
      </c>
      <c r="F14" s="114">
        <v>1335</v>
      </c>
      <c r="G14" s="114">
        <v>1356</v>
      </c>
      <c r="H14" s="140">
        <v>1569</v>
      </c>
      <c r="I14" s="115">
        <v>-65</v>
      </c>
      <c r="J14" s="116">
        <v>-4.1427660930528996</v>
      </c>
      <c r="K14" s="110"/>
      <c r="L14" s="110"/>
      <c r="M14" s="110"/>
      <c r="N14" s="110"/>
      <c r="O14" s="110"/>
    </row>
    <row r="15" spans="1:15" s="110" customFormat="1" ht="24.95" customHeight="1" x14ac:dyDescent="0.2">
      <c r="A15" s="193" t="s">
        <v>216</v>
      </c>
      <c r="B15" s="199" t="s">
        <v>217</v>
      </c>
      <c r="C15" s="113">
        <v>5.1491146318732524</v>
      </c>
      <c r="D15" s="115">
        <v>663</v>
      </c>
      <c r="E15" s="114">
        <v>463</v>
      </c>
      <c r="F15" s="114">
        <v>527</v>
      </c>
      <c r="G15" s="114">
        <v>612</v>
      </c>
      <c r="H15" s="140">
        <v>521</v>
      </c>
      <c r="I15" s="115">
        <v>142</v>
      </c>
      <c r="J15" s="116">
        <v>27.255278310940501</v>
      </c>
    </row>
    <row r="16" spans="1:15" s="287" customFormat="1" ht="24.95" customHeight="1" x14ac:dyDescent="0.2">
      <c r="A16" s="193" t="s">
        <v>218</v>
      </c>
      <c r="B16" s="199" t="s">
        <v>141</v>
      </c>
      <c r="C16" s="113">
        <v>4.8617583100341717</v>
      </c>
      <c r="D16" s="115">
        <v>626</v>
      </c>
      <c r="E16" s="114">
        <v>417</v>
      </c>
      <c r="F16" s="114">
        <v>601</v>
      </c>
      <c r="G16" s="114">
        <v>476</v>
      </c>
      <c r="H16" s="140">
        <v>635</v>
      </c>
      <c r="I16" s="115">
        <v>-9</v>
      </c>
      <c r="J16" s="116">
        <v>-1.4173228346456692</v>
      </c>
      <c r="K16" s="110"/>
      <c r="L16" s="110"/>
      <c r="M16" s="110"/>
      <c r="N16" s="110"/>
      <c r="O16" s="110"/>
    </row>
    <row r="17" spans="1:15" s="110" customFormat="1" ht="24.95" customHeight="1" x14ac:dyDescent="0.2">
      <c r="A17" s="193" t="s">
        <v>142</v>
      </c>
      <c r="B17" s="199" t="s">
        <v>220</v>
      </c>
      <c r="C17" s="113">
        <v>1.6697732214973595</v>
      </c>
      <c r="D17" s="115">
        <v>215</v>
      </c>
      <c r="E17" s="114">
        <v>131</v>
      </c>
      <c r="F17" s="114">
        <v>207</v>
      </c>
      <c r="G17" s="114">
        <v>268</v>
      </c>
      <c r="H17" s="140">
        <v>413</v>
      </c>
      <c r="I17" s="115">
        <v>-198</v>
      </c>
      <c r="J17" s="116">
        <v>-47.941888619854723</v>
      </c>
    </row>
    <row r="18" spans="1:15" s="287" customFormat="1" ht="24.95" customHeight="1" x14ac:dyDescent="0.2">
      <c r="A18" s="201" t="s">
        <v>144</v>
      </c>
      <c r="B18" s="202" t="s">
        <v>145</v>
      </c>
      <c r="C18" s="113">
        <v>8.3178005591798687</v>
      </c>
      <c r="D18" s="115">
        <v>1071</v>
      </c>
      <c r="E18" s="114">
        <v>929</v>
      </c>
      <c r="F18" s="114">
        <v>886</v>
      </c>
      <c r="G18" s="114">
        <v>771</v>
      </c>
      <c r="H18" s="140">
        <v>971</v>
      </c>
      <c r="I18" s="115">
        <v>100</v>
      </c>
      <c r="J18" s="116">
        <v>10.298661174047373</v>
      </c>
      <c r="K18" s="110"/>
      <c r="L18" s="110"/>
      <c r="M18" s="110"/>
      <c r="N18" s="110"/>
      <c r="O18" s="110"/>
    </row>
    <row r="19" spans="1:15" s="110" customFormat="1" ht="24.95" customHeight="1" x14ac:dyDescent="0.2">
      <c r="A19" s="193" t="s">
        <v>146</v>
      </c>
      <c r="B19" s="199" t="s">
        <v>147</v>
      </c>
      <c r="C19" s="113">
        <v>23.625349487418454</v>
      </c>
      <c r="D19" s="115">
        <v>3042</v>
      </c>
      <c r="E19" s="114">
        <v>1641</v>
      </c>
      <c r="F19" s="114">
        <v>1935</v>
      </c>
      <c r="G19" s="114">
        <v>1576</v>
      </c>
      <c r="H19" s="140">
        <v>2347</v>
      </c>
      <c r="I19" s="115">
        <v>695</v>
      </c>
      <c r="J19" s="116">
        <v>29.612270984235195</v>
      </c>
    </row>
    <row r="20" spans="1:15" s="287" customFormat="1" ht="24.95" customHeight="1" x14ac:dyDescent="0.2">
      <c r="A20" s="193" t="s">
        <v>148</v>
      </c>
      <c r="B20" s="199" t="s">
        <v>149</v>
      </c>
      <c r="C20" s="113">
        <v>7.5256290773532148</v>
      </c>
      <c r="D20" s="115">
        <v>969</v>
      </c>
      <c r="E20" s="114">
        <v>588</v>
      </c>
      <c r="F20" s="114">
        <v>733</v>
      </c>
      <c r="G20" s="114">
        <v>580</v>
      </c>
      <c r="H20" s="140">
        <v>749</v>
      </c>
      <c r="I20" s="115">
        <v>220</v>
      </c>
      <c r="J20" s="116">
        <v>29.372496662216289</v>
      </c>
      <c r="K20" s="110"/>
      <c r="L20" s="110"/>
      <c r="M20" s="110"/>
      <c r="N20" s="110"/>
      <c r="O20" s="110"/>
    </row>
    <row r="21" spans="1:15" s="110" customFormat="1" ht="24.95" customHeight="1" x14ac:dyDescent="0.2">
      <c r="A21" s="201" t="s">
        <v>150</v>
      </c>
      <c r="B21" s="202" t="s">
        <v>151</v>
      </c>
      <c r="C21" s="113">
        <v>4.9471885678782233</v>
      </c>
      <c r="D21" s="115">
        <v>637</v>
      </c>
      <c r="E21" s="114">
        <v>601</v>
      </c>
      <c r="F21" s="114">
        <v>781</v>
      </c>
      <c r="G21" s="114">
        <v>630</v>
      </c>
      <c r="H21" s="140">
        <v>616</v>
      </c>
      <c r="I21" s="115">
        <v>21</v>
      </c>
      <c r="J21" s="116">
        <v>3.4090909090909092</v>
      </c>
    </row>
    <row r="22" spans="1:15" s="110" customFormat="1" ht="24.95" customHeight="1" x14ac:dyDescent="0.2">
      <c r="A22" s="201" t="s">
        <v>152</v>
      </c>
      <c r="B22" s="199" t="s">
        <v>153</v>
      </c>
      <c r="C22" s="113">
        <v>0.98633115874495181</v>
      </c>
      <c r="D22" s="115">
        <v>127</v>
      </c>
      <c r="E22" s="114">
        <v>97</v>
      </c>
      <c r="F22" s="114">
        <v>135</v>
      </c>
      <c r="G22" s="114">
        <v>126</v>
      </c>
      <c r="H22" s="140">
        <v>171</v>
      </c>
      <c r="I22" s="115">
        <v>-44</v>
      </c>
      <c r="J22" s="116">
        <v>-25.730994152046783</v>
      </c>
    </row>
    <row r="23" spans="1:15" s="110" customFormat="1" ht="24.95" customHeight="1" x14ac:dyDescent="0.2">
      <c r="A23" s="193" t="s">
        <v>154</v>
      </c>
      <c r="B23" s="199" t="s">
        <v>155</v>
      </c>
      <c r="C23" s="113">
        <v>1.3513513513513513</v>
      </c>
      <c r="D23" s="115">
        <v>174</v>
      </c>
      <c r="E23" s="114">
        <v>98</v>
      </c>
      <c r="F23" s="114">
        <v>108</v>
      </c>
      <c r="G23" s="114">
        <v>95</v>
      </c>
      <c r="H23" s="140">
        <v>174</v>
      </c>
      <c r="I23" s="115">
        <v>0</v>
      </c>
      <c r="J23" s="116">
        <v>0</v>
      </c>
    </row>
    <row r="24" spans="1:15" s="110" customFormat="1" ht="24.95" customHeight="1" x14ac:dyDescent="0.2">
      <c r="A24" s="193" t="s">
        <v>156</v>
      </c>
      <c r="B24" s="199" t="s">
        <v>221</v>
      </c>
      <c r="C24" s="113">
        <v>4.4423734078906492</v>
      </c>
      <c r="D24" s="115">
        <v>572</v>
      </c>
      <c r="E24" s="114">
        <v>433</v>
      </c>
      <c r="F24" s="114">
        <v>635</v>
      </c>
      <c r="G24" s="114">
        <v>532</v>
      </c>
      <c r="H24" s="140">
        <v>612</v>
      </c>
      <c r="I24" s="115">
        <v>-40</v>
      </c>
      <c r="J24" s="116">
        <v>-6.5359477124183005</v>
      </c>
    </row>
    <row r="25" spans="1:15" s="110" customFormat="1" ht="24.95" customHeight="1" x14ac:dyDescent="0.2">
      <c r="A25" s="193" t="s">
        <v>222</v>
      </c>
      <c r="B25" s="204" t="s">
        <v>159</v>
      </c>
      <c r="C25" s="113">
        <v>6.2131096613855235</v>
      </c>
      <c r="D25" s="115">
        <v>800</v>
      </c>
      <c r="E25" s="114">
        <v>636</v>
      </c>
      <c r="F25" s="114">
        <v>735</v>
      </c>
      <c r="G25" s="114">
        <v>661</v>
      </c>
      <c r="H25" s="140">
        <v>755</v>
      </c>
      <c r="I25" s="115">
        <v>45</v>
      </c>
      <c r="J25" s="116">
        <v>5.9602649006622519</v>
      </c>
    </row>
    <row r="26" spans="1:15" s="110" customFormat="1" ht="24.95" customHeight="1" x14ac:dyDescent="0.2">
      <c r="A26" s="201">
        <v>782.78300000000002</v>
      </c>
      <c r="B26" s="203" t="s">
        <v>160</v>
      </c>
      <c r="C26" s="113">
        <v>6.5470643056849953</v>
      </c>
      <c r="D26" s="115">
        <v>843</v>
      </c>
      <c r="E26" s="114">
        <v>802</v>
      </c>
      <c r="F26" s="114">
        <v>1071</v>
      </c>
      <c r="G26" s="114">
        <v>799</v>
      </c>
      <c r="H26" s="140">
        <v>1393</v>
      </c>
      <c r="I26" s="115">
        <v>-550</v>
      </c>
      <c r="J26" s="116">
        <v>-39.48312993539124</v>
      </c>
    </row>
    <row r="27" spans="1:15" s="110" customFormat="1" ht="24.95" customHeight="1" x14ac:dyDescent="0.2">
      <c r="A27" s="193" t="s">
        <v>161</v>
      </c>
      <c r="B27" s="199" t="s">
        <v>162</v>
      </c>
      <c r="C27" s="113">
        <v>1.6930723827275551</v>
      </c>
      <c r="D27" s="115">
        <v>218</v>
      </c>
      <c r="E27" s="114">
        <v>149</v>
      </c>
      <c r="F27" s="114">
        <v>223</v>
      </c>
      <c r="G27" s="114">
        <v>178</v>
      </c>
      <c r="H27" s="140">
        <v>281</v>
      </c>
      <c r="I27" s="115">
        <v>-63</v>
      </c>
      <c r="J27" s="116">
        <v>-22.419928825622776</v>
      </c>
    </row>
    <row r="28" spans="1:15" s="110" customFormat="1" ht="24.95" customHeight="1" x14ac:dyDescent="0.2">
      <c r="A28" s="193" t="s">
        <v>163</v>
      </c>
      <c r="B28" s="199" t="s">
        <v>164</v>
      </c>
      <c r="C28" s="113">
        <v>1.8794656725691208</v>
      </c>
      <c r="D28" s="115">
        <v>242</v>
      </c>
      <c r="E28" s="114">
        <v>160</v>
      </c>
      <c r="F28" s="114">
        <v>405</v>
      </c>
      <c r="G28" s="114">
        <v>194</v>
      </c>
      <c r="H28" s="140">
        <v>220</v>
      </c>
      <c r="I28" s="115">
        <v>22</v>
      </c>
      <c r="J28" s="116">
        <v>10</v>
      </c>
    </row>
    <row r="29" spans="1:15" s="110" customFormat="1" ht="24.95" customHeight="1" x14ac:dyDescent="0.2">
      <c r="A29" s="193">
        <v>86</v>
      </c>
      <c r="B29" s="199" t="s">
        <v>165</v>
      </c>
      <c r="C29" s="113">
        <v>5.8713886300093199</v>
      </c>
      <c r="D29" s="115">
        <v>756</v>
      </c>
      <c r="E29" s="114">
        <v>592</v>
      </c>
      <c r="F29" s="114">
        <v>703</v>
      </c>
      <c r="G29" s="114">
        <v>746</v>
      </c>
      <c r="H29" s="140">
        <v>654</v>
      </c>
      <c r="I29" s="115">
        <v>102</v>
      </c>
      <c r="J29" s="116">
        <v>15.596330275229358</v>
      </c>
    </row>
    <row r="30" spans="1:15" s="110" customFormat="1" ht="24.95" customHeight="1" x14ac:dyDescent="0.2">
      <c r="A30" s="193">
        <v>87.88</v>
      </c>
      <c r="B30" s="204" t="s">
        <v>166</v>
      </c>
      <c r="C30" s="113">
        <v>7.2538055296675985</v>
      </c>
      <c r="D30" s="115">
        <v>934</v>
      </c>
      <c r="E30" s="114">
        <v>900</v>
      </c>
      <c r="F30" s="114">
        <v>1323</v>
      </c>
      <c r="G30" s="114">
        <v>869</v>
      </c>
      <c r="H30" s="140">
        <v>1004</v>
      </c>
      <c r="I30" s="115">
        <v>-70</v>
      </c>
      <c r="J30" s="116">
        <v>-6.9721115537848606</v>
      </c>
    </row>
    <row r="31" spans="1:15" s="110" customFormat="1" ht="24.95" customHeight="1" x14ac:dyDescent="0.2">
      <c r="A31" s="193" t="s">
        <v>167</v>
      </c>
      <c r="B31" s="199" t="s">
        <v>168</v>
      </c>
      <c r="C31" s="113">
        <v>5.0403852127990056</v>
      </c>
      <c r="D31" s="115">
        <v>649</v>
      </c>
      <c r="E31" s="114">
        <v>432</v>
      </c>
      <c r="F31" s="114">
        <v>486</v>
      </c>
      <c r="G31" s="114">
        <v>343</v>
      </c>
      <c r="H31" s="140">
        <v>444</v>
      </c>
      <c r="I31" s="115">
        <v>205</v>
      </c>
      <c r="J31" s="116">
        <v>46.171171171171174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1.1649580615097856</v>
      </c>
      <c r="D34" s="115">
        <v>150</v>
      </c>
      <c r="E34" s="114">
        <v>201</v>
      </c>
      <c r="F34" s="114">
        <v>309</v>
      </c>
      <c r="G34" s="114">
        <v>214</v>
      </c>
      <c r="H34" s="140">
        <v>131</v>
      </c>
      <c r="I34" s="115">
        <v>19</v>
      </c>
      <c r="J34" s="116">
        <v>14.503816793893129</v>
      </c>
    </row>
    <row r="35" spans="1:10" s="110" customFormat="1" ht="24.95" customHeight="1" x14ac:dyDescent="0.2">
      <c r="A35" s="292" t="s">
        <v>171</v>
      </c>
      <c r="B35" s="293" t="s">
        <v>172</v>
      </c>
      <c r="C35" s="113">
        <v>21.458527493010251</v>
      </c>
      <c r="D35" s="115">
        <v>2763</v>
      </c>
      <c r="E35" s="114">
        <v>2816</v>
      </c>
      <c r="F35" s="114">
        <v>2786</v>
      </c>
      <c r="G35" s="114">
        <v>2272</v>
      </c>
      <c r="H35" s="140">
        <v>2748</v>
      </c>
      <c r="I35" s="115">
        <v>15</v>
      </c>
      <c r="J35" s="116">
        <v>0.54585152838427953</v>
      </c>
    </row>
    <row r="36" spans="1:10" s="110" customFormat="1" ht="24.95" customHeight="1" x14ac:dyDescent="0.2">
      <c r="A36" s="294" t="s">
        <v>173</v>
      </c>
      <c r="B36" s="295" t="s">
        <v>174</v>
      </c>
      <c r="C36" s="125">
        <v>77.37651444547997</v>
      </c>
      <c r="D36" s="143">
        <v>9963</v>
      </c>
      <c r="E36" s="144">
        <v>7129</v>
      </c>
      <c r="F36" s="144">
        <v>9273</v>
      </c>
      <c r="G36" s="144">
        <v>7329</v>
      </c>
      <c r="H36" s="145">
        <v>9420</v>
      </c>
      <c r="I36" s="143">
        <v>543</v>
      </c>
      <c r="J36" s="146">
        <v>5.7643312101910826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12876</v>
      </c>
      <c r="F11" s="264">
        <v>10146</v>
      </c>
      <c r="G11" s="264">
        <v>12369</v>
      </c>
      <c r="H11" s="264">
        <v>9815</v>
      </c>
      <c r="I11" s="265">
        <v>12301</v>
      </c>
      <c r="J11" s="263">
        <v>575</v>
      </c>
      <c r="K11" s="266">
        <v>4.6744167140882853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32.805219012115565</v>
      </c>
      <c r="E13" s="115">
        <v>4224</v>
      </c>
      <c r="F13" s="114">
        <v>3029</v>
      </c>
      <c r="G13" s="114">
        <v>3835</v>
      </c>
      <c r="H13" s="114">
        <v>2831</v>
      </c>
      <c r="I13" s="140">
        <v>3657</v>
      </c>
      <c r="J13" s="115">
        <v>567</v>
      </c>
      <c r="K13" s="116">
        <v>15.504511894995899</v>
      </c>
    </row>
    <row r="14" spans="1:17" ht="15.95" customHeight="1" x14ac:dyDescent="0.2">
      <c r="A14" s="306" t="s">
        <v>230</v>
      </c>
      <c r="B14" s="307"/>
      <c r="C14" s="308"/>
      <c r="D14" s="113">
        <v>53.456042249145696</v>
      </c>
      <c r="E14" s="115">
        <v>6883</v>
      </c>
      <c r="F14" s="114">
        <v>5650</v>
      </c>
      <c r="G14" s="114">
        <v>6639</v>
      </c>
      <c r="H14" s="114">
        <v>5576</v>
      </c>
      <c r="I14" s="140">
        <v>6817</v>
      </c>
      <c r="J14" s="115">
        <v>66</v>
      </c>
      <c r="K14" s="116">
        <v>0.96816781575473077</v>
      </c>
    </row>
    <row r="15" spans="1:17" ht="15.95" customHeight="1" x14ac:dyDescent="0.2">
      <c r="A15" s="306" t="s">
        <v>231</v>
      </c>
      <c r="B15" s="307"/>
      <c r="C15" s="308"/>
      <c r="D15" s="113">
        <v>5.9878844361602983</v>
      </c>
      <c r="E15" s="115">
        <v>771</v>
      </c>
      <c r="F15" s="114">
        <v>717</v>
      </c>
      <c r="G15" s="114">
        <v>794</v>
      </c>
      <c r="H15" s="114">
        <v>651</v>
      </c>
      <c r="I15" s="140">
        <v>810</v>
      </c>
      <c r="J15" s="115">
        <v>-39</v>
      </c>
      <c r="K15" s="116">
        <v>-4.8148148148148149</v>
      </c>
    </row>
    <row r="16" spans="1:17" ht="15.95" customHeight="1" x14ac:dyDescent="0.2">
      <c r="A16" s="306" t="s">
        <v>232</v>
      </c>
      <c r="B16" s="307"/>
      <c r="C16" s="308"/>
      <c r="D16" s="113">
        <v>7.4712643678160919</v>
      </c>
      <c r="E16" s="115">
        <v>962</v>
      </c>
      <c r="F16" s="114">
        <v>717</v>
      </c>
      <c r="G16" s="114">
        <v>1004</v>
      </c>
      <c r="H16" s="114">
        <v>721</v>
      </c>
      <c r="I16" s="140">
        <v>976</v>
      </c>
      <c r="J16" s="115">
        <v>-14</v>
      </c>
      <c r="K16" s="116">
        <v>-1.4344262295081966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1.3047530288909599</v>
      </c>
      <c r="E18" s="115">
        <v>168</v>
      </c>
      <c r="F18" s="114">
        <v>188</v>
      </c>
      <c r="G18" s="114">
        <v>286</v>
      </c>
      <c r="H18" s="114">
        <v>209</v>
      </c>
      <c r="I18" s="140">
        <v>148</v>
      </c>
      <c r="J18" s="115">
        <v>20</v>
      </c>
      <c r="K18" s="116">
        <v>13.513513513513514</v>
      </c>
    </row>
    <row r="19" spans="1:11" ht="14.1" customHeight="1" x14ac:dyDescent="0.2">
      <c r="A19" s="306" t="s">
        <v>235</v>
      </c>
      <c r="B19" s="307" t="s">
        <v>236</v>
      </c>
      <c r="C19" s="308"/>
      <c r="D19" s="113">
        <v>1.0639950295122709</v>
      </c>
      <c r="E19" s="115">
        <v>137</v>
      </c>
      <c r="F19" s="114">
        <v>155</v>
      </c>
      <c r="G19" s="114">
        <v>250</v>
      </c>
      <c r="H19" s="114">
        <v>174</v>
      </c>
      <c r="I19" s="140">
        <v>122</v>
      </c>
      <c r="J19" s="115">
        <v>15</v>
      </c>
      <c r="K19" s="116">
        <v>12.295081967213115</v>
      </c>
    </row>
    <row r="20" spans="1:11" ht="14.1" customHeight="1" x14ac:dyDescent="0.2">
      <c r="A20" s="306">
        <v>12</v>
      </c>
      <c r="B20" s="307" t="s">
        <v>237</v>
      </c>
      <c r="C20" s="308"/>
      <c r="D20" s="113">
        <v>2.1823547685616651</v>
      </c>
      <c r="E20" s="115">
        <v>281</v>
      </c>
      <c r="F20" s="114">
        <v>230</v>
      </c>
      <c r="G20" s="114">
        <v>251</v>
      </c>
      <c r="H20" s="114">
        <v>258</v>
      </c>
      <c r="I20" s="140">
        <v>215</v>
      </c>
      <c r="J20" s="115">
        <v>66</v>
      </c>
      <c r="K20" s="116">
        <v>30.697674418604652</v>
      </c>
    </row>
    <row r="21" spans="1:11" ht="14.1" customHeight="1" x14ac:dyDescent="0.2">
      <c r="A21" s="306">
        <v>21</v>
      </c>
      <c r="B21" s="307" t="s">
        <v>238</v>
      </c>
      <c r="C21" s="308"/>
      <c r="D21" s="113">
        <v>0.7921714818266542</v>
      </c>
      <c r="E21" s="115">
        <v>102</v>
      </c>
      <c r="F21" s="114">
        <v>168</v>
      </c>
      <c r="G21" s="114">
        <v>162</v>
      </c>
      <c r="H21" s="114">
        <v>126</v>
      </c>
      <c r="I21" s="140">
        <v>144</v>
      </c>
      <c r="J21" s="115">
        <v>-42</v>
      </c>
      <c r="K21" s="116">
        <v>-29.166666666666668</v>
      </c>
    </row>
    <row r="22" spans="1:11" ht="14.1" customHeight="1" x14ac:dyDescent="0.2">
      <c r="A22" s="306">
        <v>22</v>
      </c>
      <c r="B22" s="307" t="s">
        <v>239</v>
      </c>
      <c r="C22" s="308"/>
      <c r="D22" s="113">
        <v>0.95526561043802427</v>
      </c>
      <c r="E22" s="115">
        <v>123</v>
      </c>
      <c r="F22" s="114">
        <v>100</v>
      </c>
      <c r="G22" s="114">
        <v>136</v>
      </c>
      <c r="H22" s="114">
        <v>117</v>
      </c>
      <c r="I22" s="140">
        <v>227</v>
      </c>
      <c r="J22" s="115">
        <v>-104</v>
      </c>
      <c r="K22" s="116">
        <v>-45.814977973568283</v>
      </c>
    </row>
    <row r="23" spans="1:11" ht="14.1" customHeight="1" x14ac:dyDescent="0.2">
      <c r="A23" s="306">
        <v>23</v>
      </c>
      <c r="B23" s="307" t="s">
        <v>240</v>
      </c>
      <c r="C23" s="308"/>
      <c r="D23" s="113">
        <v>0.58247903075489282</v>
      </c>
      <c r="E23" s="115">
        <v>75</v>
      </c>
      <c r="F23" s="114">
        <v>34</v>
      </c>
      <c r="G23" s="114">
        <v>63</v>
      </c>
      <c r="H23" s="114">
        <v>55</v>
      </c>
      <c r="I23" s="140">
        <v>40</v>
      </c>
      <c r="J23" s="115">
        <v>35</v>
      </c>
      <c r="K23" s="116">
        <v>87.5</v>
      </c>
    </row>
    <row r="24" spans="1:11" ht="14.1" customHeight="1" x14ac:dyDescent="0.2">
      <c r="A24" s="306">
        <v>24</v>
      </c>
      <c r="B24" s="307" t="s">
        <v>241</v>
      </c>
      <c r="C24" s="308"/>
      <c r="D24" s="113">
        <v>2.6328052190121154</v>
      </c>
      <c r="E24" s="115">
        <v>339</v>
      </c>
      <c r="F24" s="114">
        <v>268</v>
      </c>
      <c r="G24" s="114">
        <v>386</v>
      </c>
      <c r="H24" s="114">
        <v>254</v>
      </c>
      <c r="I24" s="140">
        <v>364</v>
      </c>
      <c r="J24" s="115">
        <v>-25</v>
      </c>
      <c r="K24" s="116">
        <v>-6.8681318681318677</v>
      </c>
    </row>
    <row r="25" spans="1:11" ht="14.1" customHeight="1" x14ac:dyDescent="0.2">
      <c r="A25" s="306">
        <v>25</v>
      </c>
      <c r="B25" s="307" t="s">
        <v>242</v>
      </c>
      <c r="C25" s="308"/>
      <c r="D25" s="113">
        <v>4.2404473438956201</v>
      </c>
      <c r="E25" s="115">
        <v>546</v>
      </c>
      <c r="F25" s="114">
        <v>562</v>
      </c>
      <c r="G25" s="114">
        <v>509</v>
      </c>
      <c r="H25" s="114">
        <v>376</v>
      </c>
      <c r="I25" s="140">
        <v>563</v>
      </c>
      <c r="J25" s="115">
        <v>-17</v>
      </c>
      <c r="K25" s="116">
        <v>-3.0195381882770871</v>
      </c>
    </row>
    <row r="26" spans="1:11" ht="14.1" customHeight="1" x14ac:dyDescent="0.2">
      <c r="A26" s="306">
        <v>26</v>
      </c>
      <c r="B26" s="307" t="s">
        <v>243</v>
      </c>
      <c r="C26" s="308"/>
      <c r="D26" s="113">
        <v>2.2910841876359118</v>
      </c>
      <c r="E26" s="115">
        <v>295</v>
      </c>
      <c r="F26" s="114">
        <v>443</v>
      </c>
      <c r="G26" s="114">
        <v>468</v>
      </c>
      <c r="H26" s="114">
        <v>240</v>
      </c>
      <c r="I26" s="140">
        <v>255</v>
      </c>
      <c r="J26" s="115">
        <v>40</v>
      </c>
      <c r="K26" s="116">
        <v>15.686274509803921</v>
      </c>
    </row>
    <row r="27" spans="1:11" ht="14.1" customHeight="1" x14ac:dyDescent="0.2">
      <c r="A27" s="306">
        <v>27</v>
      </c>
      <c r="B27" s="307" t="s">
        <v>244</v>
      </c>
      <c r="C27" s="308"/>
      <c r="D27" s="113">
        <v>0.90866728797763285</v>
      </c>
      <c r="E27" s="115">
        <v>117</v>
      </c>
      <c r="F27" s="114">
        <v>115</v>
      </c>
      <c r="G27" s="114">
        <v>131</v>
      </c>
      <c r="H27" s="114">
        <v>96</v>
      </c>
      <c r="I27" s="140">
        <v>144</v>
      </c>
      <c r="J27" s="115">
        <v>-27</v>
      </c>
      <c r="K27" s="116">
        <v>-18.75</v>
      </c>
    </row>
    <row r="28" spans="1:11" ht="14.1" customHeight="1" x14ac:dyDescent="0.2">
      <c r="A28" s="306">
        <v>28</v>
      </c>
      <c r="B28" s="307" t="s">
        <v>245</v>
      </c>
      <c r="C28" s="308"/>
      <c r="D28" s="113">
        <v>0.73004038521279901</v>
      </c>
      <c r="E28" s="115">
        <v>94</v>
      </c>
      <c r="F28" s="114">
        <v>55</v>
      </c>
      <c r="G28" s="114">
        <v>44</v>
      </c>
      <c r="H28" s="114">
        <v>34</v>
      </c>
      <c r="I28" s="140">
        <v>33</v>
      </c>
      <c r="J28" s="115">
        <v>61</v>
      </c>
      <c r="K28" s="116">
        <v>184.84848484848484</v>
      </c>
    </row>
    <row r="29" spans="1:11" ht="14.1" customHeight="1" x14ac:dyDescent="0.2">
      <c r="A29" s="306">
        <v>29</v>
      </c>
      <c r="B29" s="307" t="s">
        <v>246</v>
      </c>
      <c r="C29" s="308"/>
      <c r="D29" s="113">
        <v>5.05591798695247</v>
      </c>
      <c r="E29" s="115">
        <v>651</v>
      </c>
      <c r="F29" s="114">
        <v>537</v>
      </c>
      <c r="G29" s="114">
        <v>597</v>
      </c>
      <c r="H29" s="114">
        <v>595</v>
      </c>
      <c r="I29" s="140">
        <v>511</v>
      </c>
      <c r="J29" s="115">
        <v>140</v>
      </c>
      <c r="K29" s="116">
        <v>27.397260273972602</v>
      </c>
    </row>
    <row r="30" spans="1:11" ht="14.1" customHeight="1" x14ac:dyDescent="0.2">
      <c r="A30" s="306" t="s">
        <v>247</v>
      </c>
      <c r="B30" s="307" t="s">
        <v>248</v>
      </c>
      <c r="C30" s="308"/>
      <c r="D30" s="113">
        <v>3.2463497980739362</v>
      </c>
      <c r="E30" s="115">
        <v>418</v>
      </c>
      <c r="F30" s="114">
        <v>308</v>
      </c>
      <c r="G30" s="114">
        <v>332</v>
      </c>
      <c r="H30" s="114">
        <v>382</v>
      </c>
      <c r="I30" s="140">
        <v>306</v>
      </c>
      <c r="J30" s="115">
        <v>112</v>
      </c>
      <c r="K30" s="116">
        <v>36.601307189542482</v>
      </c>
    </row>
    <row r="31" spans="1:11" ht="14.1" customHeight="1" x14ac:dyDescent="0.2">
      <c r="A31" s="306" t="s">
        <v>249</v>
      </c>
      <c r="B31" s="307" t="s">
        <v>250</v>
      </c>
      <c r="C31" s="308"/>
      <c r="D31" s="113" t="s">
        <v>513</v>
      </c>
      <c r="E31" s="115" t="s">
        <v>513</v>
      </c>
      <c r="F31" s="114">
        <v>222</v>
      </c>
      <c r="G31" s="114">
        <v>261</v>
      </c>
      <c r="H31" s="114">
        <v>207</v>
      </c>
      <c r="I31" s="140" t="s">
        <v>513</v>
      </c>
      <c r="J31" s="115" t="s">
        <v>513</v>
      </c>
      <c r="K31" s="116" t="s">
        <v>513</v>
      </c>
    </row>
    <row r="32" spans="1:11" ht="14.1" customHeight="1" x14ac:dyDescent="0.2">
      <c r="A32" s="306">
        <v>31</v>
      </c>
      <c r="B32" s="307" t="s">
        <v>251</v>
      </c>
      <c r="C32" s="308"/>
      <c r="D32" s="113">
        <v>0.47374961168064617</v>
      </c>
      <c r="E32" s="115">
        <v>61</v>
      </c>
      <c r="F32" s="114">
        <v>56</v>
      </c>
      <c r="G32" s="114">
        <v>84</v>
      </c>
      <c r="H32" s="114">
        <v>37</v>
      </c>
      <c r="I32" s="140">
        <v>73</v>
      </c>
      <c r="J32" s="115">
        <v>-12</v>
      </c>
      <c r="K32" s="116">
        <v>-16.438356164383563</v>
      </c>
    </row>
    <row r="33" spans="1:11" ht="14.1" customHeight="1" x14ac:dyDescent="0.2">
      <c r="A33" s="306">
        <v>32</v>
      </c>
      <c r="B33" s="307" t="s">
        <v>252</v>
      </c>
      <c r="C33" s="308"/>
      <c r="D33" s="113">
        <v>2.6483379931655793</v>
      </c>
      <c r="E33" s="115">
        <v>341</v>
      </c>
      <c r="F33" s="114">
        <v>482</v>
      </c>
      <c r="G33" s="114">
        <v>359</v>
      </c>
      <c r="H33" s="114">
        <v>369</v>
      </c>
      <c r="I33" s="140">
        <v>356</v>
      </c>
      <c r="J33" s="115">
        <v>-15</v>
      </c>
      <c r="K33" s="116">
        <v>-4.213483146067416</v>
      </c>
    </row>
    <row r="34" spans="1:11" ht="14.1" customHeight="1" x14ac:dyDescent="0.2">
      <c r="A34" s="306">
        <v>33</v>
      </c>
      <c r="B34" s="307" t="s">
        <v>253</v>
      </c>
      <c r="C34" s="308"/>
      <c r="D34" s="113">
        <v>1.1183597390493942</v>
      </c>
      <c r="E34" s="115">
        <v>144</v>
      </c>
      <c r="F34" s="114">
        <v>119</v>
      </c>
      <c r="G34" s="114">
        <v>183</v>
      </c>
      <c r="H34" s="114">
        <v>125</v>
      </c>
      <c r="I34" s="140">
        <v>172</v>
      </c>
      <c r="J34" s="115">
        <v>-28</v>
      </c>
      <c r="K34" s="116">
        <v>-16.279069767441861</v>
      </c>
    </row>
    <row r="35" spans="1:11" ht="14.1" customHeight="1" x14ac:dyDescent="0.2">
      <c r="A35" s="306">
        <v>34</v>
      </c>
      <c r="B35" s="307" t="s">
        <v>254</v>
      </c>
      <c r="C35" s="308"/>
      <c r="D35" s="113">
        <v>2.3066169617893757</v>
      </c>
      <c r="E35" s="115">
        <v>297</v>
      </c>
      <c r="F35" s="114">
        <v>177</v>
      </c>
      <c r="G35" s="114">
        <v>199</v>
      </c>
      <c r="H35" s="114">
        <v>165</v>
      </c>
      <c r="I35" s="140">
        <v>248</v>
      </c>
      <c r="J35" s="115">
        <v>49</v>
      </c>
      <c r="K35" s="116">
        <v>19.758064516129032</v>
      </c>
    </row>
    <row r="36" spans="1:11" ht="14.1" customHeight="1" x14ac:dyDescent="0.2">
      <c r="A36" s="306">
        <v>41</v>
      </c>
      <c r="B36" s="307" t="s">
        <v>255</v>
      </c>
      <c r="C36" s="308"/>
      <c r="D36" s="113">
        <v>0.3960857409133271</v>
      </c>
      <c r="E36" s="115">
        <v>51</v>
      </c>
      <c r="F36" s="114">
        <v>55</v>
      </c>
      <c r="G36" s="114">
        <v>68</v>
      </c>
      <c r="H36" s="114">
        <v>52</v>
      </c>
      <c r="I36" s="140">
        <v>48</v>
      </c>
      <c r="J36" s="115">
        <v>3</v>
      </c>
      <c r="K36" s="116">
        <v>6.25</v>
      </c>
    </row>
    <row r="37" spans="1:11" ht="14.1" customHeight="1" x14ac:dyDescent="0.2">
      <c r="A37" s="306">
        <v>42</v>
      </c>
      <c r="B37" s="307" t="s">
        <v>256</v>
      </c>
      <c r="C37" s="308"/>
      <c r="D37" s="113" t="s">
        <v>513</v>
      </c>
      <c r="E37" s="115" t="s">
        <v>513</v>
      </c>
      <c r="F37" s="114" t="s">
        <v>513</v>
      </c>
      <c r="G37" s="114">
        <v>70</v>
      </c>
      <c r="H37" s="114">
        <v>17</v>
      </c>
      <c r="I37" s="140">
        <v>21</v>
      </c>
      <c r="J37" s="115" t="s">
        <v>513</v>
      </c>
      <c r="K37" s="116" t="s">
        <v>513</v>
      </c>
    </row>
    <row r="38" spans="1:11" ht="14.1" customHeight="1" x14ac:dyDescent="0.2">
      <c r="A38" s="306">
        <v>43</v>
      </c>
      <c r="B38" s="307" t="s">
        <v>257</v>
      </c>
      <c r="C38" s="308"/>
      <c r="D38" s="113">
        <v>0.78440509474992237</v>
      </c>
      <c r="E38" s="115">
        <v>101</v>
      </c>
      <c r="F38" s="114">
        <v>74</v>
      </c>
      <c r="G38" s="114">
        <v>108</v>
      </c>
      <c r="H38" s="114">
        <v>101</v>
      </c>
      <c r="I38" s="140">
        <v>126</v>
      </c>
      <c r="J38" s="115">
        <v>-25</v>
      </c>
      <c r="K38" s="116">
        <v>-19.841269841269842</v>
      </c>
    </row>
    <row r="39" spans="1:11" ht="14.1" customHeight="1" x14ac:dyDescent="0.2">
      <c r="A39" s="306">
        <v>51</v>
      </c>
      <c r="B39" s="307" t="s">
        <v>258</v>
      </c>
      <c r="C39" s="308"/>
      <c r="D39" s="113">
        <v>17.637465051258154</v>
      </c>
      <c r="E39" s="115">
        <v>2271</v>
      </c>
      <c r="F39" s="114">
        <v>1187</v>
      </c>
      <c r="G39" s="114">
        <v>1323</v>
      </c>
      <c r="H39" s="114">
        <v>988</v>
      </c>
      <c r="I39" s="140">
        <v>1576</v>
      </c>
      <c r="J39" s="115">
        <v>695</v>
      </c>
      <c r="K39" s="116">
        <v>44.098984771573605</v>
      </c>
    </row>
    <row r="40" spans="1:11" ht="14.1" customHeight="1" x14ac:dyDescent="0.2">
      <c r="A40" s="306" t="s">
        <v>259</v>
      </c>
      <c r="B40" s="307" t="s">
        <v>260</v>
      </c>
      <c r="C40" s="308"/>
      <c r="D40" s="113">
        <v>16.379310344827587</v>
      </c>
      <c r="E40" s="115">
        <v>2109</v>
      </c>
      <c r="F40" s="114">
        <v>1114</v>
      </c>
      <c r="G40" s="114">
        <v>1247</v>
      </c>
      <c r="H40" s="114">
        <v>929</v>
      </c>
      <c r="I40" s="140">
        <v>1470</v>
      </c>
      <c r="J40" s="115">
        <v>639</v>
      </c>
      <c r="K40" s="116">
        <v>43.469387755102041</v>
      </c>
    </row>
    <row r="41" spans="1:11" ht="14.1" customHeight="1" x14ac:dyDescent="0.2">
      <c r="A41" s="306"/>
      <c r="B41" s="307" t="s">
        <v>261</v>
      </c>
      <c r="C41" s="308"/>
      <c r="D41" s="113">
        <v>15.206585896241069</v>
      </c>
      <c r="E41" s="115">
        <v>1958</v>
      </c>
      <c r="F41" s="114">
        <v>1003</v>
      </c>
      <c r="G41" s="114">
        <v>1026</v>
      </c>
      <c r="H41" s="114">
        <v>825</v>
      </c>
      <c r="I41" s="140">
        <v>1340</v>
      </c>
      <c r="J41" s="115">
        <v>618</v>
      </c>
      <c r="K41" s="116">
        <v>46.119402985074629</v>
      </c>
    </row>
    <row r="42" spans="1:11" ht="14.1" customHeight="1" x14ac:dyDescent="0.2">
      <c r="A42" s="306">
        <v>52</v>
      </c>
      <c r="B42" s="307" t="s">
        <v>262</v>
      </c>
      <c r="C42" s="308"/>
      <c r="D42" s="113">
        <v>4.5744019881950919</v>
      </c>
      <c r="E42" s="115">
        <v>589</v>
      </c>
      <c r="F42" s="114">
        <v>429</v>
      </c>
      <c r="G42" s="114">
        <v>466</v>
      </c>
      <c r="H42" s="114">
        <v>467</v>
      </c>
      <c r="I42" s="140">
        <v>604</v>
      </c>
      <c r="J42" s="115">
        <v>-15</v>
      </c>
      <c r="K42" s="116">
        <v>-2.4834437086092715</v>
      </c>
    </row>
    <row r="43" spans="1:11" ht="14.1" customHeight="1" x14ac:dyDescent="0.2">
      <c r="A43" s="306" t="s">
        <v>263</v>
      </c>
      <c r="B43" s="307" t="s">
        <v>264</v>
      </c>
      <c r="C43" s="308"/>
      <c r="D43" s="113">
        <v>3.7123330226778504</v>
      </c>
      <c r="E43" s="115">
        <v>478</v>
      </c>
      <c r="F43" s="114">
        <v>350</v>
      </c>
      <c r="G43" s="114">
        <v>381</v>
      </c>
      <c r="H43" s="114">
        <v>380</v>
      </c>
      <c r="I43" s="140">
        <v>503</v>
      </c>
      <c r="J43" s="115">
        <v>-25</v>
      </c>
      <c r="K43" s="116">
        <v>-4.9701789264413518</v>
      </c>
    </row>
    <row r="44" spans="1:11" ht="14.1" customHeight="1" x14ac:dyDescent="0.2">
      <c r="A44" s="306">
        <v>53</v>
      </c>
      <c r="B44" s="307" t="s">
        <v>265</v>
      </c>
      <c r="C44" s="308"/>
      <c r="D44" s="113">
        <v>0.71450761105933525</v>
      </c>
      <c r="E44" s="115">
        <v>92</v>
      </c>
      <c r="F44" s="114">
        <v>110</v>
      </c>
      <c r="G44" s="114">
        <v>95</v>
      </c>
      <c r="H44" s="114">
        <v>88</v>
      </c>
      <c r="I44" s="140">
        <v>95</v>
      </c>
      <c r="J44" s="115">
        <v>-3</v>
      </c>
      <c r="K44" s="116">
        <v>-3.1578947368421053</v>
      </c>
    </row>
    <row r="45" spans="1:11" ht="14.1" customHeight="1" x14ac:dyDescent="0.2">
      <c r="A45" s="306" t="s">
        <v>266</v>
      </c>
      <c r="B45" s="307" t="s">
        <v>267</v>
      </c>
      <c r="C45" s="308"/>
      <c r="D45" s="113">
        <v>0.70674122398260331</v>
      </c>
      <c r="E45" s="115">
        <v>91</v>
      </c>
      <c r="F45" s="114">
        <v>110</v>
      </c>
      <c r="G45" s="114">
        <v>92</v>
      </c>
      <c r="H45" s="114">
        <v>84</v>
      </c>
      <c r="I45" s="140">
        <v>93</v>
      </c>
      <c r="J45" s="115">
        <v>-2</v>
      </c>
      <c r="K45" s="116">
        <v>-2.150537634408602</v>
      </c>
    </row>
    <row r="46" spans="1:11" ht="14.1" customHeight="1" x14ac:dyDescent="0.2">
      <c r="A46" s="306">
        <v>54</v>
      </c>
      <c r="B46" s="307" t="s">
        <v>268</v>
      </c>
      <c r="C46" s="308"/>
      <c r="D46" s="113">
        <v>3.7589313451382416</v>
      </c>
      <c r="E46" s="115">
        <v>484</v>
      </c>
      <c r="F46" s="114">
        <v>391</v>
      </c>
      <c r="G46" s="114">
        <v>481</v>
      </c>
      <c r="H46" s="114">
        <v>352</v>
      </c>
      <c r="I46" s="140">
        <v>495</v>
      </c>
      <c r="J46" s="115">
        <v>-11</v>
      </c>
      <c r="K46" s="116">
        <v>-2.2222222222222223</v>
      </c>
    </row>
    <row r="47" spans="1:11" ht="14.1" customHeight="1" x14ac:dyDescent="0.2">
      <c r="A47" s="306">
        <v>61</v>
      </c>
      <c r="B47" s="307" t="s">
        <v>269</v>
      </c>
      <c r="C47" s="308"/>
      <c r="D47" s="113">
        <v>2.4697110904007458</v>
      </c>
      <c r="E47" s="115">
        <v>318</v>
      </c>
      <c r="F47" s="114">
        <v>198</v>
      </c>
      <c r="G47" s="114">
        <v>231</v>
      </c>
      <c r="H47" s="114">
        <v>259</v>
      </c>
      <c r="I47" s="140">
        <v>290</v>
      </c>
      <c r="J47" s="115">
        <v>28</v>
      </c>
      <c r="K47" s="116">
        <v>9.6551724137931032</v>
      </c>
    </row>
    <row r="48" spans="1:11" ht="14.1" customHeight="1" x14ac:dyDescent="0.2">
      <c r="A48" s="306">
        <v>62</v>
      </c>
      <c r="B48" s="307" t="s">
        <v>270</v>
      </c>
      <c r="C48" s="308"/>
      <c r="D48" s="113">
        <v>7.95278036657347</v>
      </c>
      <c r="E48" s="115">
        <v>1024</v>
      </c>
      <c r="F48" s="114">
        <v>873</v>
      </c>
      <c r="G48" s="114">
        <v>1072</v>
      </c>
      <c r="H48" s="114">
        <v>909</v>
      </c>
      <c r="I48" s="140">
        <v>1335</v>
      </c>
      <c r="J48" s="115">
        <v>-311</v>
      </c>
      <c r="K48" s="116">
        <v>-23.295880149812735</v>
      </c>
    </row>
    <row r="49" spans="1:11" ht="14.1" customHeight="1" x14ac:dyDescent="0.2">
      <c r="A49" s="306">
        <v>63</v>
      </c>
      <c r="B49" s="307" t="s">
        <v>271</v>
      </c>
      <c r="C49" s="308"/>
      <c r="D49" s="113">
        <v>4.6520658589624109</v>
      </c>
      <c r="E49" s="115">
        <v>599</v>
      </c>
      <c r="F49" s="114">
        <v>444</v>
      </c>
      <c r="G49" s="114">
        <v>587</v>
      </c>
      <c r="H49" s="114">
        <v>442</v>
      </c>
      <c r="I49" s="140">
        <v>487</v>
      </c>
      <c r="J49" s="115">
        <v>112</v>
      </c>
      <c r="K49" s="116">
        <v>22.997946611909651</v>
      </c>
    </row>
    <row r="50" spans="1:11" ht="14.1" customHeight="1" x14ac:dyDescent="0.2">
      <c r="A50" s="306" t="s">
        <v>272</v>
      </c>
      <c r="B50" s="307" t="s">
        <v>273</v>
      </c>
      <c r="C50" s="308"/>
      <c r="D50" s="113">
        <v>1.7319043181112146</v>
      </c>
      <c r="E50" s="115">
        <v>223</v>
      </c>
      <c r="F50" s="114">
        <v>120</v>
      </c>
      <c r="G50" s="114">
        <v>176</v>
      </c>
      <c r="H50" s="114">
        <v>133</v>
      </c>
      <c r="I50" s="140">
        <v>146</v>
      </c>
      <c r="J50" s="115">
        <v>77</v>
      </c>
      <c r="K50" s="116">
        <v>52.739726027397261</v>
      </c>
    </row>
    <row r="51" spans="1:11" ht="14.1" customHeight="1" x14ac:dyDescent="0.2">
      <c r="A51" s="306" t="s">
        <v>274</v>
      </c>
      <c r="B51" s="307" t="s">
        <v>275</v>
      </c>
      <c r="C51" s="308"/>
      <c r="D51" s="113">
        <v>2.6561043802423114</v>
      </c>
      <c r="E51" s="115">
        <v>342</v>
      </c>
      <c r="F51" s="114">
        <v>296</v>
      </c>
      <c r="G51" s="114">
        <v>373</v>
      </c>
      <c r="H51" s="114">
        <v>274</v>
      </c>
      <c r="I51" s="140">
        <v>305</v>
      </c>
      <c r="J51" s="115">
        <v>37</v>
      </c>
      <c r="K51" s="116">
        <v>12.131147540983607</v>
      </c>
    </row>
    <row r="52" spans="1:11" ht="14.1" customHeight="1" x14ac:dyDescent="0.2">
      <c r="A52" s="306">
        <v>71</v>
      </c>
      <c r="B52" s="307" t="s">
        <v>276</v>
      </c>
      <c r="C52" s="308"/>
      <c r="D52" s="113">
        <v>7.494563529046288</v>
      </c>
      <c r="E52" s="115">
        <v>965</v>
      </c>
      <c r="F52" s="114">
        <v>665</v>
      </c>
      <c r="G52" s="114">
        <v>960</v>
      </c>
      <c r="H52" s="114">
        <v>780</v>
      </c>
      <c r="I52" s="140">
        <v>1090</v>
      </c>
      <c r="J52" s="115">
        <v>-125</v>
      </c>
      <c r="K52" s="116">
        <v>-11.467889908256881</v>
      </c>
    </row>
    <row r="53" spans="1:11" ht="14.1" customHeight="1" x14ac:dyDescent="0.2">
      <c r="A53" s="306" t="s">
        <v>277</v>
      </c>
      <c r="B53" s="307" t="s">
        <v>278</v>
      </c>
      <c r="C53" s="308"/>
      <c r="D53" s="113">
        <v>2.6328052190121154</v>
      </c>
      <c r="E53" s="115">
        <v>339</v>
      </c>
      <c r="F53" s="114">
        <v>204</v>
      </c>
      <c r="G53" s="114">
        <v>290</v>
      </c>
      <c r="H53" s="114">
        <v>246</v>
      </c>
      <c r="I53" s="140">
        <v>344</v>
      </c>
      <c r="J53" s="115">
        <v>-5</v>
      </c>
      <c r="K53" s="116">
        <v>-1.4534883720930232</v>
      </c>
    </row>
    <row r="54" spans="1:11" ht="14.1" customHeight="1" x14ac:dyDescent="0.2">
      <c r="A54" s="306" t="s">
        <v>279</v>
      </c>
      <c r="B54" s="307" t="s">
        <v>280</v>
      </c>
      <c r="C54" s="308"/>
      <c r="D54" s="113">
        <v>3.9608574091332711</v>
      </c>
      <c r="E54" s="115">
        <v>510</v>
      </c>
      <c r="F54" s="114">
        <v>370</v>
      </c>
      <c r="G54" s="114">
        <v>545</v>
      </c>
      <c r="H54" s="114">
        <v>438</v>
      </c>
      <c r="I54" s="140">
        <v>625</v>
      </c>
      <c r="J54" s="115">
        <v>-115</v>
      </c>
      <c r="K54" s="116">
        <v>-18.399999999999999</v>
      </c>
    </row>
    <row r="55" spans="1:11" ht="14.1" customHeight="1" x14ac:dyDescent="0.2">
      <c r="A55" s="306">
        <v>72</v>
      </c>
      <c r="B55" s="307" t="s">
        <v>281</v>
      </c>
      <c r="C55" s="308"/>
      <c r="D55" s="113">
        <v>2.1512892202547373</v>
      </c>
      <c r="E55" s="115">
        <v>277</v>
      </c>
      <c r="F55" s="114">
        <v>167</v>
      </c>
      <c r="G55" s="114">
        <v>185</v>
      </c>
      <c r="H55" s="114">
        <v>186</v>
      </c>
      <c r="I55" s="140">
        <v>276</v>
      </c>
      <c r="J55" s="115">
        <v>1</v>
      </c>
      <c r="K55" s="116">
        <v>0.36231884057971014</v>
      </c>
    </row>
    <row r="56" spans="1:11" ht="14.1" customHeight="1" x14ac:dyDescent="0.2">
      <c r="A56" s="306" t="s">
        <v>282</v>
      </c>
      <c r="B56" s="307" t="s">
        <v>283</v>
      </c>
      <c r="C56" s="308"/>
      <c r="D56" s="113">
        <v>1.1028269648959304</v>
      </c>
      <c r="E56" s="115">
        <v>142</v>
      </c>
      <c r="F56" s="114">
        <v>78</v>
      </c>
      <c r="G56" s="114">
        <v>79</v>
      </c>
      <c r="H56" s="114">
        <v>71</v>
      </c>
      <c r="I56" s="140">
        <v>139</v>
      </c>
      <c r="J56" s="115">
        <v>3</v>
      </c>
      <c r="K56" s="116">
        <v>2.1582733812949639</v>
      </c>
    </row>
    <row r="57" spans="1:11" ht="14.1" customHeight="1" x14ac:dyDescent="0.2">
      <c r="A57" s="306" t="s">
        <v>284</v>
      </c>
      <c r="B57" s="307" t="s">
        <v>285</v>
      </c>
      <c r="C57" s="308"/>
      <c r="D57" s="113">
        <v>0.53588070829450141</v>
      </c>
      <c r="E57" s="115">
        <v>69</v>
      </c>
      <c r="F57" s="114">
        <v>59</v>
      </c>
      <c r="G57" s="114">
        <v>72</v>
      </c>
      <c r="H57" s="114">
        <v>63</v>
      </c>
      <c r="I57" s="140">
        <v>68</v>
      </c>
      <c r="J57" s="115">
        <v>1</v>
      </c>
      <c r="K57" s="116">
        <v>1.4705882352941178</v>
      </c>
    </row>
    <row r="58" spans="1:11" ht="14.1" customHeight="1" x14ac:dyDescent="0.2">
      <c r="A58" s="306">
        <v>73</v>
      </c>
      <c r="B58" s="307" t="s">
        <v>286</v>
      </c>
      <c r="C58" s="308"/>
      <c r="D58" s="113">
        <v>1.3824168996582791</v>
      </c>
      <c r="E58" s="115">
        <v>178</v>
      </c>
      <c r="F58" s="114">
        <v>106</v>
      </c>
      <c r="G58" s="114">
        <v>151</v>
      </c>
      <c r="H58" s="114">
        <v>158</v>
      </c>
      <c r="I58" s="140">
        <v>211</v>
      </c>
      <c r="J58" s="115">
        <v>-33</v>
      </c>
      <c r="K58" s="116">
        <v>-15.639810426540285</v>
      </c>
    </row>
    <row r="59" spans="1:11" ht="14.1" customHeight="1" x14ac:dyDescent="0.2">
      <c r="A59" s="306" t="s">
        <v>287</v>
      </c>
      <c r="B59" s="307" t="s">
        <v>288</v>
      </c>
      <c r="C59" s="308"/>
      <c r="D59" s="113">
        <v>1.1028269648959304</v>
      </c>
      <c r="E59" s="115">
        <v>142</v>
      </c>
      <c r="F59" s="114">
        <v>64</v>
      </c>
      <c r="G59" s="114">
        <v>108</v>
      </c>
      <c r="H59" s="114">
        <v>116</v>
      </c>
      <c r="I59" s="140">
        <v>138</v>
      </c>
      <c r="J59" s="115">
        <v>4</v>
      </c>
      <c r="K59" s="116">
        <v>2.8985507246376812</v>
      </c>
    </row>
    <row r="60" spans="1:11" ht="14.1" customHeight="1" x14ac:dyDescent="0.2">
      <c r="A60" s="306">
        <v>81</v>
      </c>
      <c r="B60" s="307" t="s">
        <v>289</v>
      </c>
      <c r="C60" s="308"/>
      <c r="D60" s="113">
        <v>6.5470643056849953</v>
      </c>
      <c r="E60" s="115">
        <v>843</v>
      </c>
      <c r="F60" s="114">
        <v>668</v>
      </c>
      <c r="G60" s="114">
        <v>765</v>
      </c>
      <c r="H60" s="114">
        <v>776</v>
      </c>
      <c r="I60" s="140">
        <v>802</v>
      </c>
      <c r="J60" s="115">
        <v>41</v>
      </c>
      <c r="K60" s="116">
        <v>5.1122194513715709</v>
      </c>
    </row>
    <row r="61" spans="1:11" ht="14.1" customHeight="1" x14ac:dyDescent="0.2">
      <c r="A61" s="306" t="s">
        <v>290</v>
      </c>
      <c r="B61" s="307" t="s">
        <v>291</v>
      </c>
      <c r="C61" s="308"/>
      <c r="D61" s="113">
        <v>2.1745883814849334</v>
      </c>
      <c r="E61" s="115">
        <v>280</v>
      </c>
      <c r="F61" s="114">
        <v>195</v>
      </c>
      <c r="G61" s="114">
        <v>258</v>
      </c>
      <c r="H61" s="114">
        <v>290</v>
      </c>
      <c r="I61" s="140">
        <v>228</v>
      </c>
      <c r="J61" s="115">
        <v>52</v>
      </c>
      <c r="K61" s="116">
        <v>22.807017543859651</v>
      </c>
    </row>
    <row r="62" spans="1:11" ht="14.1" customHeight="1" x14ac:dyDescent="0.2">
      <c r="A62" s="306" t="s">
        <v>292</v>
      </c>
      <c r="B62" s="307" t="s">
        <v>293</v>
      </c>
      <c r="C62" s="308"/>
      <c r="D62" s="113">
        <v>2.0037278657968312</v>
      </c>
      <c r="E62" s="115">
        <v>258</v>
      </c>
      <c r="F62" s="114">
        <v>297</v>
      </c>
      <c r="G62" s="114">
        <v>276</v>
      </c>
      <c r="H62" s="114">
        <v>260</v>
      </c>
      <c r="I62" s="140">
        <v>253</v>
      </c>
      <c r="J62" s="115">
        <v>5</v>
      </c>
      <c r="K62" s="116">
        <v>1.9762845849802371</v>
      </c>
    </row>
    <row r="63" spans="1:11" ht="14.1" customHeight="1" x14ac:dyDescent="0.2">
      <c r="A63" s="306"/>
      <c r="B63" s="307" t="s">
        <v>294</v>
      </c>
      <c r="C63" s="308"/>
      <c r="D63" s="113">
        <v>1.7396707051879465</v>
      </c>
      <c r="E63" s="115">
        <v>224</v>
      </c>
      <c r="F63" s="114">
        <v>264</v>
      </c>
      <c r="G63" s="114">
        <v>237</v>
      </c>
      <c r="H63" s="114">
        <v>241</v>
      </c>
      <c r="I63" s="140">
        <v>224</v>
      </c>
      <c r="J63" s="115">
        <v>0</v>
      </c>
      <c r="K63" s="116">
        <v>0</v>
      </c>
    </row>
    <row r="64" spans="1:11" ht="14.1" customHeight="1" x14ac:dyDescent="0.2">
      <c r="A64" s="306" t="s">
        <v>295</v>
      </c>
      <c r="B64" s="307" t="s">
        <v>296</v>
      </c>
      <c r="C64" s="308"/>
      <c r="D64" s="113">
        <v>0.8543025784405095</v>
      </c>
      <c r="E64" s="115">
        <v>110</v>
      </c>
      <c r="F64" s="114">
        <v>94</v>
      </c>
      <c r="G64" s="114">
        <v>88</v>
      </c>
      <c r="H64" s="114">
        <v>101</v>
      </c>
      <c r="I64" s="140">
        <v>129</v>
      </c>
      <c r="J64" s="115">
        <v>-19</v>
      </c>
      <c r="K64" s="116">
        <v>-14.728682170542635</v>
      </c>
    </row>
    <row r="65" spans="1:11" ht="14.1" customHeight="1" x14ac:dyDescent="0.2">
      <c r="A65" s="306" t="s">
        <v>297</v>
      </c>
      <c r="B65" s="307" t="s">
        <v>298</v>
      </c>
      <c r="C65" s="308"/>
      <c r="D65" s="113">
        <v>0.57471264367816088</v>
      </c>
      <c r="E65" s="115">
        <v>74</v>
      </c>
      <c r="F65" s="114">
        <v>49</v>
      </c>
      <c r="G65" s="114">
        <v>67</v>
      </c>
      <c r="H65" s="114">
        <v>67</v>
      </c>
      <c r="I65" s="140">
        <v>86</v>
      </c>
      <c r="J65" s="115">
        <v>-12</v>
      </c>
      <c r="K65" s="116">
        <v>-13.953488372093023</v>
      </c>
    </row>
    <row r="66" spans="1:11" ht="14.1" customHeight="1" x14ac:dyDescent="0.2">
      <c r="A66" s="306">
        <v>82</v>
      </c>
      <c r="B66" s="307" t="s">
        <v>299</v>
      </c>
      <c r="C66" s="308"/>
      <c r="D66" s="113">
        <v>3.3939111525318424</v>
      </c>
      <c r="E66" s="115">
        <v>437</v>
      </c>
      <c r="F66" s="114">
        <v>521</v>
      </c>
      <c r="G66" s="114">
        <v>389</v>
      </c>
      <c r="H66" s="114">
        <v>445</v>
      </c>
      <c r="I66" s="140">
        <v>450</v>
      </c>
      <c r="J66" s="115">
        <v>-13</v>
      </c>
      <c r="K66" s="116">
        <v>-2.8888888888888888</v>
      </c>
    </row>
    <row r="67" spans="1:11" ht="14.1" customHeight="1" x14ac:dyDescent="0.2">
      <c r="A67" s="306" t="s">
        <v>300</v>
      </c>
      <c r="B67" s="307" t="s">
        <v>301</v>
      </c>
      <c r="C67" s="308"/>
      <c r="D67" s="113">
        <v>2.2134203168685929</v>
      </c>
      <c r="E67" s="115">
        <v>285</v>
      </c>
      <c r="F67" s="114">
        <v>402</v>
      </c>
      <c r="G67" s="114">
        <v>255</v>
      </c>
      <c r="H67" s="114">
        <v>299</v>
      </c>
      <c r="I67" s="140">
        <v>302</v>
      </c>
      <c r="J67" s="115">
        <v>-17</v>
      </c>
      <c r="K67" s="116">
        <v>-5.629139072847682</v>
      </c>
    </row>
    <row r="68" spans="1:11" ht="14.1" customHeight="1" x14ac:dyDescent="0.2">
      <c r="A68" s="306" t="s">
        <v>302</v>
      </c>
      <c r="B68" s="307" t="s">
        <v>303</v>
      </c>
      <c r="C68" s="308"/>
      <c r="D68" s="113">
        <v>0.84653619136377756</v>
      </c>
      <c r="E68" s="115">
        <v>109</v>
      </c>
      <c r="F68" s="114">
        <v>87</v>
      </c>
      <c r="G68" s="114">
        <v>96</v>
      </c>
      <c r="H68" s="114">
        <v>91</v>
      </c>
      <c r="I68" s="140">
        <v>91</v>
      </c>
      <c r="J68" s="115">
        <v>18</v>
      </c>
      <c r="K68" s="116">
        <v>19.780219780219781</v>
      </c>
    </row>
    <row r="69" spans="1:11" ht="14.1" customHeight="1" x14ac:dyDescent="0.2">
      <c r="A69" s="306">
        <v>83</v>
      </c>
      <c r="B69" s="307" t="s">
        <v>304</v>
      </c>
      <c r="C69" s="308"/>
      <c r="D69" s="113">
        <v>4.85399192295744</v>
      </c>
      <c r="E69" s="115">
        <v>625</v>
      </c>
      <c r="F69" s="114">
        <v>426</v>
      </c>
      <c r="G69" s="114">
        <v>1067</v>
      </c>
      <c r="H69" s="114">
        <v>430</v>
      </c>
      <c r="I69" s="140">
        <v>542</v>
      </c>
      <c r="J69" s="115">
        <v>83</v>
      </c>
      <c r="K69" s="116">
        <v>15.313653136531366</v>
      </c>
    </row>
    <row r="70" spans="1:11" ht="14.1" customHeight="1" x14ac:dyDescent="0.2">
      <c r="A70" s="306" t="s">
        <v>305</v>
      </c>
      <c r="B70" s="307" t="s">
        <v>306</v>
      </c>
      <c r="C70" s="308"/>
      <c r="D70" s="113">
        <v>4.0074557315936623</v>
      </c>
      <c r="E70" s="115">
        <v>516</v>
      </c>
      <c r="F70" s="114">
        <v>329</v>
      </c>
      <c r="G70" s="114">
        <v>966</v>
      </c>
      <c r="H70" s="114">
        <v>366</v>
      </c>
      <c r="I70" s="140">
        <v>451</v>
      </c>
      <c r="J70" s="115">
        <v>65</v>
      </c>
      <c r="K70" s="116">
        <v>14.412416851441241</v>
      </c>
    </row>
    <row r="71" spans="1:11" ht="14.1" customHeight="1" x14ac:dyDescent="0.2">
      <c r="A71" s="306"/>
      <c r="B71" s="307" t="s">
        <v>307</v>
      </c>
      <c r="C71" s="308"/>
      <c r="D71" s="113">
        <v>1.6231748990369681</v>
      </c>
      <c r="E71" s="115">
        <v>209</v>
      </c>
      <c r="F71" s="114">
        <v>128</v>
      </c>
      <c r="G71" s="114">
        <v>479</v>
      </c>
      <c r="H71" s="114">
        <v>150</v>
      </c>
      <c r="I71" s="140">
        <v>219</v>
      </c>
      <c r="J71" s="115">
        <v>-10</v>
      </c>
      <c r="K71" s="116">
        <v>-4.5662100456621006</v>
      </c>
    </row>
    <row r="72" spans="1:11" ht="14.1" customHeight="1" x14ac:dyDescent="0.2">
      <c r="A72" s="306">
        <v>84</v>
      </c>
      <c r="B72" s="307" t="s">
        <v>308</v>
      </c>
      <c r="C72" s="308"/>
      <c r="D72" s="113">
        <v>1.1882572227399815</v>
      </c>
      <c r="E72" s="115">
        <v>153</v>
      </c>
      <c r="F72" s="114">
        <v>112</v>
      </c>
      <c r="G72" s="114">
        <v>212</v>
      </c>
      <c r="H72" s="114">
        <v>134</v>
      </c>
      <c r="I72" s="140">
        <v>131</v>
      </c>
      <c r="J72" s="115">
        <v>22</v>
      </c>
      <c r="K72" s="116">
        <v>16.793893129770993</v>
      </c>
    </row>
    <row r="73" spans="1:11" ht="14.1" customHeight="1" x14ac:dyDescent="0.2">
      <c r="A73" s="306" t="s">
        <v>309</v>
      </c>
      <c r="B73" s="307" t="s">
        <v>310</v>
      </c>
      <c r="C73" s="308"/>
      <c r="D73" s="113">
        <v>0.6213109661385523</v>
      </c>
      <c r="E73" s="115">
        <v>80</v>
      </c>
      <c r="F73" s="114">
        <v>52</v>
      </c>
      <c r="G73" s="114">
        <v>149</v>
      </c>
      <c r="H73" s="114">
        <v>77</v>
      </c>
      <c r="I73" s="140">
        <v>90</v>
      </c>
      <c r="J73" s="115">
        <v>-10</v>
      </c>
      <c r="K73" s="116">
        <v>-11.111111111111111</v>
      </c>
    </row>
    <row r="74" spans="1:11" ht="14.1" customHeight="1" x14ac:dyDescent="0.2">
      <c r="A74" s="306" t="s">
        <v>311</v>
      </c>
      <c r="B74" s="307" t="s">
        <v>312</v>
      </c>
      <c r="C74" s="308"/>
      <c r="D74" s="113">
        <v>0.13202858030444237</v>
      </c>
      <c r="E74" s="115">
        <v>17</v>
      </c>
      <c r="F74" s="114">
        <v>20</v>
      </c>
      <c r="G74" s="114">
        <v>22</v>
      </c>
      <c r="H74" s="114">
        <v>18</v>
      </c>
      <c r="I74" s="140">
        <v>9</v>
      </c>
      <c r="J74" s="115">
        <v>8</v>
      </c>
      <c r="K74" s="116">
        <v>88.888888888888886</v>
      </c>
    </row>
    <row r="75" spans="1:11" ht="14.1" customHeight="1" x14ac:dyDescent="0.2">
      <c r="A75" s="306" t="s">
        <v>313</v>
      </c>
      <c r="B75" s="307" t="s">
        <v>314</v>
      </c>
      <c r="C75" s="308"/>
      <c r="D75" s="113">
        <v>0</v>
      </c>
      <c r="E75" s="115">
        <v>0</v>
      </c>
      <c r="F75" s="114" t="s">
        <v>513</v>
      </c>
      <c r="G75" s="114" t="s">
        <v>513</v>
      </c>
      <c r="H75" s="114">
        <v>0</v>
      </c>
      <c r="I75" s="140">
        <v>0</v>
      </c>
      <c r="J75" s="115">
        <v>0</v>
      </c>
      <c r="K75" s="116">
        <v>0</v>
      </c>
    </row>
    <row r="76" spans="1:11" ht="14.1" customHeight="1" x14ac:dyDescent="0.2">
      <c r="A76" s="306">
        <v>91</v>
      </c>
      <c r="B76" s="307" t="s">
        <v>315</v>
      </c>
      <c r="C76" s="308"/>
      <c r="D76" s="113">
        <v>0.25629077353215285</v>
      </c>
      <c r="E76" s="115">
        <v>33</v>
      </c>
      <c r="F76" s="114">
        <v>24</v>
      </c>
      <c r="G76" s="114">
        <v>47</v>
      </c>
      <c r="H76" s="114">
        <v>18</v>
      </c>
      <c r="I76" s="140">
        <v>26</v>
      </c>
      <c r="J76" s="115">
        <v>7</v>
      </c>
      <c r="K76" s="116">
        <v>26.923076923076923</v>
      </c>
    </row>
    <row r="77" spans="1:11" ht="14.1" customHeight="1" x14ac:dyDescent="0.2">
      <c r="A77" s="306">
        <v>92</v>
      </c>
      <c r="B77" s="307" t="s">
        <v>316</v>
      </c>
      <c r="C77" s="308"/>
      <c r="D77" s="113">
        <v>0.61354457906182047</v>
      </c>
      <c r="E77" s="115">
        <v>79</v>
      </c>
      <c r="F77" s="114">
        <v>58</v>
      </c>
      <c r="G77" s="114">
        <v>80</v>
      </c>
      <c r="H77" s="114">
        <v>77</v>
      </c>
      <c r="I77" s="140">
        <v>71</v>
      </c>
      <c r="J77" s="115">
        <v>8</v>
      </c>
      <c r="K77" s="116">
        <v>11.267605633802816</v>
      </c>
    </row>
    <row r="78" spans="1:11" ht="14.1" customHeight="1" x14ac:dyDescent="0.2">
      <c r="A78" s="306">
        <v>93</v>
      </c>
      <c r="B78" s="307" t="s">
        <v>317</v>
      </c>
      <c r="C78" s="308"/>
      <c r="D78" s="113">
        <v>0.16309412861136999</v>
      </c>
      <c r="E78" s="115">
        <v>21</v>
      </c>
      <c r="F78" s="114">
        <v>13</v>
      </c>
      <c r="G78" s="114" t="s">
        <v>513</v>
      </c>
      <c r="H78" s="114" t="s">
        <v>513</v>
      </c>
      <c r="I78" s="140">
        <v>13</v>
      </c>
      <c r="J78" s="115">
        <v>8</v>
      </c>
      <c r="K78" s="116">
        <v>61.53846153846154</v>
      </c>
    </row>
    <row r="79" spans="1:11" ht="14.1" customHeight="1" x14ac:dyDescent="0.2">
      <c r="A79" s="306">
        <v>94</v>
      </c>
      <c r="B79" s="307" t="s">
        <v>318</v>
      </c>
      <c r="C79" s="308"/>
      <c r="D79" s="113">
        <v>0.38831935383659522</v>
      </c>
      <c r="E79" s="115">
        <v>50</v>
      </c>
      <c r="F79" s="114">
        <v>50</v>
      </c>
      <c r="G79" s="114">
        <v>43</v>
      </c>
      <c r="H79" s="114">
        <v>38</v>
      </c>
      <c r="I79" s="140">
        <v>78</v>
      </c>
      <c r="J79" s="115">
        <v>-28</v>
      </c>
      <c r="K79" s="116">
        <v>-35.897435897435898</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0.27958993476234856</v>
      </c>
      <c r="E81" s="143">
        <v>36</v>
      </c>
      <c r="F81" s="144">
        <v>33</v>
      </c>
      <c r="G81" s="144">
        <v>97</v>
      </c>
      <c r="H81" s="144">
        <v>36</v>
      </c>
      <c r="I81" s="145">
        <v>41</v>
      </c>
      <c r="J81" s="143">
        <v>-5</v>
      </c>
      <c r="K81" s="146">
        <v>-12.195121951219512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117802</v>
      </c>
      <c r="C10" s="114">
        <v>64110</v>
      </c>
      <c r="D10" s="114">
        <v>53692</v>
      </c>
      <c r="E10" s="114">
        <v>90958</v>
      </c>
      <c r="F10" s="114">
        <v>24554</v>
      </c>
      <c r="G10" s="114">
        <v>14998</v>
      </c>
      <c r="H10" s="114">
        <v>30836</v>
      </c>
      <c r="I10" s="115">
        <v>44496</v>
      </c>
      <c r="J10" s="114">
        <v>34558</v>
      </c>
      <c r="K10" s="114">
        <v>9938</v>
      </c>
      <c r="L10" s="423">
        <v>8073</v>
      </c>
      <c r="M10" s="424">
        <v>8664</v>
      </c>
    </row>
    <row r="11" spans="1:13" ht="11.1" customHeight="1" x14ac:dyDescent="0.2">
      <c r="A11" s="422" t="s">
        <v>387</v>
      </c>
      <c r="B11" s="115">
        <v>117663</v>
      </c>
      <c r="C11" s="114">
        <v>64176</v>
      </c>
      <c r="D11" s="114">
        <v>53487</v>
      </c>
      <c r="E11" s="114">
        <v>90575</v>
      </c>
      <c r="F11" s="114">
        <v>24865</v>
      </c>
      <c r="G11" s="114">
        <v>14424</v>
      </c>
      <c r="H11" s="114">
        <v>31343</v>
      </c>
      <c r="I11" s="115">
        <v>45247</v>
      </c>
      <c r="J11" s="114">
        <v>35154</v>
      </c>
      <c r="K11" s="114">
        <v>10093</v>
      </c>
      <c r="L11" s="423">
        <v>8526</v>
      </c>
      <c r="M11" s="424">
        <v>8516</v>
      </c>
    </row>
    <row r="12" spans="1:13" ht="11.1" customHeight="1" x14ac:dyDescent="0.2">
      <c r="A12" s="422" t="s">
        <v>388</v>
      </c>
      <c r="B12" s="115">
        <v>120277</v>
      </c>
      <c r="C12" s="114">
        <v>65719</v>
      </c>
      <c r="D12" s="114">
        <v>54558</v>
      </c>
      <c r="E12" s="114">
        <v>92847</v>
      </c>
      <c r="F12" s="114">
        <v>25153</v>
      </c>
      <c r="G12" s="114">
        <v>16177</v>
      </c>
      <c r="H12" s="114">
        <v>31852</v>
      </c>
      <c r="I12" s="115">
        <v>45267</v>
      </c>
      <c r="J12" s="114">
        <v>34934</v>
      </c>
      <c r="K12" s="114">
        <v>10333</v>
      </c>
      <c r="L12" s="423">
        <v>12085</v>
      </c>
      <c r="M12" s="424">
        <v>9763</v>
      </c>
    </row>
    <row r="13" spans="1:13" s="110" customFormat="1" ht="11.1" customHeight="1" x14ac:dyDescent="0.2">
      <c r="A13" s="422" t="s">
        <v>389</v>
      </c>
      <c r="B13" s="115">
        <v>119768</v>
      </c>
      <c r="C13" s="114">
        <v>64991</v>
      </c>
      <c r="D13" s="114">
        <v>54777</v>
      </c>
      <c r="E13" s="114">
        <v>91874</v>
      </c>
      <c r="F13" s="114">
        <v>25572</v>
      </c>
      <c r="G13" s="114">
        <v>15735</v>
      </c>
      <c r="H13" s="114">
        <v>32237</v>
      </c>
      <c r="I13" s="115">
        <v>45382</v>
      </c>
      <c r="J13" s="114">
        <v>35005</v>
      </c>
      <c r="K13" s="114">
        <v>10377</v>
      </c>
      <c r="L13" s="423">
        <v>7150</v>
      </c>
      <c r="M13" s="424">
        <v>7997</v>
      </c>
    </row>
    <row r="14" spans="1:13" ht="15" customHeight="1" x14ac:dyDescent="0.2">
      <c r="A14" s="422" t="s">
        <v>390</v>
      </c>
      <c r="B14" s="115">
        <v>119653</v>
      </c>
      <c r="C14" s="114">
        <v>64740</v>
      </c>
      <c r="D14" s="114">
        <v>54913</v>
      </c>
      <c r="E14" s="114">
        <v>88997</v>
      </c>
      <c r="F14" s="114">
        <v>28658</v>
      </c>
      <c r="G14" s="114">
        <v>15026</v>
      </c>
      <c r="H14" s="114">
        <v>32743</v>
      </c>
      <c r="I14" s="115">
        <v>45056</v>
      </c>
      <c r="J14" s="114">
        <v>34714</v>
      </c>
      <c r="K14" s="114">
        <v>10342</v>
      </c>
      <c r="L14" s="423">
        <v>8904</v>
      </c>
      <c r="M14" s="424">
        <v>9375</v>
      </c>
    </row>
    <row r="15" spans="1:13" ht="11.1" customHeight="1" x14ac:dyDescent="0.2">
      <c r="A15" s="422" t="s">
        <v>387</v>
      </c>
      <c r="B15" s="115">
        <v>121228</v>
      </c>
      <c r="C15" s="114">
        <v>65973</v>
      </c>
      <c r="D15" s="114">
        <v>55255</v>
      </c>
      <c r="E15" s="114">
        <v>89844</v>
      </c>
      <c r="F15" s="114">
        <v>29436</v>
      </c>
      <c r="G15" s="114">
        <v>14769</v>
      </c>
      <c r="H15" s="114">
        <v>33463</v>
      </c>
      <c r="I15" s="115">
        <v>45593</v>
      </c>
      <c r="J15" s="114">
        <v>35089</v>
      </c>
      <c r="K15" s="114">
        <v>10504</v>
      </c>
      <c r="L15" s="423">
        <v>9133</v>
      </c>
      <c r="M15" s="424">
        <v>7797</v>
      </c>
    </row>
    <row r="16" spans="1:13" ht="11.1" customHeight="1" x14ac:dyDescent="0.2">
      <c r="A16" s="422" t="s">
        <v>388</v>
      </c>
      <c r="B16" s="115">
        <v>123775</v>
      </c>
      <c r="C16" s="114">
        <v>67403</v>
      </c>
      <c r="D16" s="114">
        <v>56372</v>
      </c>
      <c r="E16" s="114">
        <v>92242</v>
      </c>
      <c r="F16" s="114">
        <v>30029</v>
      </c>
      <c r="G16" s="114">
        <v>16437</v>
      </c>
      <c r="H16" s="114">
        <v>34014</v>
      </c>
      <c r="I16" s="115">
        <v>46046</v>
      </c>
      <c r="J16" s="114">
        <v>35047</v>
      </c>
      <c r="K16" s="114">
        <v>10999</v>
      </c>
      <c r="L16" s="423">
        <v>12434</v>
      </c>
      <c r="M16" s="424">
        <v>10238</v>
      </c>
    </row>
    <row r="17" spans="1:13" s="110" customFormat="1" ht="11.1" customHeight="1" x14ac:dyDescent="0.2">
      <c r="A17" s="422" t="s">
        <v>389</v>
      </c>
      <c r="B17" s="115">
        <v>123046</v>
      </c>
      <c r="C17" s="114">
        <v>66465</v>
      </c>
      <c r="D17" s="114">
        <v>56581</v>
      </c>
      <c r="E17" s="114">
        <v>92682</v>
      </c>
      <c r="F17" s="114">
        <v>30246</v>
      </c>
      <c r="G17" s="114">
        <v>15956</v>
      </c>
      <c r="H17" s="114">
        <v>34373</v>
      </c>
      <c r="I17" s="115">
        <v>45969</v>
      </c>
      <c r="J17" s="114">
        <v>35039</v>
      </c>
      <c r="K17" s="114">
        <v>10930</v>
      </c>
      <c r="L17" s="423">
        <v>7540</v>
      </c>
      <c r="M17" s="424">
        <v>8414</v>
      </c>
    </row>
    <row r="18" spans="1:13" ht="15" customHeight="1" x14ac:dyDescent="0.2">
      <c r="A18" s="422" t="s">
        <v>391</v>
      </c>
      <c r="B18" s="115">
        <v>122803</v>
      </c>
      <c r="C18" s="114">
        <v>66134</v>
      </c>
      <c r="D18" s="114">
        <v>56669</v>
      </c>
      <c r="E18" s="114">
        <v>91584</v>
      </c>
      <c r="F18" s="114">
        <v>31060</v>
      </c>
      <c r="G18" s="114">
        <v>15426</v>
      </c>
      <c r="H18" s="114">
        <v>34756</v>
      </c>
      <c r="I18" s="115">
        <v>45457</v>
      </c>
      <c r="J18" s="114">
        <v>34712</v>
      </c>
      <c r="K18" s="114">
        <v>10745</v>
      </c>
      <c r="L18" s="423">
        <v>8963</v>
      </c>
      <c r="M18" s="424">
        <v>9450</v>
      </c>
    </row>
    <row r="19" spans="1:13" ht="11.1" customHeight="1" x14ac:dyDescent="0.2">
      <c r="A19" s="422" t="s">
        <v>387</v>
      </c>
      <c r="B19" s="115">
        <v>122876</v>
      </c>
      <c r="C19" s="114">
        <v>66238</v>
      </c>
      <c r="D19" s="114">
        <v>56638</v>
      </c>
      <c r="E19" s="114">
        <v>91204</v>
      </c>
      <c r="F19" s="114">
        <v>31487</v>
      </c>
      <c r="G19" s="114">
        <v>14673</v>
      </c>
      <c r="H19" s="114">
        <v>35359</v>
      </c>
      <c r="I19" s="115">
        <v>46213</v>
      </c>
      <c r="J19" s="114">
        <v>35297</v>
      </c>
      <c r="K19" s="114">
        <v>10916</v>
      </c>
      <c r="L19" s="423">
        <v>8339</v>
      </c>
      <c r="M19" s="424">
        <v>8390</v>
      </c>
    </row>
    <row r="20" spans="1:13" ht="11.1" customHeight="1" x14ac:dyDescent="0.2">
      <c r="A20" s="422" t="s">
        <v>388</v>
      </c>
      <c r="B20" s="115">
        <v>126524</v>
      </c>
      <c r="C20" s="114">
        <v>68426</v>
      </c>
      <c r="D20" s="114">
        <v>58098</v>
      </c>
      <c r="E20" s="114">
        <v>93971</v>
      </c>
      <c r="F20" s="114">
        <v>32273</v>
      </c>
      <c r="G20" s="114">
        <v>16709</v>
      </c>
      <c r="H20" s="114">
        <v>35991</v>
      </c>
      <c r="I20" s="115">
        <v>46509</v>
      </c>
      <c r="J20" s="114">
        <v>34966</v>
      </c>
      <c r="K20" s="114">
        <v>11543</v>
      </c>
      <c r="L20" s="423">
        <v>14012</v>
      </c>
      <c r="M20" s="424">
        <v>11043</v>
      </c>
    </row>
    <row r="21" spans="1:13" s="110" customFormat="1" ht="11.1" customHeight="1" x14ac:dyDescent="0.2">
      <c r="A21" s="422" t="s">
        <v>389</v>
      </c>
      <c r="B21" s="115">
        <v>128363</v>
      </c>
      <c r="C21" s="114">
        <v>69342</v>
      </c>
      <c r="D21" s="114">
        <v>59021</v>
      </c>
      <c r="E21" s="114">
        <v>95668</v>
      </c>
      <c r="F21" s="114">
        <v>32634</v>
      </c>
      <c r="G21" s="114">
        <v>16942</v>
      </c>
      <c r="H21" s="114">
        <v>36656</v>
      </c>
      <c r="I21" s="115">
        <v>47128</v>
      </c>
      <c r="J21" s="114">
        <v>35463</v>
      </c>
      <c r="K21" s="114">
        <v>11665</v>
      </c>
      <c r="L21" s="423">
        <v>9842</v>
      </c>
      <c r="M21" s="424">
        <v>9057</v>
      </c>
    </row>
    <row r="22" spans="1:13" ht="15" customHeight="1" x14ac:dyDescent="0.2">
      <c r="A22" s="422" t="s">
        <v>392</v>
      </c>
      <c r="B22" s="115">
        <v>126490</v>
      </c>
      <c r="C22" s="114">
        <v>67738</v>
      </c>
      <c r="D22" s="114">
        <v>58752</v>
      </c>
      <c r="E22" s="114">
        <v>93839</v>
      </c>
      <c r="F22" s="114">
        <v>32317</v>
      </c>
      <c r="G22" s="114">
        <v>15610</v>
      </c>
      <c r="H22" s="114">
        <v>37018</v>
      </c>
      <c r="I22" s="115">
        <v>46645</v>
      </c>
      <c r="J22" s="114">
        <v>35293</v>
      </c>
      <c r="K22" s="114">
        <v>11352</v>
      </c>
      <c r="L22" s="423">
        <v>10226</v>
      </c>
      <c r="M22" s="424">
        <v>12098</v>
      </c>
    </row>
    <row r="23" spans="1:13" ht="11.1" customHeight="1" x14ac:dyDescent="0.2">
      <c r="A23" s="422" t="s">
        <v>387</v>
      </c>
      <c r="B23" s="115">
        <v>125466</v>
      </c>
      <c r="C23" s="114">
        <v>66965</v>
      </c>
      <c r="D23" s="114">
        <v>58501</v>
      </c>
      <c r="E23" s="114">
        <v>92328</v>
      </c>
      <c r="F23" s="114">
        <v>32721</v>
      </c>
      <c r="G23" s="114">
        <v>14772</v>
      </c>
      <c r="H23" s="114">
        <v>37511</v>
      </c>
      <c r="I23" s="115">
        <v>47266</v>
      </c>
      <c r="J23" s="114">
        <v>35808</v>
      </c>
      <c r="K23" s="114">
        <v>11458</v>
      </c>
      <c r="L23" s="423">
        <v>8476</v>
      </c>
      <c r="M23" s="424">
        <v>9623</v>
      </c>
    </row>
    <row r="24" spans="1:13" ht="11.1" customHeight="1" x14ac:dyDescent="0.2">
      <c r="A24" s="422" t="s">
        <v>388</v>
      </c>
      <c r="B24" s="115">
        <v>127980</v>
      </c>
      <c r="C24" s="114">
        <v>68304</v>
      </c>
      <c r="D24" s="114">
        <v>59676</v>
      </c>
      <c r="E24" s="114">
        <v>92876</v>
      </c>
      <c r="F24" s="114">
        <v>32851</v>
      </c>
      <c r="G24" s="114">
        <v>16499</v>
      </c>
      <c r="H24" s="114">
        <v>38102</v>
      </c>
      <c r="I24" s="115">
        <v>47317</v>
      </c>
      <c r="J24" s="114">
        <v>35375</v>
      </c>
      <c r="K24" s="114">
        <v>11942</v>
      </c>
      <c r="L24" s="423">
        <v>13063</v>
      </c>
      <c r="M24" s="424">
        <v>11003</v>
      </c>
    </row>
    <row r="25" spans="1:13" s="110" customFormat="1" ht="11.1" customHeight="1" x14ac:dyDescent="0.2">
      <c r="A25" s="422" t="s">
        <v>389</v>
      </c>
      <c r="B25" s="115">
        <v>128384</v>
      </c>
      <c r="C25" s="114">
        <v>68278</v>
      </c>
      <c r="D25" s="114">
        <v>60106</v>
      </c>
      <c r="E25" s="114">
        <v>92828</v>
      </c>
      <c r="F25" s="114">
        <v>33313</v>
      </c>
      <c r="G25" s="114">
        <v>16492</v>
      </c>
      <c r="H25" s="114">
        <v>38539</v>
      </c>
      <c r="I25" s="115">
        <v>47102</v>
      </c>
      <c r="J25" s="114">
        <v>35262</v>
      </c>
      <c r="K25" s="114">
        <v>11840</v>
      </c>
      <c r="L25" s="423">
        <v>9154</v>
      </c>
      <c r="M25" s="424">
        <v>9545</v>
      </c>
    </row>
    <row r="26" spans="1:13" ht="15" customHeight="1" x14ac:dyDescent="0.2">
      <c r="A26" s="422" t="s">
        <v>393</v>
      </c>
      <c r="B26" s="115">
        <v>125598</v>
      </c>
      <c r="C26" s="114">
        <v>66033</v>
      </c>
      <c r="D26" s="114">
        <v>59565</v>
      </c>
      <c r="E26" s="114">
        <v>89586</v>
      </c>
      <c r="F26" s="114">
        <v>33770</v>
      </c>
      <c r="G26" s="114">
        <v>14986</v>
      </c>
      <c r="H26" s="114">
        <v>38820</v>
      </c>
      <c r="I26" s="115">
        <v>46235</v>
      </c>
      <c r="J26" s="114">
        <v>34671</v>
      </c>
      <c r="K26" s="114">
        <v>11564</v>
      </c>
      <c r="L26" s="423">
        <v>10296</v>
      </c>
      <c r="M26" s="424">
        <v>12933</v>
      </c>
    </row>
    <row r="27" spans="1:13" ht="11.1" customHeight="1" x14ac:dyDescent="0.2">
      <c r="A27" s="422" t="s">
        <v>387</v>
      </c>
      <c r="B27" s="115">
        <v>126118</v>
      </c>
      <c r="C27" s="114">
        <v>66468</v>
      </c>
      <c r="D27" s="114">
        <v>59650</v>
      </c>
      <c r="E27" s="114">
        <v>89569</v>
      </c>
      <c r="F27" s="114">
        <v>34364</v>
      </c>
      <c r="G27" s="114">
        <v>14331</v>
      </c>
      <c r="H27" s="114">
        <v>39497</v>
      </c>
      <c r="I27" s="115">
        <v>47310</v>
      </c>
      <c r="J27" s="114">
        <v>35477</v>
      </c>
      <c r="K27" s="114">
        <v>11833</v>
      </c>
      <c r="L27" s="423">
        <v>9214</v>
      </c>
      <c r="M27" s="424">
        <v>8856</v>
      </c>
    </row>
    <row r="28" spans="1:13" ht="11.1" customHeight="1" x14ac:dyDescent="0.2">
      <c r="A28" s="422" t="s">
        <v>388</v>
      </c>
      <c r="B28" s="115">
        <v>128534</v>
      </c>
      <c r="C28" s="114">
        <v>67552</v>
      </c>
      <c r="D28" s="114">
        <v>60982</v>
      </c>
      <c r="E28" s="114">
        <v>93398</v>
      </c>
      <c r="F28" s="114">
        <v>34890</v>
      </c>
      <c r="G28" s="114">
        <v>15876</v>
      </c>
      <c r="H28" s="114">
        <v>39990</v>
      </c>
      <c r="I28" s="115">
        <v>47273</v>
      </c>
      <c r="J28" s="114">
        <v>35055</v>
      </c>
      <c r="K28" s="114">
        <v>12218</v>
      </c>
      <c r="L28" s="423">
        <v>12907</v>
      </c>
      <c r="M28" s="424">
        <v>10900</v>
      </c>
    </row>
    <row r="29" spans="1:13" s="110" customFormat="1" ht="11.1" customHeight="1" x14ac:dyDescent="0.2">
      <c r="A29" s="422" t="s">
        <v>389</v>
      </c>
      <c r="B29" s="115">
        <v>129178</v>
      </c>
      <c r="C29" s="114">
        <v>67569</v>
      </c>
      <c r="D29" s="114">
        <v>61609</v>
      </c>
      <c r="E29" s="114">
        <v>93755</v>
      </c>
      <c r="F29" s="114">
        <v>35343</v>
      </c>
      <c r="G29" s="114">
        <v>15826</v>
      </c>
      <c r="H29" s="114">
        <v>40431</v>
      </c>
      <c r="I29" s="115">
        <v>46875</v>
      </c>
      <c r="J29" s="114">
        <v>34771</v>
      </c>
      <c r="K29" s="114">
        <v>12104</v>
      </c>
      <c r="L29" s="423">
        <v>9008</v>
      </c>
      <c r="M29" s="424">
        <v>8335</v>
      </c>
    </row>
    <row r="30" spans="1:13" ht="15" customHeight="1" x14ac:dyDescent="0.2">
      <c r="A30" s="422" t="s">
        <v>394</v>
      </c>
      <c r="B30" s="115">
        <v>127710</v>
      </c>
      <c r="C30" s="114">
        <v>66530</v>
      </c>
      <c r="D30" s="114">
        <v>61180</v>
      </c>
      <c r="E30" s="114">
        <v>91689</v>
      </c>
      <c r="F30" s="114">
        <v>35958</v>
      </c>
      <c r="G30" s="114">
        <v>14769</v>
      </c>
      <c r="H30" s="114">
        <v>40717</v>
      </c>
      <c r="I30" s="115">
        <v>45217</v>
      </c>
      <c r="J30" s="114">
        <v>33642</v>
      </c>
      <c r="K30" s="114">
        <v>11575</v>
      </c>
      <c r="L30" s="423">
        <v>10263</v>
      </c>
      <c r="M30" s="424">
        <v>11625</v>
      </c>
    </row>
    <row r="31" spans="1:13" ht="11.1" customHeight="1" x14ac:dyDescent="0.2">
      <c r="A31" s="422" t="s">
        <v>387</v>
      </c>
      <c r="B31" s="115">
        <v>127934</v>
      </c>
      <c r="C31" s="114">
        <v>66811</v>
      </c>
      <c r="D31" s="114">
        <v>61123</v>
      </c>
      <c r="E31" s="114">
        <v>91351</v>
      </c>
      <c r="F31" s="114">
        <v>36532</v>
      </c>
      <c r="G31" s="114">
        <v>14041</v>
      </c>
      <c r="H31" s="114">
        <v>41284</v>
      </c>
      <c r="I31" s="115">
        <v>46007</v>
      </c>
      <c r="J31" s="114">
        <v>34133</v>
      </c>
      <c r="K31" s="114">
        <v>11874</v>
      </c>
      <c r="L31" s="423">
        <v>8812</v>
      </c>
      <c r="M31" s="424">
        <v>8654</v>
      </c>
    </row>
    <row r="32" spans="1:13" ht="11.1" customHeight="1" x14ac:dyDescent="0.2">
      <c r="A32" s="422" t="s">
        <v>388</v>
      </c>
      <c r="B32" s="115">
        <v>129666</v>
      </c>
      <c r="C32" s="114">
        <v>68131</v>
      </c>
      <c r="D32" s="114">
        <v>61535</v>
      </c>
      <c r="E32" s="114">
        <v>92990</v>
      </c>
      <c r="F32" s="114">
        <v>36636</v>
      </c>
      <c r="G32" s="114">
        <v>15494</v>
      </c>
      <c r="H32" s="114">
        <v>41638</v>
      </c>
      <c r="I32" s="115">
        <v>45615</v>
      </c>
      <c r="J32" s="114">
        <v>33303</v>
      </c>
      <c r="K32" s="114">
        <v>12312</v>
      </c>
      <c r="L32" s="423">
        <v>12596</v>
      </c>
      <c r="M32" s="424">
        <v>10418</v>
      </c>
    </row>
    <row r="33" spans="1:13" s="110" customFormat="1" ht="11.1" customHeight="1" x14ac:dyDescent="0.2">
      <c r="A33" s="422" t="s">
        <v>389</v>
      </c>
      <c r="B33" s="115">
        <v>130236</v>
      </c>
      <c r="C33" s="114">
        <v>68317</v>
      </c>
      <c r="D33" s="114">
        <v>61919</v>
      </c>
      <c r="E33" s="114">
        <v>93086</v>
      </c>
      <c r="F33" s="114">
        <v>37119</v>
      </c>
      <c r="G33" s="114">
        <v>15282</v>
      </c>
      <c r="H33" s="114">
        <v>42141</v>
      </c>
      <c r="I33" s="115">
        <v>45562</v>
      </c>
      <c r="J33" s="114">
        <v>33251</v>
      </c>
      <c r="K33" s="114">
        <v>12311</v>
      </c>
      <c r="L33" s="423">
        <v>8770</v>
      </c>
      <c r="M33" s="424">
        <v>8213</v>
      </c>
    </row>
    <row r="34" spans="1:13" ht="15" customHeight="1" x14ac:dyDescent="0.2">
      <c r="A34" s="422" t="s">
        <v>395</v>
      </c>
      <c r="B34" s="115">
        <v>129158</v>
      </c>
      <c r="C34" s="114">
        <v>67563</v>
      </c>
      <c r="D34" s="114">
        <v>61595</v>
      </c>
      <c r="E34" s="114">
        <v>91900</v>
      </c>
      <c r="F34" s="114">
        <v>37239</v>
      </c>
      <c r="G34" s="114">
        <v>14207</v>
      </c>
      <c r="H34" s="114">
        <v>42627</v>
      </c>
      <c r="I34" s="115">
        <v>45121</v>
      </c>
      <c r="J34" s="114">
        <v>33027</v>
      </c>
      <c r="K34" s="114">
        <v>12094</v>
      </c>
      <c r="L34" s="423">
        <v>9914</v>
      </c>
      <c r="M34" s="424">
        <v>11188</v>
      </c>
    </row>
    <row r="35" spans="1:13" ht="11.1" customHeight="1" x14ac:dyDescent="0.2">
      <c r="A35" s="422" t="s">
        <v>387</v>
      </c>
      <c r="B35" s="115">
        <v>129986</v>
      </c>
      <c r="C35" s="114">
        <v>67992</v>
      </c>
      <c r="D35" s="114">
        <v>61994</v>
      </c>
      <c r="E35" s="114">
        <v>91885</v>
      </c>
      <c r="F35" s="114">
        <v>38091</v>
      </c>
      <c r="G35" s="114">
        <v>13725</v>
      </c>
      <c r="H35" s="114">
        <v>43431</v>
      </c>
      <c r="I35" s="115">
        <v>46077</v>
      </c>
      <c r="J35" s="114">
        <v>33615</v>
      </c>
      <c r="K35" s="114">
        <v>12462</v>
      </c>
      <c r="L35" s="423">
        <v>9201</v>
      </c>
      <c r="M35" s="424">
        <v>9026</v>
      </c>
    </row>
    <row r="36" spans="1:13" ht="11.1" customHeight="1" x14ac:dyDescent="0.2">
      <c r="A36" s="422" t="s">
        <v>388</v>
      </c>
      <c r="B36" s="115">
        <v>132558</v>
      </c>
      <c r="C36" s="114">
        <v>69354</v>
      </c>
      <c r="D36" s="114">
        <v>63204</v>
      </c>
      <c r="E36" s="114">
        <v>93932</v>
      </c>
      <c r="F36" s="114">
        <v>38622</v>
      </c>
      <c r="G36" s="114">
        <v>15280</v>
      </c>
      <c r="H36" s="114">
        <v>43979</v>
      </c>
      <c r="I36" s="115">
        <v>46214</v>
      </c>
      <c r="J36" s="114">
        <v>33203</v>
      </c>
      <c r="K36" s="114">
        <v>13011</v>
      </c>
      <c r="L36" s="423">
        <v>13124</v>
      </c>
      <c r="M36" s="424">
        <v>11068</v>
      </c>
    </row>
    <row r="37" spans="1:13" s="110" customFormat="1" ht="11.1" customHeight="1" x14ac:dyDescent="0.2">
      <c r="A37" s="422" t="s">
        <v>389</v>
      </c>
      <c r="B37" s="115">
        <v>133217</v>
      </c>
      <c r="C37" s="114">
        <v>69650</v>
      </c>
      <c r="D37" s="114">
        <v>63567</v>
      </c>
      <c r="E37" s="114">
        <v>94313</v>
      </c>
      <c r="F37" s="114">
        <v>38903</v>
      </c>
      <c r="G37" s="114">
        <v>15164</v>
      </c>
      <c r="H37" s="114">
        <v>44376</v>
      </c>
      <c r="I37" s="115">
        <v>46002</v>
      </c>
      <c r="J37" s="114">
        <v>33172</v>
      </c>
      <c r="K37" s="114">
        <v>12830</v>
      </c>
      <c r="L37" s="423">
        <v>9554</v>
      </c>
      <c r="M37" s="424">
        <v>8913</v>
      </c>
    </row>
    <row r="38" spans="1:13" ht="15" customHeight="1" x14ac:dyDescent="0.2">
      <c r="A38" s="425" t="s">
        <v>396</v>
      </c>
      <c r="B38" s="115">
        <v>132397</v>
      </c>
      <c r="C38" s="114">
        <v>69187</v>
      </c>
      <c r="D38" s="114">
        <v>63210</v>
      </c>
      <c r="E38" s="114">
        <v>93287</v>
      </c>
      <c r="F38" s="114">
        <v>39109</v>
      </c>
      <c r="G38" s="114">
        <v>14299</v>
      </c>
      <c r="H38" s="114">
        <v>44727</v>
      </c>
      <c r="I38" s="115">
        <v>45353</v>
      </c>
      <c r="J38" s="114">
        <v>32641</v>
      </c>
      <c r="K38" s="114">
        <v>12712</v>
      </c>
      <c r="L38" s="423">
        <v>10567</v>
      </c>
      <c r="M38" s="424">
        <v>11588</v>
      </c>
    </row>
    <row r="39" spans="1:13" ht="11.1" customHeight="1" x14ac:dyDescent="0.2">
      <c r="A39" s="422" t="s">
        <v>387</v>
      </c>
      <c r="B39" s="115">
        <v>133070</v>
      </c>
      <c r="C39" s="114">
        <v>69647</v>
      </c>
      <c r="D39" s="114">
        <v>63423</v>
      </c>
      <c r="E39" s="114">
        <v>93320</v>
      </c>
      <c r="F39" s="114">
        <v>39750</v>
      </c>
      <c r="G39" s="114">
        <v>13849</v>
      </c>
      <c r="H39" s="114">
        <v>45428</v>
      </c>
      <c r="I39" s="115">
        <v>46648</v>
      </c>
      <c r="J39" s="114">
        <v>33493</v>
      </c>
      <c r="K39" s="114">
        <v>13155</v>
      </c>
      <c r="L39" s="423">
        <v>9336</v>
      </c>
      <c r="M39" s="424">
        <v>8759</v>
      </c>
    </row>
    <row r="40" spans="1:13" ht="11.1" customHeight="1" x14ac:dyDescent="0.2">
      <c r="A40" s="425" t="s">
        <v>388</v>
      </c>
      <c r="B40" s="115">
        <v>135513</v>
      </c>
      <c r="C40" s="114">
        <v>70907</v>
      </c>
      <c r="D40" s="114">
        <v>64606</v>
      </c>
      <c r="E40" s="114">
        <v>95353</v>
      </c>
      <c r="F40" s="114">
        <v>40160</v>
      </c>
      <c r="G40" s="114">
        <v>15365</v>
      </c>
      <c r="H40" s="114">
        <v>45991</v>
      </c>
      <c r="I40" s="115">
        <v>46917</v>
      </c>
      <c r="J40" s="114">
        <v>33264</v>
      </c>
      <c r="K40" s="114">
        <v>13653</v>
      </c>
      <c r="L40" s="423">
        <v>14174</v>
      </c>
      <c r="M40" s="424">
        <v>12206</v>
      </c>
    </row>
    <row r="41" spans="1:13" s="110" customFormat="1" ht="11.1" customHeight="1" x14ac:dyDescent="0.2">
      <c r="A41" s="422" t="s">
        <v>389</v>
      </c>
      <c r="B41" s="115">
        <v>136451</v>
      </c>
      <c r="C41" s="114">
        <v>71289</v>
      </c>
      <c r="D41" s="114">
        <v>65162</v>
      </c>
      <c r="E41" s="114">
        <v>95789</v>
      </c>
      <c r="F41" s="114">
        <v>40662</v>
      </c>
      <c r="G41" s="114">
        <v>15352</v>
      </c>
      <c r="H41" s="114">
        <v>46454</v>
      </c>
      <c r="I41" s="115">
        <v>47017</v>
      </c>
      <c r="J41" s="114">
        <v>33273</v>
      </c>
      <c r="K41" s="114">
        <v>13744</v>
      </c>
      <c r="L41" s="423">
        <v>11035</v>
      </c>
      <c r="M41" s="424">
        <v>10343</v>
      </c>
    </row>
    <row r="42" spans="1:13" ht="15" customHeight="1" x14ac:dyDescent="0.2">
      <c r="A42" s="422" t="s">
        <v>397</v>
      </c>
      <c r="B42" s="115">
        <v>135623</v>
      </c>
      <c r="C42" s="114">
        <v>70642</v>
      </c>
      <c r="D42" s="114">
        <v>64981</v>
      </c>
      <c r="E42" s="114">
        <v>94759</v>
      </c>
      <c r="F42" s="114">
        <v>40864</v>
      </c>
      <c r="G42" s="114">
        <v>14512</v>
      </c>
      <c r="H42" s="114">
        <v>46749</v>
      </c>
      <c r="I42" s="115">
        <v>46621</v>
      </c>
      <c r="J42" s="114">
        <v>33006</v>
      </c>
      <c r="K42" s="114">
        <v>13615</v>
      </c>
      <c r="L42" s="423">
        <v>10690</v>
      </c>
      <c r="M42" s="424">
        <v>11700</v>
      </c>
    </row>
    <row r="43" spans="1:13" ht="11.1" customHeight="1" x14ac:dyDescent="0.2">
      <c r="A43" s="422" t="s">
        <v>387</v>
      </c>
      <c r="B43" s="115">
        <v>136027</v>
      </c>
      <c r="C43" s="114">
        <v>70910</v>
      </c>
      <c r="D43" s="114">
        <v>65117</v>
      </c>
      <c r="E43" s="114">
        <v>94543</v>
      </c>
      <c r="F43" s="114">
        <v>41484</v>
      </c>
      <c r="G43" s="114">
        <v>14013</v>
      </c>
      <c r="H43" s="114">
        <v>47211</v>
      </c>
      <c r="I43" s="115">
        <v>47483</v>
      </c>
      <c r="J43" s="114">
        <v>33485</v>
      </c>
      <c r="K43" s="114">
        <v>13998</v>
      </c>
      <c r="L43" s="423">
        <v>10054</v>
      </c>
      <c r="M43" s="424">
        <v>9780</v>
      </c>
    </row>
    <row r="44" spans="1:13" ht="11.1" customHeight="1" x14ac:dyDescent="0.2">
      <c r="A44" s="422" t="s">
        <v>388</v>
      </c>
      <c r="B44" s="115">
        <v>138453</v>
      </c>
      <c r="C44" s="114">
        <v>72262</v>
      </c>
      <c r="D44" s="114">
        <v>66191</v>
      </c>
      <c r="E44" s="114">
        <v>96669</v>
      </c>
      <c r="F44" s="114">
        <v>41784</v>
      </c>
      <c r="G44" s="114">
        <v>15558</v>
      </c>
      <c r="H44" s="114">
        <v>47800</v>
      </c>
      <c r="I44" s="115">
        <v>46962</v>
      </c>
      <c r="J44" s="114">
        <v>32543</v>
      </c>
      <c r="K44" s="114">
        <v>14419</v>
      </c>
      <c r="L44" s="423">
        <v>14960</v>
      </c>
      <c r="M44" s="424">
        <v>12795</v>
      </c>
    </row>
    <row r="45" spans="1:13" s="110" customFormat="1" ht="11.1" customHeight="1" x14ac:dyDescent="0.2">
      <c r="A45" s="422" t="s">
        <v>389</v>
      </c>
      <c r="B45" s="115">
        <v>138686</v>
      </c>
      <c r="C45" s="114">
        <v>72164</v>
      </c>
      <c r="D45" s="114">
        <v>66522</v>
      </c>
      <c r="E45" s="114">
        <v>96499</v>
      </c>
      <c r="F45" s="114">
        <v>42187</v>
      </c>
      <c r="G45" s="114">
        <v>15228</v>
      </c>
      <c r="H45" s="114">
        <v>48028</v>
      </c>
      <c r="I45" s="115">
        <v>46767</v>
      </c>
      <c r="J45" s="114">
        <v>32413</v>
      </c>
      <c r="K45" s="114">
        <v>14354</v>
      </c>
      <c r="L45" s="423">
        <v>9676</v>
      </c>
      <c r="M45" s="424">
        <v>9877</v>
      </c>
    </row>
    <row r="46" spans="1:13" ht="15" customHeight="1" x14ac:dyDescent="0.2">
      <c r="A46" s="422" t="s">
        <v>398</v>
      </c>
      <c r="B46" s="115">
        <v>138374</v>
      </c>
      <c r="C46" s="114">
        <v>71999</v>
      </c>
      <c r="D46" s="114">
        <v>66375</v>
      </c>
      <c r="E46" s="114">
        <v>96109</v>
      </c>
      <c r="F46" s="114">
        <v>42265</v>
      </c>
      <c r="G46" s="114">
        <v>14614</v>
      </c>
      <c r="H46" s="114">
        <v>48335</v>
      </c>
      <c r="I46" s="115">
        <v>45788</v>
      </c>
      <c r="J46" s="114">
        <v>31736</v>
      </c>
      <c r="K46" s="114">
        <v>14052</v>
      </c>
      <c r="L46" s="423">
        <v>11664</v>
      </c>
      <c r="M46" s="424">
        <v>12301</v>
      </c>
    </row>
    <row r="47" spans="1:13" ht="11.1" customHeight="1" x14ac:dyDescent="0.2">
      <c r="A47" s="422" t="s">
        <v>387</v>
      </c>
      <c r="B47" s="115">
        <v>138260</v>
      </c>
      <c r="C47" s="114">
        <v>72096</v>
      </c>
      <c r="D47" s="114">
        <v>66164</v>
      </c>
      <c r="E47" s="114">
        <v>95576</v>
      </c>
      <c r="F47" s="114">
        <v>42684</v>
      </c>
      <c r="G47" s="114">
        <v>14101</v>
      </c>
      <c r="H47" s="114">
        <v>48653</v>
      </c>
      <c r="I47" s="115">
        <v>46142</v>
      </c>
      <c r="J47" s="114">
        <v>31956</v>
      </c>
      <c r="K47" s="114">
        <v>14186</v>
      </c>
      <c r="L47" s="423">
        <v>9733</v>
      </c>
      <c r="M47" s="424">
        <v>9815</v>
      </c>
    </row>
    <row r="48" spans="1:13" ht="11.1" customHeight="1" x14ac:dyDescent="0.2">
      <c r="A48" s="422" t="s">
        <v>388</v>
      </c>
      <c r="B48" s="115">
        <v>141525</v>
      </c>
      <c r="C48" s="114">
        <v>73879</v>
      </c>
      <c r="D48" s="114">
        <v>67646</v>
      </c>
      <c r="E48" s="114">
        <v>98149</v>
      </c>
      <c r="F48" s="114">
        <v>43376</v>
      </c>
      <c r="G48" s="114">
        <v>15721</v>
      </c>
      <c r="H48" s="114">
        <v>49281</v>
      </c>
      <c r="I48" s="115">
        <v>45666</v>
      </c>
      <c r="J48" s="114">
        <v>31087</v>
      </c>
      <c r="K48" s="114">
        <v>14579</v>
      </c>
      <c r="L48" s="423">
        <v>15234</v>
      </c>
      <c r="M48" s="424">
        <v>12369</v>
      </c>
    </row>
    <row r="49" spans="1:17" s="110" customFormat="1" ht="11.1" customHeight="1" x14ac:dyDescent="0.2">
      <c r="A49" s="422" t="s">
        <v>389</v>
      </c>
      <c r="B49" s="115">
        <v>141948</v>
      </c>
      <c r="C49" s="114">
        <v>73794</v>
      </c>
      <c r="D49" s="114">
        <v>68154</v>
      </c>
      <c r="E49" s="114">
        <v>98015</v>
      </c>
      <c r="F49" s="114">
        <v>43933</v>
      </c>
      <c r="G49" s="114">
        <v>15606</v>
      </c>
      <c r="H49" s="114">
        <v>49542</v>
      </c>
      <c r="I49" s="115">
        <v>45419</v>
      </c>
      <c r="J49" s="114">
        <v>30953</v>
      </c>
      <c r="K49" s="114">
        <v>14466</v>
      </c>
      <c r="L49" s="423">
        <v>10595</v>
      </c>
      <c r="M49" s="424">
        <v>10146</v>
      </c>
    </row>
    <row r="50" spans="1:17" ht="15" customHeight="1" x14ac:dyDescent="0.2">
      <c r="A50" s="422" t="s">
        <v>399</v>
      </c>
      <c r="B50" s="143">
        <v>140712</v>
      </c>
      <c r="C50" s="144">
        <v>72925</v>
      </c>
      <c r="D50" s="144">
        <v>67787</v>
      </c>
      <c r="E50" s="144">
        <v>96873</v>
      </c>
      <c r="F50" s="144">
        <v>43839</v>
      </c>
      <c r="G50" s="144">
        <v>14737</v>
      </c>
      <c r="H50" s="144">
        <v>49542</v>
      </c>
      <c r="I50" s="143">
        <v>43500</v>
      </c>
      <c r="J50" s="144">
        <v>29697</v>
      </c>
      <c r="K50" s="144">
        <v>13803</v>
      </c>
      <c r="L50" s="426">
        <v>11348</v>
      </c>
      <c r="M50" s="427">
        <v>12876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1.6896237732522006</v>
      </c>
      <c r="C6" s="480">
        <f>'Tabelle 3.3'!J11</f>
        <v>-4.9969424303310914</v>
      </c>
      <c r="D6" s="481">
        <f t="shared" ref="D6:E9" si="0">IF(OR(AND(B6&gt;=-50,B6&lt;=50),ISNUMBER(B6)=FALSE),B6,"")</f>
        <v>1.6896237732522006</v>
      </c>
      <c r="E6" s="481">
        <f t="shared" si="0"/>
        <v>-4.9969424303310914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1.6896237732522006</v>
      </c>
      <c r="C14" s="480">
        <f>'Tabelle 3.3'!J11</f>
        <v>-4.9969424303310914</v>
      </c>
      <c r="D14" s="481">
        <f>IF(OR(AND(B14&gt;=-50,B14&lt;=50),ISNUMBER(B14)=FALSE),B14,"")</f>
        <v>1.6896237732522006</v>
      </c>
      <c r="E14" s="481">
        <f>IF(OR(AND(C14&gt;=-50,C14&lt;=50),ISNUMBER(C14)=FALSE),C14,"")</f>
        <v>-4.9969424303310914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-1.3944223107569722</v>
      </c>
      <c r="C15" s="480">
        <f>'Tabelle 3.3'!J12</f>
        <v>0.79185520361990946</v>
      </c>
      <c r="D15" s="481">
        <f t="shared" ref="D15:E45" si="3">IF(OR(AND(B15&gt;=-50,B15&lt;=50),ISNUMBER(B15)=FALSE),B15,"")</f>
        <v>-1.3944223107569722</v>
      </c>
      <c r="E15" s="481">
        <f t="shared" si="3"/>
        <v>0.79185520361990946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0.97916143610343964</v>
      </c>
      <c r="C16" s="480">
        <f>'Tabelle 3.3'!J13</f>
        <v>-12.135922330097088</v>
      </c>
      <c r="D16" s="481">
        <f t="shared" si="3"/>
        <v>0.97916143610343964</v>
      </c>
      <c r="E16" s="481">
        <f t="shared" si="3"/>
        <v>-12.135922330097088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-1.3585820583563246</v>
      </c>
      <c r="C17" s="480">
        <f>'Tabelle 3.3'!J14</f>
        <v>-8.5161290322580641</v>
      </c>
      <c r="D17" s="481">
        <f t="shared" si="3"/>
        <v>-1.3585820583563246</v>
      </c>
      <c r="E17" s="481">
        <f t="shared" si="3"/>
        <v>-8.5161290322580641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-2.5989883132740275</v>
      </c>
      <c r="C18" s="480">
        <f>'Tabelle 3.3'!J15</f>
        <v>-10.164424514200299</v>
      </c>
      <c r="D18" s="481">
        <f t="shared" si="3"/>
        <v>-2.5989883132740275</v>
      </c>
      <c r="E18" s="481">
        <f t="shared" si="3"/>
        <v>-10.164424514200299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-1.3157894736842106</v>
      </c>
      <c r="C19" s="480">
        <f>'Tabelle 3.3'!J16</f>
        <v>-7.0713809206137421</v>
      </c>
      <c r="D19" s="481">
        <f t="shared" si="3"/>
        <v>-1.3157894736842106</v>
      </c>
      <c r="E19" s="481">
        <f t="shared" si="3"/>
        <v>-7.0713809206137421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-0.13096351730589337</v>
      </c>
      <c r="C20" s="480">
        <f>'Tabelle 3.3'!J17</f>
        <v>-8.3650190114068437</v>
      </c>
      <c r="D20" s="481">
        <f t="shared" si="3"/>
        <v>-0.13096351730589337</v>
      </c>
      <c r="E20" s="481">
        <f t="shared" si="3"/>
        <v>-8.3650190114068437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4.0221914008321775</v>
      </c>
      <c r="C21" s="480">
        <f>'Tabelle 3.3'!J18</f>
        <v>-1.3018322082931533</v>
      </c>
      <c r="D21" s="481">
        <f t="shared" si="3"/>
        <v>4.0221914008321775</v>
      </c>
      <c r="E21" s="481">
        <f t="shared" si="3"/>
        <v>-1.3018322082931533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2.4968016177623706</v>
      </c>
      <c r="C22" s="480">
        <f>'Tabelle 3.3'!J19</f>
        <v>-2.8272612343408805</v>
      </c>
      <c r="D22" s="481">
        <f t="shared" si="3"/>
        <v>2.4968016177623706</v>
      </c>
      <c r="E22" s="481">
        <f t="shared" si="3"/>
        <v>-2.8272612343408805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0.12714558169103624</v>
      </c>
      <c r="C23" s="480">
        <f>'Tabelle 3.3'!J20</f>
        <v>-4.549050632911392</v>
      </c>
      <c r="D23" s="481">
        <f t="shared" si="3"/>
        <v>0.12714558169103624</v>
      </c>
      <c r="E23" s="481">
        <f t="shared" si="3"/>
        <v>-4.549050632911392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-8.100697906281157</v>
      </c>
      <c r="C24" s="480">
        <f>'Tabelle 3.3'!J21</f>
        <v>-12.669500101194091</v>
      </c>
      <c r="D24" s="481">
        <f t="shared" si="3"/>
        <v>-8.100697906281157</v>
      </c>
      <c r="E24" s="481">
        <f t="shared" si="3"/>
        <v>-12.669500101194091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3.7457912457912457</v>
      </c>
      <c r="C25" s="480">
        <f>'Tabelle 3.3'!J22</f>
        <v>-40.19088016967126</v>
      </c>
      <c r="D25" s="481">
        <f t="shared" si="3"/>
        <v>3.7457912457912457</v>
      </c>
      <c r="E25" s="481">
        <f t="shared" si="3"/>
        <v>-40.19088016967126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-0.71671067521689924</v>
      </c>
      <c r="C26" s="480">
        <f>'Tabelle 3.3'!J23</f>
        <v>0.74626865671641796</v>
      </c>
      <c r="D26" s="481">
        <f t="shared" si="3"/>
        <v>-0.71671067521689924</v>
      </c>
      <c r="E26" s="481">
        <f t="shared" si="3"/>
        <v>0.74626865671641796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1.5082595163993298</v>
      </c>
      <c r="C27" s="480">
        <f>'Tabelle 3.3'!J24</f>
        <v>0.79664570230607967</v>
      </c>
      <c r="D27" s="481">
        <f t="shared" si="3"/>
        <v>1.5082595163993298</v>
      </c>
      <c r="E27" s="481">
        <f t="shared" si="3"/>
        <v>0.79664570230607967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0.6642728904847397</v>
      </c>
      <c r="C28" s="480">
        <f>'Tabelle 3.3'!J25</f>
        <v>-5.8904649330181247</v>
      </c>
      <c r="D28" s="481">
        <f t="shared" si="3"/>
        <v>0.6642728904847397</v>
      </c>
      <c r="E28" s="481">
        <f t="shared" si="3"/>
        <v>-5.8904649330181247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-11.312964492155244</v>
      </c>
      <c r="C29" s="480">
        <f>'Tabelle 3.3'!J26</f>
        <v>-9.8611111111111107</v>
      </c>
      <c r="D29" s="481">
        <f t="shared" si="3"/>
        <v>-11.312964492155244</v>
      </c>
      <c r="E29" s="481">
        <f t="shared" si="3"/>
        <v>-9.8611111111111107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3.0286641427798808</v>
      </c>
      <c r="C30" s="480">
        <f>'Tabelle 3.3'!J27</f>
        <v>-5.6338028169014081</v>
      </c>
      <c r="D30" s="481">
        <f t="shared" si="3"/>
        <v>3.0286641427798808</v>
      </c>
      <c r="E30" s="481">
        <f t="shared" si="3"/>
        <v>-5.6338028169014081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3.5315040650406506</v>
      </c>
      <c r="C31" s="480">
        <f>'Tabelle 3.3'!J28</f>
        <v>-5.5319148936170217</v>
      </c>
      <c r="D31" s="481">
        <f t="shared" si="3"/>
        <v>3.5315040650406506</v>
      </c>
      <c r="E31" s="481">
        <f t="shared" si="3"/>
        <v>-5.5319148936170217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4.4315506222670704</v>
      </c>
      <c r="C32" s="480">
        <f>'Tabelle 3.3'!J29</f>
        <v>-5.536723163841808</v>
      </c>
      <c r="D32" s="481">
        <f t="shared" si="3"/>
        <v>4.4315506222670704</v>
      </c>
      <c r="E32" s="481">
        <f t="shared" si="3"/>
        <v>-5.536723163841808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5.0391864758080187</v>
      </c>
      <c r="C33" s="480">
        <f>'Tabelle 3.3'!J30</f>
        <v>2.6034402603440259</v>
      </c>
      <c r="D33" s="481">
        <f t="shared" si="3"/>
        <v>5.0391864758080187</v>
      </c>
      <c r="E33" s="481">
        <f t="shared" si="3"/>
        <v>2.6034402603440259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8.7154801114770706</v>
      </c>
      <c r="C34" s="480">
        <f>'Tabelle 3.3'!J31</f>
        <v>-2.4437754559943334</v>
      </c>
      <c r="D34" s="481">
        <f t="shared" si="3"/>
        <v>8.7154801114770706</v>
      </c>
      <c r="E34" s="481">
        <f t="shared" si="3"/>
        <v>-2.4437754559943334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-1.3944223107569722</v>
      </c>
      <c r="C37" s="480">
        <f>'Tabelle 3.3'!J34</f>
        <v>0.79185520361990946</v>
      </c>
      <c r="D37" s="481">
        <f t="shared" si="3"/>
        <v>-1.3944223107569722</v>
      </c>
      <c r="E37" s="481">
        <f t="shared" si="3"/>
        <v>0.79185520361990946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0.24411180857342132</v>
      </c>
      <c r="C38" s="480">
        <f>'Tabelle 3.3'!J35</f>
        <v>-5.8736059479553901</v>
      </c>
      <c r="D38" s="481">
        <f t="shared" si="3"/>
        <v>0.24411180857342132</v>
      </c>
      <c r="E38" s="481">
        <f t="shared" si="3"/>
        <v>-5.8736059479553901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2.2589443606318249</v>
      </c>
      <c r="C39" s="480">
        <f>'Tabelle 3.3'!J36</f>
        <v>-5.0072109910684919</v>
      </c>
      <c r="D39" s="481">
        <f t="shared" si="3"/>
        <v>2.2589443606318249</v>
      </c>
      <c r="E39" s="481">
        <f t="shared" si="3"/>
        <v>-5.0072109910684919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2.2589443606318249</v>
      </c>
      <c r="C45" s="480">
        <f>'Tabelle 3.3'!J36</f>
        <v>-5.0072109910684919</v>
      </c>
      <c r="D45" s="481">
        <f t="shared" si="3"/>
        <v>2.2589443606318249</v>
      </c>
      <c r="E45" s="481">
        <f t="shared" si="3"/>
        <v>-5.0072109910684919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125598</v>
      </c>
      <c r="C51" s="487">
        <v>34671</v>
      </c>
      <c r="D51" s="487">
        <v>11564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126118</v>
      </c>
      <c r="C52" s="487">
        <v>35477</v>
      </c>
      <c r="D52" s="487">
        <v>11833</v>
      </c>
      <c r="E52" s="488">
        <f t="shared" ref="E52:G70" si="11">IF($A$51=37802,IF(COUNTBLANK(B$51:B$70)&gt;0,#N/A,B52/B$51*100),IF(COUNTBLANK(B$51:B$75)&gt;0,#N/A,B52/B$51*100))</f>
        <v>100.41401933151801</v>
      </c>
      <c r="F52" s="488">
        <f t="shared" si="11"/>
        <v>102.3247094113236</v>
      </c>
      <c r="G52" s="488">
        <f t="shared" si="11"/>
        <v>102.3261847111726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128534</v>
      </c>
      <c r="C53" s="487">
        <v>35055</v>
      </c>
      <c r="D53" s="487">
        <v>12218</v>
      </c>
      <c r="E53" s="488">
        <f t="shared" si="11"/>
        <v>102.33761684103251</v>
      </c>
      <c r="F53" s="488">
        <f t="shared" si="11"/>
        <v>101.10755386345937</v>
      </c>
      <c r="G53" s="488">
        <f t="shared" si="11"/>
        <v>105.65548253199586</v>
      </c>
      <c r="H53" s="489">
        <f>IF(ISERROR(L53)=TRUE,IF(MONTH(A53)=MONTH(MAX(A$51:A$75)),A53,""),"")</f>
        <v>41883</v>
      </c>
      <c r="I53" s="488">
        <f t="shared" si="12"/>
        <v>102.33761684103251</v>
      </c>
      <c r="J53" s="488">
        <f t="shared" si="10"/>
        <v>101.10755386345937</v>
      </c>
      <c r="K53" s="488">
        <f t="shared" si="10"/>
        <v>105.65548253199586</v>
      </c>
      <c r="L53" s="488" t="e">
        <f t="shared" si="13"/>
        <v>#N/A</v>
      </c>
    </row>
    <row r="54" spans="1:14" ht="15" customHeight="1" x14ac:dyDescent="0.2">
      <c r="A54" s="490" t="s">
        <v>462</v>
      </c>
      <c r="B54" s="487">
        <v>129178</v>
      </c>
      <c r="C54" s="487">
        <v>34771</v>
      </c>
      <c r="D54" s="487">
        <v>12104</v>
      </c>
      <c r="E54" s="488">
        <f t="shared" si="11"/>
        <v>102.85036385929713</v>
      </c>
      <c r="F54" s="488">
        <f t="shared" si="11"/>
        <v>100.28842548527588</v>
      </c>
      <c r="G54" s="488">
        <f t="shared" si="11"/>
        <v>104.66966447595986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127710</v>
      </c>
      <c r="C55" s="487">
        <v>33642</v>
      </c>
      <c r="D55" s="487">
        <v>11575</v>
      </c>
      <c r="E55" s="488">
        <f t="shared" si="11"/>
        <v>101.68155543878088</v>
      </c>
      <c r="F55" s="488">
        <f t="shared" si="11"/>
        <v>97.032101756511196</v>
      </c>
      <c r="G55" s="488">
        <f t="shared" si="11"/>
        <v>100.09512279488067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127934</v>
      </c>
      <c r="C56" s="487">
        <v>34133</v>
      </c>
      <c r="D56" s="487">
        <v>11874</v>
      </c>
      <c r="E56" s="488">
        <f t="shared" si="11"/>
        <v>101.85990222774248</v>
      </c>
      <c r="F56" s="488">
        <f t="shared" si="11"/>
        <v>98.448270889215777</v>
      </c>
      <c r="G56" s="488">
        <f t="shared" si="11"/>
        <v>102.68073331027325</v>
      </c>
      <c r="H56" s="489" t="str">
        <f t="shared" si="14"/>
        <v/>
      </c>
      <c r="I56" s="488" t="str">
        <f t="shared" si="12"/>
        <v/>
      </c>
      <c r="J56" s="488" t="str">
        <f t="shared" si="10"/>
        <v/>
      </c>
      <c r="K56" s="488" t="str">
        <f t="shared" si="10"/>
        <v/>
      </c>
      <c r="L56" s="488" t="e">
        <f t="shared" si="13"/>
        <v>#N/A</v>
      </c>
    </row>
    <row r="57" spans="1:14" ht="15" customHeight="1" x14ac:dyDescent="0.2">
      <c r="A57" s="490">
        <v>42248</v>
      </c>
      <c r="B57" s="487">
        <v>129666</v>
      </c>
      <c r="C57" s="487">
        <v>33303</v>
      </c>
      <c r="D57" s="487">
        <v>12312</v>
      </c>
      <c r="E57" s="488">
        <f t="shared" si="11"/>
        <v>103.23890507810634</v>
      </c>
      <c r="F57" s="488">
        <f t="shared" si="11"/>
        <v>96.054339361425974</v>
      </c>
      <c r="G57" s="488">
        <f t="shared" si="11"/>
        <v>106.46835005188515</v>
      </c>
      <c r="H57" s="489">
        <f t="shared" si="14"/>
        <v>42248</v>
      </c>
      <c r="I57" s="488">
        <f t="shared" si="12"/>
        <v>103.23890507810634</v>
      </c>
      <c r="J57" s="488">
        <f t="shared" si="10"/>
        <v>96.054339361425974</v>
      </c>
      <c r="K57" s="488">
        <f t="shared" si="10"/>
        <v>106.46835005188515</v>
      </c>
      <c r="L57" s="488" t="e">
        <f t="shared" si="13"/>
        <v>#N/A</v>
      </c>
    </row>
    <row r="58" spans="1:14" ht="15" customHeight="1" x14ac:dyDescent="0.2">
      <c r="A58" s="490" t="s">
        <v>465</v>
      </c>
      <c r="B58" s="487">
        <v>130236</v>
      </c>
      <c r="C58" s="487">
        <v>33251</v>
      </c>
      <c r="D58" s="487">
        <v>12311</v>
      </c>
      <c r="E58" s="488">
        <f t="shared" si="11"/>
        <v>103.69273396073186</v>
      </c>
      <c r="F58" s="488">
        <f t="shared" si="11"/>
        <v>95.904358109082523</v>
      </c>
      <c r="G58" s="488">
        <f t="shared" si="11"/>
        <v>106.45970252507783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129158</v>
      </c>
      <c r="C59" s="487">
        <v>33027</v>
      </c>
      <c r="D59" s="487">
        <v>12094</v>
      </c>
      <c r="E59" s="488">
        <f t="shared" si="11"/>
        <v>102.83444003885411</v>
      </c>
      <c r="F59" s="488">
        <f t="shared" si="11"/>
        <v>95.258285022064541</v>
      </c>
      <c r="G59" s="488">
        <f t="shared" si="11"/>
        <v>104.58318920788653</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129986</v>
      </c>
      <c r="C60" s="487">
        <v>33615</v>
      </c>
      <c r="D60" s="487">
        <v>12462</v>
      </c>
      <c r="E60" s="488">
        <f t="shared" si="11"/>
        <v>103.49368620519435</v>
      </c>
      <c r="F60" s="488">
        <f t="shared" si="11"/>
        <v>96.954226875486711</v>
      </c>
      <c r="G60" s="488">
        <f t="shared" si="11"/>
        <v>107.76547907298513</v>
      </c>
      <c r="H60" s="489" t="str">
        <f t="shared" si="14"/>
        <v/>
      </c>
      <c r="I60" s="488" t="str">
        <f t="shared" si="12"/>
        <v/>
      </c>
      <c r="J60" s="488" t="str">
        <f t="shared" si="10"/>
        <v/>
      </c>
      <c r="K60" s="488" t="str">
        <f t="shared" si="10"/>
        <v/>
      </c>
      <c r="L60" s="488" t="e">
        <f t="shared" si="13"/>
        <v>#N/A</v>
      </c>
    </row>
    <row r="61" spans="1:14" ht="15" customHeight="1" x14ac:dyDescent="0.2">
      <c r="A61" s="490">
        <v>42614</v>
      </c>
      <c r="B61" s="487">
        <v>132558</v>
      </c>
      <c r="C61" s="487">
        <v>33203</v>
      </c>
      <c r="D61" s="487">
        <v>13011</v>
      </c>
      <c r="E61" s="488">
        <f t="shared" si="11"/>
        <v>105.54148951416424</v>
      </c>
      <c r="F61" s="488">
        <f t="shared" si="11"/>
        <v>95.765913876150094</v>
      </c>
      <c r="G61" s="488">
        <f t="shared" si="11"/>
        <v>112.512971290211</v>
      </c>
      <c r="H61" s="489">
        <f t="shared" si="14"/>
        <v>42614</v>
      </c>
      <c r="I61" s="488">
        <f t="shared" si="12"/>
        <v>105.54148951416424</v>
      </c>
      <c r="J61" s="488">
        <f t="shared" si="10"/>
        <v>95.765913876150094</v>
      </c>
      <c r="K61" s="488">
        <f t="shared" si="10"/>
        <v>112.512971290211</v>
      </c>
      <c r="L61" s="488" t="e">
        <f t="shared" si="13"/>
        <v>#N/A</v>
      </c>
    </row>
    <row r="62" spans="1:14" ht="15" customHeight="1" x14ac:dyDescent="0.2">
      <c r="A62" s="490" t="s">
        <v>468</v>
      </c>
      <c r="B62" s="487">
        <v>133217</v>
      </c>
      <c r="C62" s="487">
        <v>33172</v>
      </c>
      <c r="D62" s="487">
        <v>12830</v>
      </c>
      <c r="E62" s="488">
        <f t="shared" si="11"/>
        <v>106.0661793977611</v>
      </c>
      <c r="F62" s="488">
        <f t="shared" si="11"/>
        <v>95.676501975714572</v>
      </c>
      <c r="G62" s="488">
        <f t="shared" si="11"/>
        <v>110.94776893808371</v>
      </c>
      <c r="H62" s="489" t="str">
        <f t="shared" si="14"/>
        <v/>
      </c>
      <c r="I62" s="488" t="str">
        <f t="shared" si="12"/>
        <v/>
      </c>
      <c r="J62" s="488" t="str">
        <f t="shared" si="10"/>
        <v/>
      </c>
      <c r="K62" s="488" t="str">
        <f t="shared" si="10"/>
        <v/>
      </c>
      <c r="L62" s="488" t="e">
        <f t="shared" si="13"/>
        <v>#N/A</v>
      </c>
    </row>
    <row r="63" spans="1:14" ht="15" customHeight="1" x14ac:dyDescent="0.2">
      <c r="A63" s="490" t="s">
        <v>469</v>
      </c>
      <c r="B63" s="487">
        <v>132397</v>
      </c>
      <c r="C63" s="487">
        <v>32641</v>
      </c>
      <c r="D63" s="487">
        <v>12712</v>
      </c>
      <c r="E63" s="488">
        <f t="shared" si="11"/>
        <v>105.41330275959808</v>
      </c>
      <c r="F63" s="488">
        <f t="shared" si="11"/>
        <v>94.14496264889965</v>
      </c>
      <c r="G63" s="488">
        <f t="shared" si="11"/>
        <v>109.9273607748184</v>
      </c>
      <c r="H63" s="489" t="str">
        <f t="shared" si="14"/>
        <v/>
      </c>
      <c r="I63" s="488" t="str">
        <f t="shared" si="12"/>
        <v/>
      </c>
      <c r="J63" s="488" t="str">
        <f t="shared" si="10"/>
        <v/>
      </c>
      <c r="K63" s="488" t="str">
        <f t="shared" si="10"/>
        <v/>
      </c>
      <c r="L63" s="488" t="e">
        <f t="shared" si="13"/>
        <v>#N/A</v>
      </c>
    </row>
    <row r="64" spans="1:14" ht="15" customHeight="1" x14ac:dyDescent="0.2">
      <c r="A64" s="490" t="s">
        <v>470</v>
      </c>
      <c r="B64" s="487">
        <v>133070</v>
      </c>
      <c r="C64" s="487">
        <v>33493</v>
      </c>
      <c r="D64" s="487">
        <v>13155</v>
      </c>
      <c r="E64" s="488">
        <f t="shared" si="11"/>
        <v>105.94913931750504</v>
      </c>
      <c r="F64" s="488">
        <f t="shared" si="11"/>
        <v>96.602347783450142</v>
      </c>
      <c r="G64" s="488">
        <f t="shared" si="11"/>
        <v>113.75821515046695</v>
      </c>
      <c r="H64" s="489" t="str">
        <f t="shared" si="14"/>
        <v/>
      </c>
      <c r="I64" s="488" t="str">
        <f t="shared" si="12"/>
        <v/>
      </c>
      <c r="J64" s="488" t="str">
        <f t="shared" si="10"/>
        <v/>
      </c>
      <c r="K64" s="488" t="str">
        <f t="shared" si="10"/>
        <v/>
      </c>
      <c r="L64" s="488" t="e">
        <f t="shared" si="13"/>
        <v>#N/A</v>
      </c>
    </row>
    <row r="65" spans="1:12" ht="15" customHeight="1" x14ac:dyDescent="0.2">
      <c r="A65" s="490">
        <v>42979</v>
      </c>
      <c r="B65" s="487">
        <v>135513</v>
      </c>
      <c r="C65" s="487">
        <v>33264</v>
      </c>
      <c r="D65" s="487">
        <v>13653</v>
      </c>
      <c r="E65" s="488">
        <f t="shared" si="11"/>
        <v>107.8942339846176</v>
      </c>
      <c r="F65" s="488">
        <f t="shared" si="11"/>
        <v>95.941853422168393</v>
      </c>
      <c r="G65" s="488">
        <f t="shared" si="11"/>
        <v>118.06468350051884</v>
      </c>
      <c r="H65" s="489">
        <f t="shared" si="14"/>
        <v>42979</v>
      </c>
      <c r="I65" s="488">
        <f t="shared" si="12"/>
        <v>107.8942339846176</v>
      </c>
      <c r="J65" s="488">
        <f t="shared" si="10"/>
        <v>95.941853422168393</v>
      </c>
      <c r="K65" s="488">
        <f t="shared" si="10"/>
        <v>118.06468350051884</v>
      </c>
      <c r="L65" s="488" t="e">
        <f t="shared" si="13"/>
        <v>#N/A</v>
      </c>
    </row>
    <row r="66" spans="1:12" ht="15" customHeight="1" x14ac:dyDescent="0.2">
      <c r="A66" s="490" t="s">
        <v>471</v>
      </c>
      <c r="B66" s="487">
        <v>136451</v>
      </c>
      <c r="C66" s="487">
        <v>33273</v>
      </c>
      <c r="D66" s="487">
        <v>13744</v>
      </c>
      <c r="E66" s="488">
        <f t="shared" si="11"/>
        <v>108.64106116339431</v>
      </c>
      <c r="F66" s="488">
        <f t="shared" si="11"/>
        <v>95.967811715843212</v>
      </c>
      <c r="G66" s="488">
        <f t="shared" si="11"/>
        <v>118.85160843998617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135623</v>
      </c>
      <c r="C67" s="487">
        <v>33006</v>
      </c>
      <c r="D67" s="487">
        <v>13615</v>
      </c>
      <c r="E67" s="488">
        <f t="shared" si="11"/>
        <v>107.9818149970541</v>
      </c>
      <c r="F67" s="488">
        <f t="shared" si="11"/>
        <v>95.197715670156612</v>
      </c>
      <c r="G67" s="488">
        <f t="shared" si="11"/>
        <v>117.73607748184018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136027</v>
      </c>
      <c r="C68" s="487">
        <v>33485</v>
      </c>
      <c r="D68" s="487">
        <v>13998</v>
      </c>
      <c r="E68" s="488">
        <f t="shared" si="11"/>
        <v>108.30347617000271</v>
      </c>
      <c r="F68" s="488">
        <f t="shared" si="11"/>
        <v>96.579273744628082</v>
      </c>
      <c r="G68" s="488">
        <f t="shared" si="11"/>
        <v>121.04808024904877</v>
      </c>
      <c r="H68" s="489" t="str">
        <f t="shared" si="14"/>
        <v/>
      </c>
      <c r="I68" s="488" t="str">
        <f t="shared" si="12"/>
        <v/>
      </c>
      <c r="J68" s="488" t="str">
        <f t="shared" si="12"/>
        <v/>
      </c>
      <c r="K68" s="488" t="str">
        <f t="shared" si="12"/>
        <v/>
      </c>
      <c r="L68" s="488" t="e">
        <f t="shared" si="13"/>
        <v>#N/A</v>
      </c>
    </row>
    <row r="69" spans="1:12" ht="15" customHeight="1" x14ac:dyDescent="0.2">
      <c r="A69" s="490">
        <v>43344</v>
      </c>
      <c r="B69" s="487">
        <v>138453</v>
      </c>
      <c r="C69" s="487">
        <v>32543</v>
      </c>
      <c r="D69" s="487">
        <v>14419</v>
      </c>
      <c r="E69" s="488">
        <f t="shared" si="11"/>
        <v>110.23503558973869</v>
      </c>
      <c r="F69" s="488">
        <f t="shared" si="11"/>
        <v>93.862305673329288</v>
      </c>
      <c r="G69" s="488">
        <f t="shared" si="11"/>
        <v>124.68868903493602</v>
      </c>
      <c r="H69" s="489">
        <f t="shared" si="14"/>
        <v>43344</v>
      </c>
      <c r="I69" s="488">
        <f t="shared" si="12"/>
        <v>110.23503558973869</v>
      </c>
      <c r="J69" s="488">
        <f t="shared" si="12"/>
        <v>93.862305673329288</v>
      </c>
      <c r="K69" s="488">
        <f t="shared" si="12"/>
        <v>124.68868903493602</v>
      </c>
      <c r="L69" s="488" t="e">
        <f t="shared" si="13"/>
        <v>#N/A</v>
      </c>
    </row>
    <row r="70" spans="1:12" ht="15" customHeight="1" x14ac:dyDescent="0.2">
      <c r="A70" s="490" t="s">
        <v>474</v>
      </c>
      <c r="B70" s="487">
        <v>138686</v>
      </c>
      <c r="C70" s="487">
        <v>32413</v>
      </c>
      <c r="D70" s="487">
        <v>14354</v>
      </c>
      <c r="E70" s="488">
        <f t="shared" si="11"/>
        <v>110.42054809789965</v>
      </c>
      <c r="F70" s="488">
        <f t="shared" si="11"/>
        <v>93.487352542470646</v>
      </c>
      <c r="G70" s="488">
        <f t="shared" si="11"/>
        <v>124.12659979245934</v>
      </c>
      <c r="H70" s="489" t="str">
        <f t="shared" si="14"/>
        <v/>
      </c>
      <c r="I70" s="488" t="str">
        <f t="shared" si="12"/>
        <v/>
      </c>
      <c r="J70" s="488" t="str">
        <f t="shared" si="12"/>
        <v/>
      </c>
      <c r="K70" s="488" t="str">
        <f t="shared" si="12"/>
        <v/>
      </c>
      <c r="L70" s="488" t="e">
        <f t="shared" si="13"/>
        <v>#N/A</v>
      </c>
    </row>
    <row r="71" spans="1:12" ht="15" customHeight="1" x14ac:dyDescent="0.2">
      <c r="A71" s="490" t="s">
        <v>475</v>
      </c>
      <c r="B71" s="487">
        <v>138374</v>
      </c>
      <c r="C71" s="487">
        <v>31736</v>
      </c>
      <c r="D71" s="487">
        <v>14052</v>
      </c>
      <c r="E71" s="491">
        <f t="shared" ref="E71:G75" si="15">IF($A$51=37802,IF(COUNTBLANK(B$51:B$70)&gt;0,#N/A,IF(ISBLANK(B71)=FALSE,B71/B$51*100,#N/A)),IF(COUNTBLANK(B$51:B$75)&gt;0,#N/A,B71/B$51*100))</f>
        <v>110.17213649898882</v>
      </c>
      <c r="F71" s="491">
        <f t="shared" si="15"/>
        <v>91.534712007152947</v>
      </c>
      <c r="G71" s="491">
        <f t="shared" si="15"/>
        <v>121.51504669664477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138260</v>
      </c>
      <c r="C72" s="487">
        <v>31956</v>
      </c>
      <c r="D72" s="487">
        <v>14186</v>
      </c>
      <c r="E72" s="491">
        <f t="shared" si="15"/>
        <v>110.08137072246373</v>
      </c>
      <c r="F72" s="491">
        <f t="shared" si="15"/>
        <v>92.169248074759892</v>
      </c>
      <c r="G72" s="491">
        <f t="shared" si="15"/>
        <v>122.6738152888274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141525</v>
      </c>
      <c r="C73" s="487">
        <v>31087</v>
      </c>
      <c r="D73" s="487">
        <v>14579</v>
      </c>
      <c r="E73" s="491">
        <f t="shared" si="15"/>
        <v>112.68093440978359</v>
      </c>
      <c r="F73" s="491">
        <f t="shared" si="15"/>
        <v>89.662830607712493</v>
      </c>
      <c r="G73" s="491">
        <f t="shared" si="15"/>
        <v>126.0722933241093</v>
      </c>
      <c r="H73" s="492">
        <f>IF(A$51=37802,IF(ISERROR(L73)=TRUE,IF(ISBLANK(A73)=FALSE,IF(MONTH(A73)=MONTH(MAX(A$51:A$75)),A73,""),""),""),IF(ISERROR(L73)=TRUE,IF(MONTH(A73)=MONTH(MAX(A$51:A$75)),A73,""),""))</f>
        <v>43709</v>
      </c>
      <c r="I73" s="488">
        <f t="shared" si="12"/>
        <v>112.68093440978359</v>
      </c>
      <c r="J73" s="488">
        <f t="shared" si="12"/>
        <v>89.662830607712493</v>
      </c>
      <c r="K73" s="488">
        <f t="shared" si="12"/>
        <v>126.0722933241093</v>
      </c>
      <c r="L73" s="488" t="e">
        <f t="shared" si="13"/>
        <v>#N/A</v>
      </c>
    </row>
    <row r="74" spans="1:12" ht="15" customHeight="1" x14ac:dyDescent="0.2">
      <c r="A74" s="490" t="s">
        <v>477</v>
      </c>
      <c r="B74" s="487">
        <v>141948</v>
      </c>
      <c r="C74" s="487">
        <v>30953</v>
      </c>
      <c r="D74" s="487">
        <v>14466</v>
      </c>
      <c r="E74" s="491">
        <f t="shared" si="15"/>
        <v>113.01772321215307</v>
      </c>
      <c r="F74" s="491">
        <f t="shared" si="15"/>
        <v>89.276340457442814</v>
      </c>
      <c r="G74" s="491">
        <f t="shared" si="15"/>
        <v>125.09512279488067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140712</v>
      </c>
      <c r="C75" s="493">
        <v>29697</v>
      </c>
      <c r="D75" s="493">
        <v>13803</v>
      </c>
      <c r="E75" s="491">
        <f t="shared" si="15"/>
        <v>112.03363110877562</v>
      </c>
      <c r="F75" s="491">
        <f t="shared" si="15"/>
        <v>85.653716362377779</v>
      </c>
      <c r="G75" s="491">
        <f t="shared" si="15"/>
        <v>119.36181252161882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112.68093440978359</v>
      </c>
      <c r="J77" s="488">
        <f>IF(J75&lt;&gt;"",J75,IF(J74&lt;&gt;"",J74,IF(J73&lt;&gt;"",J73,IF(J72&lt;&gt;"",J72,IF(J71&lt;&gt;"",J71,IF(J70&lt;&gt;"",J70,""))))))</f>
        <v>89.662830607712493</v>
      </c>
      <c r="K77" s="488">
        <f>IF(K75&lt;&gt;"",K75,IF(K74&lt;&gt;"",K74,IF(K73&lt;&gt;"",K73,IF(K72&lt;&gt;"",K72,IF(K71&lt;&gt;"",K71,IF(K70&lt;&gt;"",K70,""))))))</f>
        <v>126.0722933241093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+12,7%</v>
      </c>
      <c r="J79" s="488" t="str">
        <f>"GeB - ausschließlich: "&amp;IF(J77&gt;100,"+","")&amp;TEXT(J77-100,"0,0")&amp;"%"</f>
        <v>GeB - ausschließlich: -10,3%</v>
      </c>
      <c r="K79" s="488" t="str">
        <f>"GeB - im Nebenjob: "&amp;IF(K77&gt;100,"+","")&amp;TEXT(K77-100,"0,0")&amp;"%"</f>
        <v>GeB - im Nebenjob: +26,1%</v>
      </c>
    </row>
    <row r="81" spans="9:9" ht="15" customHeight="1" x14ac:dyDescent="0.2">
      <c r="I81" s="488" t="str">
        <f>IF(ISERROR(HLOOKUP(1,I$78:K$79,2,FALSE)),"",HLOOKUP(1,I$78:K$79,2,FALSE))</f>
        <v>GeB - im Nebenjob: +26,1%</v>
      </c>
    </row>
    <row r="82" spans="9:9" ht="15" customHeight="1" x14ac:dyDescent="0.2">
      <c r="I82" s="488" t="str">
        <f>IF(ISERROR(HLOOKUP(2,I$78:K$79,2,FALSE)),"",HLOOKUP(2,I$78:K$79,2,FALSE))</f>
        <v>SvB: +12,7%</v>
      </c>
    </row>
    <row r="83" spans="9:9" ht="15" customHeight="1" x14ac:dyDescent="0.2">
      <c r="I83" s="488" t="str">
        <f>IF(ISERROR(HLOOKUP(3,I$78:K$79,2,FALSE)),"",HLOOKUP(3,I$78:K$79,2,FALSE))</f>
        <v>GeB - ausschließlich: -10,3%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140712</v>
      </c>
      <c r="E12" s="114">
        <v>141948</v>
      </c>
      <c r="F12" s="114">
        <v>141525</v>
      </c>
      <c r="G12" s="114">
        <v>138260</v>
      </c>
      <c r="H12" s="114">
        <v>138374</v>
      </c>
      <c r="I12" s="115">
        <v>2338</v>
      </c>
      <c r="J12" s="116">
        <v>1.6896237732522006</v>
      </c>
      <c r="N12" s="117"/>
    </row>
    <row r="13" spans="1:15" s="110" customFormat="1" ht="13.5" customHeight="1" x14ac:dyDescent="0.2">
      <c r="A13" s="118" t="s">
        <v>105</v>
      </c>
      <c r="B13" s="119" t="s">
        <v>106</v>
      </c>
      <c r="C13" s="113">
        <v>51.825714935471034</v>
      </c>
      <c r="D13" s="114">
        <v>72925</v>
      </c>
      <c r="E13" s="114">
        <v>73794</v>
      </c>
      <c r="F13" s="114">
        <v>73879</v>
      </c>
      <c r="G13" s="114">
        <v>72096</v>
      </c>
      <c r="H13" s="114">
        <v>71999</v>
      </c>
      <c r="I13" s="115">
        <v>926</v>
      </c>
      <c r="J13" s="116">
        <v>1.286128974013528</v>
      </c>
    </row>
    <row r="14" spans="1:15" s="110" customFormat="1" ht="13.5" customHeight="1" x14ac:dyDescent="0.2">
      <c r="A14" s="120"/>
      <c r="B14" s="119" t="s">
        <v>107</v>
      </c>
      <c r="C14" s="113">
        <v>48.174285064528966</v>
      </c>
      <c r="D14" s="114">
        <v>67787</v>
      </c>
      <c r="E14" s="114">
        <v>68154</v>
      </c>
      <c r="F14" s="114">
        <v>67646</v>
      </c>
      <c r="G14" s="114">
        <v>66164</v>
      </c>
      <c r="H14" s="114">
        <v>66375</v>
      </c>
      <c r="I14" s="115">
        <v>1412</v>
      </c>
      <c r="J14" s="116">
        <v>2.1273069679849339</v>
      </c>
    </row>
    <row r="15" spans="1:15" s="110" customFormat="1" ht="13.5" customHeight="1" x14ac:dyDescent="0.2">
      <c r="A15" s="118" t="s">
        <v>105</v>
      </c>
      <c r="B15" s="121" t="s">
        <v>108</v>
      </c>
      <c r="C15" s="113">
        <v>10.473165046335778</v>
      </c>
      <c r="D15" s="114">
        <v>14737</v>
      </c>
      <c r="E15" s="114">
        <v>15606</v>
      </c>
      <c r="F15" s="114">
        <v>15721</v>
      </c>
      <c r="G15" s="114">
        <v>14101</v>
      </c>
      <c r="H15" s="114">
        <v>14614</v>
      </c>
      <c r="I15" s="115">
        <v>123</v>
      </c>
      <c r="J15" s="116">
        <v>0.84165868345422201</v>
      </c>
    </row>
    <row r="16" spans="1:15" s="110" customFormat="1" ht="13.5" customHeight="1" x14ac:dyDescent="0.2">
      <c r="A16" s="118"/>
      <c r="B16" s="121" t="s">
        <v>109</v>
      </c>
      <c r="C16" s="113">
        <v>67.052561259878331</v>
      </c>
      <c r="D16" s="114">
        <v>94351</v>
      </c>
      <c r="E16" s="114">
        <v>94968</v>
      </c>
      <c r="F16" s="114">
        <v>94796</v>
      </c>
      <c r="G16" s="114">
        <v>93838</v>
      </c>
      <c r="H16" s="114">
        <v>93969</v>
      </c>
      <c r="I16" s="115">
        <v>382</v>
      </c>
      <c r="J16" s="116">
        <v>0.40651704285455842</v>
      </c>
    </row>
    <row r="17" spans="1:10" s="110" customFormat="1" ht="13.5" customHeight="1" x14ac:dyDescent="0.2">
      <c r="A17" s="118"/>
      <c r="B17" s="121" t="s">
        <v>110</v>
      </c>
      <c r="C17" s="113">
        <v>21.126129967593382</v>
      </c>
      <c r="D17" s="114">
        <v>29727</v>
      </c>
      <c r="E17" s="114">
        <v>29479</v>
      </c>
      <c r="F17" s="114">
        <v>29142</v>
      </c>
      <c r="G17" s="114">
        <v>28581</v>
      </c>
      <c r="H17" s="114">
        <v>28142</v>
      </c>
      <c r="I17" s="115">
        <v>1585</v>
      </c>
      <c r="J17" s="116">
        <v>5.6321512330324781</v>
      </c>
    </row>
    <row r="18" spans="1:10" s="110" customFormat="1" ht="13.5" customHeight="1" x14ac:dyDescent="0.2">
      <c r="A18" s="120"/>
      <c r="B18" s="121" t="s">
        <v>111</v>
      </c>
      <c r="C18" s="113">
        <v>1.3481437261925067</v>
      </c>
      <c r="D18" s="114">
        <v>1897</v>
      </c>
      <c r="E18" s="114">
        <v>1895</v>
      </c>
      <c r="F18" s="114">
        <v>1866</v>
      </c>
      <c r="G18" s="114">
        <v>1740</v>
      </c>
      <c r="H18" s="114">
        <v>1649</v>
      </c>
      <c r="I18" s="115">
        <v>248</v>
      </c>
      <c r="J18" s="116">
        <v>15.039417828987265</v>
      </c>
    </row>
    <row r="19" spans="1:10" s="110" customFormat="1" ht="13.5" customHeight="1" x14ac:dyDescent="0.2">
      <c r="A19" s="120"/>
      <c r="B19" s="121" t="s">
        <v>112</v>
      </c>
      <c r="C19" s="113">
        <v>0.37665586446074251</v>
      </c>
      <c r="D19" s="114">
        <v>530</v>
      </c>
      <c r="E19" s="114">
        <v>520</v>
      </c>
      <c r="F19" s="114">
        <v>515</v>
      </c>
      <c r="G19" s="114">
        <v>418</v>
      </c>
      <c r="H19" s="114">
        <v>384</v>
      </c>
      <c r="I19" s="115">
        <v>146</v>
      </c>
      <c r="J19" s="116">
        <v>38.020833333333336</v>
      </c>
    </row>
    <row r="20" spans="1:10" s="110" customFormat="1" ht="13.5" customHeight="1" x14ac:dyDescent="0.2">
      <c r="A20" s="118" t="s">
        <v>113</v>
      </c>
      <c r="B20" s="122" t="s">
        <v>114</v>
      </c>
      <c r="C20" s="113">
        <v>68.844874637557567</v>
      </c>
      <c r="D20" s="114">
        <v>96873</v>
      </c>
      <c r="E20" s="114">
        <v>98015</v>
      </c>
      <c r="F20" s="114">
        <v>98149</v>
      </c>
      <c r="G20" s="114">
        <v>95576</v>
      </c>
      <c r="H20" s="114">
        <v>96109</v>
      </c>
      <c r="I20" s="115">
        <v>764</v>
      </c>
      <c r="J20" s="116">
        <v>0.79493075570446059</v>
      </c>
    </row>
    <row r="21" spans="1:10" s="110" customFormat="1" ht="13.5" customHeight="1" x14ac:dyDescent="0.2">
      <c r="A21" s="120"/>
      <c r="B21" s="122" t="s">
        <v>115</v>
      </c>
      <c r="C21" s="113">
        <v>31.155125362442437</v>
      </c>
      <c r="D21" s="114">
        <v>43839</v>
      </c>
      <c r="E21" s="114">
        <v>43933</v>
      </c>
      <c r="F21" s="114">
        <v>43376</v>
      </c>
      <c r="G21" s="114">
        <v>42684</v>
      </c>
      <c r="H21" s="114">
        <v>42265</v>
      </c>
      <c r="I21" s="115">
        <v>1574</v>
      </c>
      <c r="J21" s="116">
        <v>3.7241216136282977</v>
      </c>
    </row>
    <row r="22" spans="1:10" s="110" customFormat="1" ht="13.5" customHeight="1" x14ac:dyDescent="0.2">
      <c r="A22" s="118" t="s">
        <v>113</v>
      </c>
      <c r="B22" s="122" t="s">
        <v>116</v>
      </c>
      <c r="C22" s="113">
        <v>88.859514469270565</v>
      </c>
      <c r="D22" s="114">
        <v>125036</v>
      </c>
      <c r="E22" s="114">
        <v>126009</v>
      </c>
      <c r="F22" s="114">
        <v>125998</v>
      </c>
      <c r="G22" s="114">
        <v>123552</v>
      </c>
      <c r="H22" s="114">
        <v>123804</v>
      </c>
      <c r="I22" s="115">
        <v>1232</v>
      </c>
      <c r="J22" s="116">
        <v>0.99512132079738946</v>
      </c>
    </row>
    <row r="23" spans="1:10" s="110" customFormat="1" ht="13.5" customHeight="1" x14ac:dyDescent="0.2">
      <c r="A23" s="123"/>
      <c r="B23" s="124" t="s">
        <v>117</v>
      </c>
      <c r="C23" s="125">
        <v>11.07368241514583</v>
      </c>
      <c r="D23" s="114">
        <v>15582</v>
      </c>
      <c r="E23" s="114">
        <v>15842</v>
      </c>
      <c r="F23" s="114">
        <v>15433</v>
      </c>
      <c r="G23" s="114">
        <v>14612</v>
      </c>
      <c r="H23" s="114">
        <v>14479</v>
      </c>
      <c r="I23" s="115">
        <v>1103</v>
      </c>
      <c r="J23" s="116">
        <v>7.6179294150148493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43500</v>
      </c>
      <c r="E26" s="114">
        <v>45419</v>
      </c>
      <c r="F26" s="114">
        <v>45666</v>
      </c>
      <c r="G26" s="114">
        <v>46142</v>
      </c>
      <c r="H26" s="140">
        <v>45788</v>
      </c>
      <c r="I26" s="115">
        <v>-2288</v>
      </c>
      <c r="J26" s="116">
        <v>-4.9969424303310914</v>
      </c>
    </row>
    <row r="27" spans="1:10" s="110" customFormat="1" ht="13.5" customHeight="1" x14ac:dyDescent="0.2">
      <c r="A27" s="118" t="s">
        <v>105</v>
      </c>
      <c r="B27" s="119" t="s">
        <v>106</v>
      </c>
      <c r="C27" s="113">
        <v>39.377011494252876</v>
      </c>
      <c r="D27" s="115">
        <v>17129</v>
      </c>
      <c r="E27" s="114">
        <v>17794</v>
      </c>
      <c r="F27" s="114">
        <v>17908</v>
      </c>
      <c r="G27" s="114">
        <v>18002</v>
      </c>
      <c r="H27" s="140">
        <v>17837</v>
      </c>
      <c r="I27" s="115">
        <v>-708</v>
      </c>
      <c r="J27" s="116">
        <v>-3.969277344844985</v>
      </c>
    </row>
    <row r="28" spans="1:10" s="110" customFormat="1" ht="13.5" customHeight="1" x14ac:dyDescent="0.2">
      <c r="A28" s="120"/>
      <c r="B28" s="119" t="s">
        <v>107</v>
      </c>
      <c r="C28" s="113">
        <v>60.622988505747124</v>
      </c>
      <c r="D28" s="115">
        <v>26371</v>
      </c>
      <c r="E28" s="114">
        <v>27625</v>
      </c>
      <c r="F28" s="114">
        <v>27758</v>
      </c>
      <c r="G28" s="114">
        <v>28140</v>
      </c>
      <c r="H28" s="140">
        <v>27951</v>
      </c>
      <c r="I28" s="115">
        <v>-1580</v>
      </c>
      <c r="J28" s="116">
        <v>-5.6527494544023469</v>
      </c>
    </row>
    <row r="29" spans="1:10" s="110" customFormat="1" ht="13.5" customHeight="1" x14ac:dyDescent="0.2">
      <c r="A29" s="118" t="s">
        <v>105</v>
      </c>
      <c r="B29" s="121" t="s">
        <v>108</v>
      </c>
      <c r="C29" s="113">
        <v>14.296551724137931</v>
      </c>
      <c r="D29" s="115">
        <v>6219</v>
      </c>
      <c r="E29" s="114">
        <v>6670</v>
      </c>
      <c r="F29" s="114">
        <v>6658</v>
      </c>
      <c r="G29" s="114">
        <v>6936</v>
      </c>
      <c r="H29" s="140">
        <v>6617</v>
      </c>
      <c r="I29" s="115">
        <v>-398</v>
      </c>
      <c r="J29" s="116">
        <v>-6.0148103370107302</v>
      </c>
    </row>
    <row r="30" spans="1:10" s="110" customFormat="1" ht="13.5" customHeight="1" x14ac:dyDescent="0.2">
      <c r="A30" s="118"/>
      <c r="B30" s="121" t="s">
        <v>109</v>
      </c>
      <c r="C30" s="113">
        <v>46.671264367816093</v>
      </c>
      <c r="D30" s="115">
        <v>20302</v>
      </c>
      <c r="E30" s="114">
        <v>21318</v>
      </c>
      <c r="F30" s="114">
        <v>21614</v>
      </c>
      <c r="G30" s="114">
        <v>21825</v>
      </c>
      <c r="H30" s="140">
        <v>21928</v>
      </c>
      <c r="I30" s="115">
        <v>-1626</v>
      </c>
      <c r="J30" s="116">
        <v>-7.4151769427216347</v>
      </c>
    </row>
    <row r="31" spans="1:10" s="110" customFormat="1" ht="13.5" customHeight="1" x14ac:dyDescent="0.2">
      <c r="A31" s="118"/>
      <c r="B31" s="121" t="s">
        <v>110</v>
      </c>
      <c r="C31" s="113">
        <v>23.085057471264367</v>
      </c>
      <c r="D31" s="115">
        <v>10042</v>
      </c>
      <c r="E31" s="114">
        <v>10250</v>
      </c>
      <c r="F31" s="114">
        <v>10282</v>
      </c>
      <c r="G31" s="114">
        <v>10333</v>
      </c>
      <c r="H31" s="140">
        <v>10297</v>
      </c>
      <c r="I31" s="115">
        <v>-255</v>
      </c>
      <c r="J31" s="116">
        <v>-2.4764494512964941</v>
      </c>
    </row>
    <row r="32" spans="1:10" s="110" customFormat="1" ht="13.5" customHeight="1" x14ac:dyDescent="0.2">
      <c r="A32" s="120"/>
      <c r="B32" s="121" t="s">
        <v>111</v>
      </c>
      <c r="C32" s="113">
        <v>15.947126436781609</v>
      </c>
      <c r="D32" s="115">
        <v>6937</v>
      </c>
      <c r="E32" s="114">
        <v>7181</v>
      </c>
      <c r="F32" s="114">
        <v>7112</v>
      </c>
      <c r="G32" s="114">
        <v>7048</v>
      </c>
      <c r="H32" s="140">
        <v>6946</v>
      </c>
      <c r="I32" s="115">
        <v>-9</v>
      </c>
      <c r="J32" s="116">
        <v>-0.12957097610135329</v>
      </c>
    </row>
    <row r="33" spans="1:10" s="110" customFormat="1" ht="13.5" customHeight="1" x14ac:dyDescent="0.2">
      <c r="A33" s="120"/>
      <c r="B33" s="121" t="s">
        <v>112</v>
      </c>
      <c r="C33" s="113">
        <v>1.5954022988505747</v>
      </c>
      <c r="D33" s="115">
        <v>694</v>
      </c>
      <c r="E33" s="114">
        <v>734</v>
      </c>
      <c r="F33" s="114">
        <v>770</v>
      </c>
      <c r="G33" s="114">
        <v>675</v>
      </c>
      <c r="H33" s="140">
        <v>646</v>
      </c>
      <c r="I33" s="115">
        <v>48</v>
      </c>
      <c r="J33" s="116">
        <v>7.4303405572755414</v>
      </c>
    </row>
    <row r="34" spans="1:10" s="110" customFormat="1" ht="13.5" customHeight="1" x14ac:dyDescent="0.2">
      <c r="A34" s="118" t="s">
        <v>113</v>
      </c>
      <c r="B34" s="122" t="s">
        <v>116</v>
      </c>
      <c r="C34" s="113">
        <v>90.124137931034483</v>
      </c>
      <c r="D34" s="115">
        <v>39204</v>
      </c>
      <c r="E34" s="114">
        <v>40832</v>
      </c>
      <c r="F34" s="114">
        <v>41089</v>
      </c>
      <c r="G34" s="114">
        <v>41598</v>
      </c>
      <c r="H34" s="140">
        <v>41267</v>
      </c>
      <c r="I34" s="115">
        <v>-2063</v>
      </c>
      <c r="J34" s="116">
        <v>-4.9991518646860689</v>
      </c>
    </row>
    <row r="35" spans="1:10" s="110" customFormat="1" ht="13.5" customHeight="1" x14ac:dyDescent="0.2">
      <c r="A35" s="118"/>
      <c r="B35" s="119" t="s">
        <v>117</v>
      </c>
      <c r="C35" s="113">
        <v>9.6597701149425284</v>
      </c>
      <c r="D35" s="115">
        <v>4202</v>
      </c>
      <c r="E35" s="114">
        <v>4491</v>
      </c>
      <c r="F35" s="114">
        <v>4472</v>
      </c>
      <c r="G35" s="114">
        <v>4426</v>
      </c>
      <c r="H35" s="140">
        <v>4427</v>
      </c>
      <c r="I35" s="115">
        <v>-225</v>
      </c>
      <c r="J35" s="116">
        <v>-5.0824486107973801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29697</v>
      </c>
      <c r="E37" s="114">
        <v>30953</v>
      </c>
      <c r="F37" s="114">
        <v>31087</v>
      </c>
      <c r="G37" s="114">
        <v>31956</v>
      </c>
      <c r="H37" s="140">
        <v>31736</v>
      </c>
      <c r="I37" s="115">
        <v>-2039</v>
      </c>
      <c r="J37" s="116">
        <v>-6.4248802621628434</v>
      </c>
    </row>
    <row r="38" spans="1:10" s="110" customFormat="1" ht="13.5" customHeight="1" x14ac:dyDescent="0.2">
      <c r="A38" s="118" t="s">
        <v>105</v>
      </c>
      <c r="B38" s="119" t="s">
        <v>106</v>
      </c>
      <c r="C38" s="113">
        <v>37.306798666531975</v>
      </c>
      <c r="D38" s="115">
        <v>11079</v>
      </c>
      <c r="E38" s="114">
        <v>11478</v>
      </c>
      <c r="F38" s="114">
        <v>11495</v>
      </c>
      <c r="G38" s="114">
        <v>11823</v>
      </c>
      <c r="H38" s="140">
        <v>11714</v>
      </c>
      <c r="I38" s="115">
        <v>-635</v>
      </c>
      <c r="J38" s="116">
        <v>-5.4208639235103293</v>
      </c>
    </row>
    <row r="39" spans="1:10" s="110" customFormat="1" ht="13.5" customHeight="1" x14ac:dyDescent="0.2">
      <c r="A39" s="120"/>
      <c r="B39" s="119" t="s">
        <v>107</v>
      </c>
      <c r="C39" s="113">
        <v>62.693201333468025</v>
      </c>
      <c r="D39" s="115">
        <v>18618</v>
      </c>
      <c r="E39" s="114">
        <v>19475</v>
      </c>
      <c r="F39" s="114">
        <v>19592</v>
      </c>
      <c r="G39" s="114">
        <v>20133</v>
      </c>
      <c r="H39" s="140">
        <v>20022</v>
      </c>
      <c r="I39" s="115">
        <v>-1404</v>
      </c>
      <c r="J39" s="116">
        <v>-7.0122864848666469</v>
      </c>
    </row>
    <row r="40" spans="1:10" s="110" customFormat="1" ht="13.5" customHeight="1" x14ac:dyDescent="0.2">
      <c r="A40" s="118" t="s">
        <v>105</v>
      </c>
      <c r="B40" s="121" t="s">
        <v>108</v>
      </c>
      <c r="C40" s="113">
        <v>15.479678081961142</v>
      </c>
      <c r="D40" s="115">
        <v>4597</v>
      </c>
      <c r="E40" s="114">
        <v>4851</v>
      </c>
      <c r="F40" s="114">
        <v>4781</v>
      </c>
      <c r="G40" s="114">
        <v>5302</v>
      </c>
      <c r="H40" s="140">
        <v>4981</v>
      </c>
      <c r="I40" s="115">
        <v>-384</v>
      </c>
      <c r="J40" s="116">
        <v>-7.7092953222244534</v>
      </c>
    </row>
    <row r="41" spans="1:10" s="110" customFormat="1" ht="13.5" customHeight="1" x14ac:dyDescent="0.2">
      <c r="A41" s="118"/>
      <c r="B41" s="121" t="s">
        <v>109</v>
      </c>
      <c r="C41" s="113">
        <v>36.404350607805505</v>
      </c>
      <c r="D41" s="115">
        <v>10811</v>
      </c>
      <c r="E41" s="114">
        <v>11420</v>
      </c>
      <c r="F41" s="114">
        <v>11614</v>
      </c>
      <c r="G41" s="114">
        <v>11945</v>
      </c>
      <c r="H41" s="140">
        <v>12142</v>
      </c>
      <c r="I41" s="115">
        <v>-1331</v>
      </c>
      <c r="J41" s="116">
        <v>-10.961950255312139</v>
      </c>
    </row>
    <row r="42" spans="1:10" s="110" customFormat="1" ht="13.5" customHeight="1" x14ac:dyDescent="0.2">
      <c r="A42" s="118"/>
      <c r="B42" s="121" t="s">
        <v>110</v>
      </c>
      <c r="C42" s="113">
        <v>25.305586422870999</v>
      </c>
      <c r="D42" s="115">
        <v>7515</v>
      </c>
      <c r="E42" s="114">
        <v>7667</v>
      </c>
      <c r="F42" s="114">
        <v>7744</v>
      </c>
      <c r="G42" s="114">
        <v>7816</v>
      </c>
      <c r="H42" s="140">
        <v>7822</v>
      </c>
      <c r="I42" s="115">
        <v>-307</v>
      </c>
      <c r="J42" s="116">
        <v>-3.9248274098695988</v>
      </c>
    </row>
    <row r="43" spans="1:10" s="110" customFormat="1" ht="13.5" customHeight="1" x14ac:dyDescent="0.2">
      <c r="A43" s="120"/>
      <c r="B43" s="121" t="s">
        <v>111</v>
      </c>
      <c r="C43" s="113">
        <v>22.81038488736236</v>
      </c>
      <c r="D43" s="115">
        <v>6774</v>
      </c>
      <c r="E43" s="114">
        <v>7015</v>
      </c>
      <c r="F43" s="114">
        <v>6948</v>
      </c>
      <c r="G43" s="114">
        <v>6893</v>
      </c>
      <c r="H43" s="140">
        <v>6791</v>
      </c>
      <c r="I43" s="115">
        <v>-17</v>
      </c>
      <c r="J43" s="116">
        <v>-0.25033132086585186</v>
      </c>
    </row>
    <row r="44" spans="1:10" s="110" customFormat="1" ht="13.5" customHeight="1" x14ac:dyDescent="0.2">
      <c r="A44" s="120"/>
      <c r="B44" s="121" t="s">
        <v>112</v>
      </c>
      <c r="C44" s="113">
        <v>2.2224467117890696</v>
      </c>
      <c r="D44" s="115">
        <v>660</v>
      </c>
      <c r="E44" s="114">
        <v>698</v>
      </c>
      <c r="F44" s="114">
        <v>736</v>
      </c>
      <c r="G44" s="114">
        <v>645</v>
      </c>
      <c r="H44" s="140">
        <v>607</v>
      </c>
      <c r="I44" s="115">
        <v>53</v>
      </c>
      <c r="J44" s="116">
        <v>8.731466227347612</v>
      </c>
    </row>
    <row r="45" spans="1:10" s="110" customFormat="1" ht="13.5" customHeight="1" x14ac:dyDescent="0.2">
      <c r="A45" s="118" t="s">
        <v>113</v>
      </c>
      <c r="B45" s="122" t="s">
        <v>116</v>
      </c>
      <c r="C45" s="113">
        <v>89.648786072667278</v>
      </c>
      <c r="D45" s="115">
        <v>26623</v>
      </c>
      <c r="E45" s="114">
        <v>27675</v>
      </c>
      <c r="F45" s="114">
        <v>27789</v>
      </c>
      <c r="G45" s="114">
        <v>28581</v>
      </c>
      <c r="H45" s="140">
        <v>28352</v>
      </c>
      <c r="I45" s="115">
        <v>-1729</v>
      </c>
      <c r="J45" s="116">
        <v>-6.0983352144469523</v>
      </c>
    </row>
    <row r="46" spans="1:10" s="110" customFormat="1" ht="13.5" customHeight="1" x14ac:dyDescent="0.2">
      <c r="A46" s="118"/>
      <c r="B46" s="119" t="s">
        <v>117</v>
      </c>
      <c r="C46" s="113">
        <v>10.041418325083342</v>
      </c>
      <c r="D46" s="115">
        <v>2982</v>
      </c>
      <c r="E46" s="114">
        <v>3184</v>
      </c>
      <c r="F46" s="114">
        <v>3194</v>
      </c>
      <c r="G46" s="114">
        <v>3258</v>
      </c>
      <c r="H46" s="140">
        <v>3291</v>
      </c>
      <c r="I46" s="115">
        <v>-309</v>
      </c>
      <c r="J46" s="116">
        <v>-9.3892433910665449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13803</v>
      </c>
      <c r="E48" s="114">
        <v>14466</v>
      </c>
      <c r="F48" s="114">
        <v>14579</v>
      </c>
      <c r="G48" s="114">
        <v>14186</v>
      </c>
      <c r="H48" s="140">
        <v>14052</v>
      </c>
      <c r="I48" s="115">
        <v>-249</v>
      </c>
      <c r="J48" s="116">
        <v>-1.77198975234842</v>
      </c>
    </row>
    <row r="49" spans="1:12" s="110" customFormat="1" ht="13.5" customHeight="1" x14ac:dyDescent="0.2">
      <c r="A49" s="118" t="s">
        <v>105</v>
      </c>
      <c r="B49" s="119" t="s">
        <v>106</v>
      </c>
      <c r="C49" s="113">
        <v>43.83105122074911</v>
      </c>
      <c r="D49" s="115">
        <v>6050</v>
      </c>
      <c r="E49" s="114">
        <v>6316</v>
      </c>
      <c r="F49" s="114">
        <v>6413</v>
      </c>
      <c r="G49" s="114">
        <v>6179</v>
      </c>
      <c r="H49" s="140">
        <v>6123</v>
      </c>
      <c r="I49" s="115">
        <v>-73</v>
      </c>
      <c r="J49" s="116">
        <v>-1.1922260329903642</v>
      </c>
    </row>
    <row r="50" spans="1:12" s="110" customFormat="1" ht="13.5" customHeight="1" x14ac:dyDescent="0.2">
      <c r="A50" s="120"/>
      <c r="B50" s="119" t="s">
        <v>107</v>
      </c>
      <c r="C50" s="113">
        <v>56.16894877925089</v>
      </c>
      <c r="D50" s="115">
        <v>7753</v>
      </c>
      <c r="E50" s="114">
        <v>8150</v>
      </c>
      <c r="F50" s="114">
        <v>8166</v>
      </c>
      <c r="G50" s="114">
        <v>8007</v>
      </c>
      <c r="H50" s="140">
        <v>7929</v>
      </c>
      <c r="I50" s="115">
        <v>-176</v>
      </c>
      <c r="J50" s="116">
        <v>-2.2196998360448985</v>
      </c>
    </row>
    <row r="51" spans="1:12" s="110" customFormat="1" ht="13.5" customHeight="1" x14ac:dyDescent="0.2">
      <c r="A51" s="118" t="s">
        <v>105</v>
      </c>
      <c r="B51" s="121" t="s">
        <v>108</v>
      </c>
      <c r="C51" s="113">
        <v>11.751068608273563</v>
      </c>
      <c r="D51" s="115">
        <v>1622</v>
      </c>
      <c r="E51" s="114">
        <v>1819</v>
      </c>
      <c r="F51" s="114">
        <v>1877</v>
      </c>
      <c r="G51" s="114">
        <v>1634</v>
      </c>
      <c r="H51" s="140">
        <v>1636</v>
      </c>
      <c r="I51" s="115">
        <v>-14</v>
      </c>
      <c r="J51" s="116">
        <v>-0.85574572127139359</v>
      </c>
    </row>
    <row r="52" spans="1:12" s="110" customFormat="1" ht="13.5" customHeight="1" x14ac:dyDescent="0.2">
      <c r="A52" s="118"/>
      <c r="B52" s="121" t="s">
        <v>109</v>
      </c>
      <c r="C52" s="113">
        <v>68.760414402666086</v>
      </c>
      <c r="D52" s="115">
        <v>9491</v>
      </c>
      <c r="E52" s="114">
        <v>9898</v>
      </c>
      <c r="F52" s="114">
        <v>10000</v>
      </c>
      <c r="G52" s="114">
        <v>9880</v>
      </c>
      <c r="H52" s="140">
        <v>9786</v>
      </c>
      <c r="I52" s="115">
        <v>-295</v>
      </c>
      <c r="J52" s="116">
        <v>-3.014510525240139</v>
      </c>
    </row>
    <row r="53" spans="1:12" s="110" customFormat="1" ht="13.5" customHeight="1" x14ac:dyDescent="0.2">
      <c r="A53" s="118"/>
      <c r="B53" s="121" t="s">
        <v>110</v>
      </c>
      <c r="C53" s="113">
        <v>18.307614286749256</v>
      </c>
      <c r="D53" s="115">
        <v>2527</v>
      </c>
      <c r="E53" s="114">
        <v>2583</v>
      </c>
      <c r="F53" s="114">
        <v>2538</v>
      </c>
      <c r="G53" s="114">
        <v>2517</v>
      </c>
      <c r="H53" s="140">
        <v>2475</v>
      </c>
      <c r="I53" s="115">
        <v>52</v>
      </c>
      <c r="J53" s="116">
        <v>2.1010101010101012</v>
      </c>
    </row>
    <row r="54" spans="1:12" s="110" customFormat="1" ht="13.5" customHeight="1" x14ac:dyDescent="0.2">
      <c r="A54" s="120"/>
      <c r="B54" s="121" t="s">
        <v>111</v>
      </c>
      <c r="C54" s="113">
        <v>1.1809027023110918</v>
      </c>
      <c r="D54" s="115">
        <v>163</v>
      </c>
      <c r="E54" s="114">
        <v>166</v>
      </c>
      <c r="F54" s="114">
        <v>164</v>
      </c>
      <c r="G54" s="114">
        <v>155</v>
      </c>
      <c r="H54" s="140">
        <v>155</v>
      </c>
      <c r="I54" s="115">
        <v>8</v>
      </c>
      <c r="J54" s="116">
        <v>5.161290322580645</v>
      </c>
    </row>
    <row r="55" spans="1:12" s="110" customFormat="1" ht="13.5" customHeight="1" x14ac:dyDescent="0.2">
      <c r="A55" s="120"/>
      <c r="B55" s="121" t="s">
        <v>112</v>
      </c>
      <c r="C55" s="113">
        <v>0.24632326305875535</v>
      </c>
      <c r="D55" s="115">
        <v>34</v>
      </c>
      <c r="E55" s="114">
        <v>36</v>
      </c>
      <c r="F55" s="114">
        <v>34</v>
      </c>
      <c r="G55" s="114">
        <v>30</v>
      </c>
      <c r="H55" s="140">
        <v>39</v>
      </c>
      <c r="I55" s="115">
        <v>-5</v>
      </c>
      <c r="J55" s="116">
        <v>-12.820512820512821</v>
      </c>
    </row>
    <row r="56" spans="1:12" s="110" customFormat="1" ht="13.5" customHeight="1" x14ac:dyDescent="0.2">
      <c r="A56" s="118" t="s">
        <v>113</v>
      </c>
      <c r="B56" s="122" t="s">
        <v>116</v>
      </c>
      <c r="C56" s="113">
        <v>91.146852133594152</v>
      </c>
      <c r="D56" s="115">
        <v>12581</v>
      </c>
      <c r="E56" s="114">
        <v>13157</v>
      </c>
      <c r="F56" s="114">
        <v>13300</v>
      </c>
      <c r="G56" s="114">
        <v>13017</v>
      </c>
      <c r="H56" s="140">
        <v>12915</v>
      </c>
      <c r="I56" s="115">
        <v>-334</v>
      </c>
      <c r="J56" s="116">
        <v>-2.5861401471157568</v>
      </c>
    </row>
    <row r="57" spans="1:12" s="110" customFormat="1" ht="13.5" customHeight="1" x14ac:dyDescent="0.2">
      <c r="A57" s="142"/>
      <c r="B57" s="124" t="s">
        <v>117</v>
      </c>
      <c r="C57" s="125">
        <v>8.8386582626965158</v>
      </c>
      <c r="D57" s="143">
        <v>1220</v>
      </c>
      <c r="E57" s="144">
        <v>1307</v>
      </c>
      <c r="F57" s="144">
        <v>1278</v>
      </c>
      <c r="G57" s="144">
        <v>1168</v>
      </c>
      <c r="H57" s="145">
        <v>1136</v>
      </c>
      <c r="I57" s="143">
        <v>84</v>
      </c>
      <c r="J57" s="146">
        <v>7.394366197183099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140712</v>
      </c>
      <c r="E12" s="236">
        <v>141948</v>
      </c>
      <c r="F12" s="114">
        <v>141525</v>
      </c>
      <c r="G12" s="114">
        <v>138260</v>
      </c>
      <c r="H12" s="140">
        <v>138374</v>
      </c>
      <c r="I12" s="115">
        <v>2338</v>
      </c>
      <c r="J12" s="116">
        <v>1.6896237732522006</v>
      </c>
    </row>
    <row r="13" spans="1:15" s="110" customFormat="1" ht="12" customHeight="1" x14ac:dyDescent="0.2">
      <c r="A13" s="118" t="s">
        <v>105</v>
      </c>
      <c r="B13" s="119" t="s">
        <v>106</v>
      </c>
      <c r="C13" s="113">
        <v>51.825714935471034</v>
      </c>
      <c r="D13" s="115">
        <v>72925</v>
      </c>
      <c r="E13" s="114">
        <v>73794</v>
      </c>
      <c r="F13" s="114">
        <v>73879</v>
      </c>
      <c r="G13" s="114">
        <v>72096</v>
      </c>
      <c r="H13" s="140">
        <v>71999</v>
      </c>
      <c r="I13" s="115">
        <v>926</v>
      </c>
      <c r="J13" s="116">
        <v>1.286128974013528</v>
      </c>
    </row>
    <row r="14" spans="1:15" s="110" customFormat="1" ht="12" customHeight="1" x14ac:dyDescent="0.2">
      <c r="A14" s="118"/>
      <c r="B14" s="119" t="s">
        <v>107</v>
      </c>
      <c r="C14" s="113">
        <v>48.174285064528966</v>
      </c>
      <c r="D14" s="115">
        <v>67787</v>
      </c>
      <c r="E14" s="114">
        <v>68154</v>
      </c>
      <c r="F14" s="114">
        <v>67646</v>
      </c>
      <c r="G14" s="114">
        <v>66164</v>
      </c>
      <c r="H14" s="140">
        <v>66375</v>
      </c>
      <c r="I14" s="115">
        <v>1412</v>
      </c>
      <c r="J14" s="116">
        <v>2.1273069679849339</v>
      </c>
    </row>
    <row r="15" spans="1:15" s="110" customFormat="1" ht="12" customHeight="1" x14ac:dyDescent="0.2">
      <c r="A15" s="118" t="s">
        <v>105</v>
      </c>
      <c r="B15" s="121" t="s">
        <v>108</v>
      </c>
      <c r="C15" s="113">
        <v>10.473165046335778</v>
      </c>
      <c r="D15" s="115">
        <v>14737</v>
      </c>
      <c r="E15" s="114">
        <v>15606</v>
      </c>
      <c r="F15" s="114">
        <v>15721</v>
      </c>
      <c r="G15" s="114">
        <v>14101</v>
      </c>
      <c r="H15" s="140">
        <v>14614</v>
      </c>
      <c r="I15" s="115">
        <v>123</v>
      </c>
      <c r="J15" s="116">
        <v>0.84165868345422201</v>
      </c>
    </row>
    <row r="16" spans="1:15" s="110" customFormat="1" ht="12" customHeight="1" x14ac:dyDescent="0.2">
      <c r="A16" s="118"/>
      <c r="B16" s="121" t="s">
        <v>109</v>
      </c>
      <c r="C16" s="113">
        <v>67.052561259878331</v>
      </c>
      <c r="D16" s="115">
        <v>94351</v>
      </c>
      <c r="E16" s="114">
        <v>94968</v>
      </c>
      <c r="F16" s="114">
        <v>94796</v>
      </c>
      <c r="G16" s="114">
        <v>93838</v>
      </c>
      <c r="H16" s="140">
        <v>93969</v>
      </c>
      <c r="I16" s="115">
        <v>382</v>
      </c>
      <c r="J16" s="116">
        <v>0.40651704285455842</v>
      </c>
    </row>
    <row r="17" spans="1:10" s="110" customFormat="1" ht="12" customHeight="1" x14ac:dyDescent="0.2">
      <c r="A17" s="118"/>
      <c r="B17" s="121" t="s">
        <v>110</v>
      </c>
      <c r="C17" s="113">
        <v>21.126129967593382</v>
      </c>
      <c r="D17" s="115">
        <v>29727</v>
      </c>
      <c r="E17" s="114">
        <v>29479</v>
      </c>
      <c r="F17" s="114">
        <v>29142</v>
      </c>
      <c r="G17" s="114">
        <v>28581</v>
      </c>
      <c r="H17" s="140">
        <v>28142</v>
      </c>
      <c r="I17" s="115">
        <v>1585</v>
      </c>
      <c r="J17" s="116">
        <v>5.6321512330324781</v>
      </c>
    </row>
    <row r="18" spans="1:10" s="110" customFormat="1" ht="12" customHeight="1" x14ac:dyDescent="0.2">
      <c r="A18" s="120"/>
      <c r="B18" s="121" t="s">
        <v>111</v>
      </c>
      <c r="C18" s="113">
        <v>1.3481437261925067</v>
      </c>
      <c r="D18" s="115">
        <v>1897</v>
      </c>
      <c r="E18" s="114">
        <v>1895</v>
      </c>
      <c r="F18" s="114">
        <v>1866</v>
      </c>
      <c r="G18" s="114">
        <v>1740</v>
      </c>
      <c r="H18" s="140">
        <v>1649</v>
      </c>
      <c r="I18" s="115">
        <v>248</v>
      </c>
      <c r="J18" s="116">
        <v>15.039417828987265</v>
      </c>
    </row>
    <row r="19" spans="1:10" s="110" customFormat="1" ht="12" customHeight="1" x14ac:dyDescent="0.2">
      <c r="A19" s="120"/>
      <c r="B19" s="121" t="s">
        <v>112</v>
      </c>
      <c r="C19" s="113">
        <v>0.37665586446074251</v>
      </c>
      <c r="D19" s="115">
        <v>530</v>
      </c>
      <c r="E19" s="114">
        <v>520</v>
      </c>
      <c r="F19" s="114">
        <v>515</v>
      </c>
      <c r="G19" s="114">
        <v>418</v>
      </c>
      <c r="H19" s="140">
        <v>384</v>
      </c>
      <c r="I19" s="115">
        <v>146</v>
      </c>
      <c r="J19" s="116">
        <v>38.020833333333336</v>
      </c>
    </row>
    <row r="20" spans="1:10" s="110" customFormat="1" ht="12" customHeight="1" x14ac:dyDescent="0.2">
      <c r="A20" s="118" t="s">
        <v>113</v>
      </c>
      <c r="B20" s="119" t="s">
        <v>181</v>
      </c>
      <c r="C20" s="113">
        <v>68.844874637557567</v>
      </c>
      <c r="D20" s="115">
        <v>96873</v>
      </c>
      <c r="E20" s="114">
        <v>98015</v>
      </c>
      <c r="F20" s="114">
        <v>98149</v>
      </c>
      <c r="G20" s="114">
        <v>95576</v>
      </c>
      <c r="H20" s="140">
        <v>96109</v>
      </c>
      <c r="I20" s="115">
        <v>764</v>
      </c>
      <c r="J20" s="116">
        <v>0.79493075570446059</v>
      </c>
    </row>
    <row r="21" spans="1:10" s="110" customFormat="1" ht="12" customHeight="1" x14ac:dyDescent="0.2">
      <c r="A21" s="118"/>
      <c r="B21" s="119" t="s">
        <v>182</v>
      </c>
      <c r="C21" s="113">
        <v>31.155125362442437</v>
      </c>
      <c r="D21" s="115">
        <v>43839</v>
      </c>
      <c r="E21" s="114">
        <v>43933</v>
      </c>
      <c r="F21" s="114">
        <v>43376</v>
      </c>
      <c r="G21" s="114">
        <v>42684</v>
      </c>
      <c r="H21" s="140">
        <v>42265</v>
      </c>
      <c r="I21" s="115">
        <v>1574</v>
      </c>
      <c r="J21" s="116">
        <v>3.7241216136282977</v>
      </c>
    </row>
    <row r="22" spans="1:10" s="110" customFormat="1" ht="12" customHeight="1" x14ac:dyDescent="0.2">
      <c r="A22" s="118" t="s">
        <v>113</v>
      </c>
      <c r="B22" s="119" t="s">
        <v>116</v>
      </c>
      <c r="C22" s="113">
        <v>88.859514469270565</v>
      </c>
      <c r="D22" s="115">
        <v>125036</v>
      </c>
      <c r="E22" s="114">
        <v>126009</v>
      </c>
      <c r="F22" s="114">
        <v>125998</v>
      </c>
      <c r="G22" s="114">
        <v>123552</v>
      </c>
      <c r="H22" s="140">
        <v>123804</v>
      </c>
      <c r="I22" s="115">
        <v>1232</v>
      </c>
      <c r="J22" s="116">
        <v>0.99512132079738946</v>
      </c>
    </row>
    <row r="23" spans="1:10" s="110" customFormat="1" ht="12" customHeight="1" x14ac:dyDescent="0.2">
      <c r="A23" s="118"/>
      <c r="B23" s="119" t="s">
        <v>117</v>
      </c>
      <c r="C23" s="113">
        <v>11.07368241514583</v>
      </c>
      <c r="D23" s="115">
        <v>15582</v>
      </c>
      <c r="E23" s="114">
        <v>15842</v>
      </c>
      <c r="F23" s="114">
        <v>15433</v>
      </c>
      <c r="G23" s="114">
        <v>14612</v>
      </c>
      <c r="H23" s="140">
        <v>14479</v>
      </c>
      <c r="I23" s="115">
        <v>1103</v>
      </c>
      <c r="J23" s="116">
        <v>7.6179294150148493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171892</v>
      </c>
      <c r="E64" s="236">
        <v>172610</v>
      </c>
      <c r="F64" s="236">
        <v>172658</v>
      </c>
      <c r="G64" s="236">
        <v>169489</v>
      </c>
      <c r="H64" s="140">
        <v>169776</v>
      </c>
      <c r="I64" s="115">
        <v>2116</v>
      </c>
      <c r="J64" s="116">
        <v>1.2463481292997833</v>
      </c>
    </row>
    <row r="65" spans="1:12" s="110" customFormat="1" ht="12" customHeight="1" x14ac:dyDescent="0.2">
      <c r="A65" s="118" t="s">
        <v>105</v>
      </c>
      <c r="B65" s="119" t="s">
        <v>106</v>
      </c>
      <c r="C65" s="113">
        <v>54.036255323109863</v>
      </c>
      <c r="D65" s="235">
        <v>92884</v>
      </c>
      <c r="E65" s="236">
        <v>93362</v>
      </c>
      <c r="F65" s="236">
        <v>93765</v>
      </c>
      <c r="G65" s="236">
        <v>92071</v>
      </c>
      <c r="H65" s="140">
        <v>92076</v>
      </c>
      <c r="I65" s="115">
        <v>808</v>
      </c>
      <c r="J65" s="116">
        <v>0.87753594856422956</v>
      </c>
    </row>
    <row r="66" spans="1:12" s="110" customFormat="1" ht="12" customHeight="1" x14ac:dyDescent="0.2">
      <c r="A66" s="118"/>
      <c r="B66" s="119" t="s">
        <v>107</v>
      </c>
      <c r="C66" s="113">
        <v>45.963744676890137</v>
      </c>
      <c r="D66" s="235">
        <v>79008</v>
      </c>
      <c r="E66" s="236">
        <v>79248</v>
      </c>
      <c r="F66" s="236">
        <v>78893</v>
      </c>
      <c r="G66" s="236">
        <v>77418</v>
      </c>
      <c r="H66" s="140">
        <v>77700</v>
      </c>
      <c r="I66" s="115">
        <v>1308</v>
      </c>
      <c r="J66" s="116">
        <v>1.6833976833976834</v>
      </c>
    </row>
    <row r="67" spans="1:12" s="110" customFormat="1" ht="12" customHeight="1" x14ac:dyDescent="0.2">
      <c r="A67" s="118" t="s">
        <v>105</v>
      </c>
      <c r="B67" s="121" t="s">
        <v>108</v>
      </c>
      <c r="C67" s="113">
        <v>9.7084215670304612</v>
      </c>
      <c r="D67" s="235">
        <v>16688</v>
      </c>
      <c r="E67" s="236">
        <v>17511</v>
      </c>
      <c r="F67" s="236">
        <v>17823</v>
      </c>
      <c r="G67" s="236">
        <v>15985</v>
      </c>
      <c r="H67" s="140">
        <v>16603</v>
      </c>
      <c r="I67" s="115">
        <v>85</v>
      </c>
      <c r="J67" s="116">
        <v>0.5119556706619286</v>
      </c>
    </row>
    <row r="68" spans="1:12" s="110" customFormat="1" ht="12" customHeight="1" x14ac:dyDescent="0.2">
      <c r="A68" s="118"/>
      <c r="B68" s="121" t="s">
        <v>109</v>
      </c>
      <c r="C68" s="113">
        <v>67.230004886789374</v>
      </c>
      <c r="D68" s="235">
        <v>115563</v>
      </c>
      <c r="E68" s="236">
        <v>115805</v>
      </c>
      <c r="F68" s="236">
        <v>115970</v>
      </c>
      <c r="G68" s="236">
        <v>115438</v>
      </c>
      <c r="H68" s="140">
        <v>115765</v>
      </c>
      <c r="I68" s="115">
        <v>-202</v>
      </c>
      <c r="J68" s="116">
        <v>-0.17449142659698527</v>
      </c>
    </row>
    <row r="69" spans="1:12" s="110" customFormat="1" ht="12" customHeight="1" x14ac:dyDescent="0.2">
      <c r="A69" s="118"/>
      <c r="B69" s="121" t="s">
        <v>110</v>
      </c>
      <c r="C69" s="113">
        <v>21.823586903404465</v>
      </c>
      <c r="D69" s="235">
        <v>37513</v>
      </c>
      <c r="E69" s="236">
        <v>37180</v>
      </c>
      <c r="F69" s="236">
        <v>36775</v>
      </c>
      <c r="G69" s="236">
        <v>36117</v>
      </c>
      <c r="H69" s="140">
        <v>35554</v>
      </c>
      <c r="I69" s="115">
        <v>1959</v>
      </c>
      <c r="J69" s="116">
        <v>5.5099285593744725</v>
      </c>
    </row>
    <row r="70" spans="1:12" s="110" customFormat="1" ht="12" customHeight="1" x14ac:dyDescent="0.2">
      <c r="A70" s="120"/>
      <c r="B70" s="121" t="s">
        <v>111</v>
      </c>
      <c r="C70" s="113">
        <v>1.2379866427756965</v>
      </c>
      <c r="D70" s="235">
        <v>2128</v>
      </c>
      <c r="E70" s="236">
        <v>2114</v>
      </c>
      <c r="F70" s="236">
        <v>2090</v>
      </c>
      <c r="G70" s="236">
        <v>1949</v>
      </c>
      <c r="H70" s="140">
        <v>1854</v>
      </c>
      <c r="I70" s="115">
        <v>274</v>
      </c>
      <c r="J70" s="116">
        <v>14.778856526429342</v>
      </c>
    </row>
    <row r="71" spans="1:12" s="110" customFormat="1" ht="12" customHeight="1" x14ac:dyDescent="0.2">
      <c r="A71" s="120"/>
      <c r="B71" s="121" t="s">
        <v>112</v>
      </c>
      <c r="C71" s="113">
        <v>0.36941800665534175</v>
      </c>
      <c r="D71" s="235">
        <v>635</v>
      </c>
      <c r="E71" s="236">
        <v>636</v>
      </c>
      <c r="F71" s="236">
        <v>642</v>
      </c>
      <c r="G71" s="236">
        <v>518</v>
      </c>
      <c r="H71" s="140">
        <v>490</v>
      </c>
      <c r="I71" s="115">
        <v>145</v>
      </c>
      <c r="J71" s="116">
        <v>29.591836734693878</v>
      </c>
    </row>
    <row r="72" spans="1:12" s="110" customFormat="1" ht="12" customHeight="1" x14ac:dyDescent="0.2">
      <c r="A72" s="118" t="s">
        <v>113</v>
      </c>
      <c r="B72" s="119" t="s">
        <v>181</v>
      </c>
      <c r="C72" s="113">
        <v>72.134828846019587</v>
      </c>
      <c r="D72" s="235">
        <v>123994</v>
      </c>
      <c r="E72" s="236">
        <v>124836</v>
      </c>
      <c r="F72" s="236">
        <v>125372</v>
      </c>
      <c r="G72" s="236">
        <v>122815</v>
      </c>
      <c r="H72" s="140">
        <v>123602</v>
      </c>
      <c r="I72" s="115">
        <v>392</v>
      </c>
      <c r="J72" s="116">
        <v>0.31714697173184903</v>
      </c>
    </row>
    <row r="73" spans="1:12" s="110" customFormat="1" ht="12" customHeight="1" x14ac:dyDescent="0.2">
      <c r="A73" s="118"/>
      <c r="B73" s="119" t="s">
        <v>182</v>
      </c>
      <c r="C73" s="113">
        <v>27.865171153980405</v>
      </c>
      <c r="D73" s="115">
        <v>47898</v>
      </c>
      <c r="E73" s="114">
        <v>47774</v>
      </c>
      <c r="F73" s="114">
        <v>47286</v>
      </c>
      <c r="G73" s="114">
        <v>46674</v>
      </c>
      <c r="H73" s="140">
        <v>46174</v>
      </c>
      <c r="I73" s="115">
        <v>1724</v>
      </c>
      <c r="J73" s="116">
        <v>3.7337029497119589</v>
      </c>
    </row>
    <row r="74" spans="1:12" s="110" customFormat="1" ht="12" customHeight="1" x14ac:dyDescent="0.2">
      <c r="A74" s="118" t="s">
        <v>113</v>
      </c>
      <c r="B74" s="119" t="s">
        <v>116</v>
      </c>
      <c r="C74" s="113">
        <v>91.844297582202785</v>
      </c>
      <c r="D74" s="115">
        <v>157873</v>
      </c>
      <c r="E74" s="114">
        <v>158809</v>
      </c>
      <c r="F74" s="114">
        <v>158879</v>
      </c>
      <c r="G74" s="114">
        <v>156138</v>
      </c>
      <c r="H74" s="140">
        <v>156654</v>
      </c>
      <c r="I74" s="115">
        <v>1219</v>
      </c>
      <c r="J74" s="116">
        <v>0.77814802047825138</v>
      </c>
    </row>
    <row r="75" spans="1:12" s="110" customFormat="1" ht="12" customHeight="1" x14ac:dyDescent="0.2">
      <c r="A75" s="142"/>
      <c r="B75" s="124" t="s">
        <v>117</v>
      </c>
      <c r="C75" s="125">
        <v>8.095199311195401</v>
      </c>
      <c r="D75" s="143">
        <v>13915</v>
      </c>
      <c r="E75" s="144">
        <v>13699</v>
      </c>
      <c r="F75" s="144">
        <v>13680</v>
      </c>
      <c r="G75" s="144">
        <v>13251</v>
      </c>
      <c r="H75" s="145">
        <v>13013</v>
      </c>
      <c r="I75" s="143">
        <v>902</v>
      </c>
      <c r="J75" s="146">
        <v>6.9315300084530858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140712</v>
      </c>
      <c r="G11" s="114">
        <v>141948</v>
      </c>
      <c r="H11" s="114">
        <v>141525</v>
      </c>
      <c r="I11" s="114">
        <v>138260</v>
      </c>
      <c r="J11" s="140">
        <v>138374</v>
      </c>
      <c r="K11" s="114">
        <v>2338</v>
      </c>
      <c r="L11" s="116">
        <v>1.6896237732522006</v>
      </c>
    </row>
    <row r="12" spans="1:17" s="110" customFormat="1" ht="24.95" customHeight="1" x14ac:dyDescent="0.2">
      <c r="A12" s="604" t="s">
        <v>185</v>
      </c>
      <c r="B12" s="605"/>
      <c r="C12" s="605"/>
      <c r="D12" s="606"/>
      <c r="E12" s="113">
        <v>51.825714935471034</v>
      </c>
      <c r="F12" s="115">
        <v>72925</v>
      </c>
      <c r="G12" s="114">
        <v>73794</v>
      </c>
      <c r="H12" s="114">
        <v>73879</v>
      </c>
      <c r="I12" s="114">
        <v>72096</v>
      </c>
      <c r="J12" s="140">
        <v>71999</v>
      </c>
      <c r="K12" s="114">
        <v>926</v>
      </c>
      <c r="L12" s="116">
        <v>1.286128974013528</v>
      </c>
    </row>
    <row r="13" spans="1:17" s="110" customFormat="1" ht="15" customHeight="1" x14ac:dyDescent="0.2">
      <c r="A13" s="120"/>
      <c r="B13" s="612" t="s">
        <v>107</v>
      </c>
      <c r="C13" s="612"/>
      <c r="E13" s="113">
        <v>48.174285064528966</v>
      </c>
      <c r="F13" s="115">
        <v>67787</v>
      </c>
      <c r="G13" s="114">
        <v>68154</v>
      </c>
      <c r="H13" s="114">
        <v>67646</v>
      </c>
      <c r="I13" s="114">
        <v>66164</v>
      </c>
      <c r="J13" s="140">
        <v>66375</v>
      </c>
      <c r="K13" s="114">
        <v>1412</v>
      </c>
      <c r="L13" s="116">
        <v>2.1273069679849339</v>
      </c>
    </row>
    <row r="14" spans="1:17" s="110" customFormat="1" ht="24.95" customHeight="1" x14ac:dyDescent="0.2">
      <c r="A14" s="604" t="s">
        <v>186</v>
      </c>
      <c r="B14" s="605"/>
      <c r="C14" s="605"/>
      <c r="D14" s="606"/>
      <c r="E14" s="113">
        <v>10.473165046335778</v>
      </c>
      <c r="F14" s="115">
        <v>14737</v>
      </c>
      <c r="G14" s="114">
        <v>15606</v>
      </c>
      <c r="H14" s="114">
        <v>15721</v>
      </c>
      <c r="I14" s="114">
        <v>14101</v>
      </c>
      <c r="J14" s="140">
        <v>14614</v>
      </c>
      <c r="K14" s="114">
        <v>123</v>
      </c>
      <c r="L14" s="116">
        <v>0.84165868345422201</v>
      </c>
    </row>
    <row r="15" spans="1:17" s="110" customFormat="1" ht="15" customHeight="1" x14ac:dyDescent="0.2">
      <c r="A15" s="120"/>
      <c r="B15" s="119"/>
      <c r="C15" s="258" t="s">
        <v>106</v>
      </c>
      <c r="E15" s="113">
        <v>55.533690710456675</v>
      </c>
      <c r="F15" s="115">
        <v>8184</v>
      </c>
      <c r="G15" s="114">
        <v>8759</v>
      </c>
      <c r="H15" s="114">
        <v>8911</v>
      </c>
      <c r="I15" s="114">
        <v>7858</v>
      </c>
      <c r="J15" s="140">
        <v>8111</v>
      </c>
      <c r="K15" s="114">
        <v>73</v>
      </c>
      <c r="L15" s="116">
        <v>0.9000123289360128</v>
      </c>
    </row>
    <row r="16" spans="1:17" s="110" customFormat="1" ht="15" customHeight="1" x14ac:dyDescent="0.2">
      <c r="A16" s="120"/>
      <c r="B16" s="119"/>
      <c r="C16" s="258" t="s">
        <v>107</v>
      </c>
      <c r="E16" s="113">
        <v>44.466309289543325</v>
      </c>
      <c r="F16" s="115">
        <v>6553</v>
      </c>
      <c r="G16" s="114">
        <v>6847</v>
      </c>
      <c r="H16" s="114">
        <v>6810</v>
      </c>
      <c r="I16" s="114">
        <v>6243</v>
      </c>
      <c r="J16" s="140">
        <v>6503</v>
      </c>
      <c r="K16" s="114">
        <v>50</v>
      </c>
      <c r="L16" s="116">
        <v>0.76887590342918655</v>
      </c>
    </row>
    <row r="17" spans="1:12" s="110" customFormat="1" ht="15" customHeight="1" x14ac:dyDescent="0.2">
      <c r="A17" s="120"/>
      <c r="B17" s="121" t="s">
        <v>109</v>
      </c>
      <c r="C17" s="258"/>
      <c r="E17" s="113">
        <v>67.052561259878331</v>
      </c>
      <c r="F17" s="115">
        <v>94351</v>
      </c>
      <c r="G17" s="114">
        <v>94968</v>
      </c>
      <c r="H17" s="114">
        <v>94796</v>
      </c>
      <c r="I17" s="114">
        <v>93838</v>
      </c>
      <c r="J17" s="140">
        <v>93969</v>
      </c>
      <c r="K17" s="114">
        <v>382</v>
      </c>
      <c r="L17" s="116">
        <v>0.40651704285455842</v>
      </c>
    </row>
    <row r="18" spans="1:12" s="110" customFormat="1" ht="15" customHeight="1" x14ac:dyDescent="0.2">
      <c r="A18" s="120"/>
      <c r="B18" s="119"/>
      <c r="C18" s="258" t="s">
        <v>106</v>
      </c>
      <c r="E18" s="113">
        <v>51.998388994287289</v>
      </c>
      <c r="F18" s="115">
        <v>49061</v>
      </c>
      <c r="G18" s="114">
        <v>49434</v>
      </c>
      <c r="H18" s="114">
        <v>49509</v>
      </c>
      <c r="I18" s="114">
        <v>49082</v>
      </c>
      <c r="J18" s="140">
        <v>49023</v>
      </c>
      <c r="K18" s="114">
        <v>38</v>
      </c>
      <c r="L18" s="116">
        <v>7.751463598718969E-2</v>
      </c>
    </row>
    <row r="19" spans="1:12" s="110" customFormat="1" ht="15" customHeight="1" x14ac:dyDescent="0.2">
      <c r="A19" s="120"/>
      <c r="B19" s="119"/>
      <c r="C19" s="258" t="s">
        <v>107</v>
      </c>
      <c r="E19" s="113">
        <v>48.001611005712711</v>
      </c>
      <c r="F19" s="115">
        <v>45290</v>
      </c>
      <c r="G19" s="114">
        <v>45534</v>
      </c>
      <c r="H19" s="114">
        <v>45287</v>
      </c>
      <c r="I19" s="114">
        <v>44756</v>
      </c>
      <c r="J19" s="140">
        <v>44946</v>
      </c>
      <c r="K19" s="114">
        <v>344</v>
      </c>
      <c r="L19" s="116">
        <v>0.76536287990032481</v>
      </c>
    </row>
    <row r="20" spans="1:12" s="110" customFormat="1" ht="15" customHeight="1" x14ac:dyDescent="0.2">
      <c r="A20" s="120"/>
      <c r="B20" s="121" t="s">
        <v>110</v>
      </c>
      <c r="C20" s="258"/>
      <c r="E20" s="113">
        <v>21.126129967593382</v>
      </c>
      <c r="F20" s="115">
        <v>29727</v>
      </c>
      <c r="G20" s="114">
        <v>29479</v>
      </c>
      <c r="H20" s="114">
        <v>29142</v>
      </c>
      <c r="I20" s="114">
        <v>28581</v>
      </c>
      <c r="J20" s="140">
        <v>28142</v>
      </c>
      <c r="K20" s="114">
        <v>1585</v>
      </c>
      <c r="L20" s="116">
        <v>5.6321512330324781</v>
      </c>
    </row>
    <row r="21" spans="1:12" s="110" customFormat="1" ht="15" customHeight="1" x14ac:dyDescent="0.2">
      <c r="A21" s="120"/>
      <c r="B21" s="119"/>
      <c r="C21" s="258" t="s">
        <v>106</v>
      </c>
      <c r="E21" s="113">
        <v>48.837756921317322</v>
      </c>
      <c r="F21" s="115">
        <v>14518</v>
      </c>
      <c r="G21" s="114">
        <v>14412</v>
      </c>
      <c r="H21" s="114">
        <v>14282</v>
      </c>
      <c r="I21" s="114">
        <v>14042</v>
      </c>
      <c r="J21" s="140">
        <v>13810</v>
      </c>
      <c r="K21" s="114">
        <v>708</v>
      </c>
      <c r="L21" s="116">
        <v>5.1267197682838521</v>
      </c>
    </row>
    <row r="22" spans="1:12" s="110" customFormat="1" ht="15" customHeight="1" x14ac:dyDescent="0.2">
      <c r="A22" s="120"/>
      <c r="B22" s="119"/>
      <c r="C22" s="258" t="s">
        <v>107</v>
      </c>
      <c r="E22" s="113">
        <v>51.162243078682678</v>
      </c>
      <c r="F22" s="115">
        <v>15209</v>
      </c>
      <c r="G22" s="114">
        <v>15067</v>
      </c>
      <c r="H22" s="114">
        <v>14860</v>
      </c>
      <c r="I22" s="114">
        <v>14539</v>
      </c>
      <c r="J22" s="140">
        <v>14332</v>
      </c>
      <c r="K22" s="114">
        <v>877</v>
      </c>
      <c r="L22" s="116">
        <v>6.119173876639687</v>
      </c>
    </row>
    <row r="23" spans="1:12" s="110" customFormat="1" ht="15" customHeight="1" x14ac:dyDescent="0.2">
      <c r="A23" s="120"/>
      <c r="B23" s="121" t="s">
        <v>111</v>
      </c>
      <c r="C23" s="258"/>
      <c r="E23" s="113">
        <v>1.3481437261925067</v>
      </c>
      <c r="F23" s="115">
        <v>1897</v>
      </c>
      <c r="G23" s="114">
        <v>1895</v>
      </c>
      <c r="H23" s="114">
        <v>1866</v>
      </c>
      <c r="I23" s="114">
        <v>1740</v>
      </c>
      <c r="J23" s="140">
        <v>1649</v>
      </c>
      <c r="K23" s="114">
        <v>248</v>
      </c>
      <c r="L23" s="116">
        <v>15.039417828987265</v>
      </c>
    </row>
    <row r="24" spans="1:12" s="110" customFormat="1" ht="15" customHeight="1" x14ac:dyDescent="0.2">
      <c r="A24" s="120"/>
      <c r="B24" s="119"/>
      <c r="C24" s="258" t="s">
        <v>106</v>
      </c>
      <c r="E24" s="113">
        <v>61.254612546125465</v>
      </c>
      <c r="F24" s="115">
        <v>1162</v>
      </c>
      <c r="G24" s="114">
        <v>1189</v>
      </c>
      <c r="H24" s="114">
        <v>1177</v>
      </c>
      <c r="I24" s="114">
        <v>1114</v>
      </c>
      <c r="J24" s="140">
        <v>1055</v>
      </c>
      <c r="K24" s="114">
        <v>107</v>
      </c>
      <c r="L24" s="116">
        <v>10.142180094786729</v>
      </c>
    </row>
    <row r="25" spans="1:12" s="110" customFormat="1" ht="15" customHeight="1" x14ac:dyDescent="0.2">
      <c r="A25" s="120"/>
      <c r="B25" s="119"/>
      <c r="C25" s="258" t="s">
        <v>107</v>
      </c>
      <c r="E25" s="113">
        <v>38.745387453874535</v>
      </c>
      <c r="F25" s="115">
        <v>735</v>
      </c>
      <c r="G25" s="114">
        <v>706</v>
      </c>
      <c r="H25" s="114">
        <v>689</v>
      </c>
      <c r="I25" s="114">
        <v>626</v>
      </c>
      <c r="J25" s="140">
        <v>594</v>
      </c>
      <c r="K25" s="114">
        <v>141</v>
      </c>
      <c r="L25" s="116">
        <v>23.737373737373737</v>
      </c>
    </row>
    <row r="26" spans="1:12" s="110" customFormat="1" ht="15" customHeight="1" x14ac:dyDescent="0.2">
      <c r="A26" s="120"/>
      <c r="C26" s="121" t="s">
        <v>187</v>
      </c>
      <c r="D26" s="110" t="s">
        <v>188</v>
      </c>
      <c r="E26" s="113">
        <v>0.37665586446074251</v>
      </c>
      <c r="F26" s="115">
        <v>530</v>
      </c>
      <c r="G26" s="114">
        <v>520</v>
      </c>
      <c r="H26" s="114">
        <v>515</v>
      </c>
      <c r="I26" s="114">
        <v>418</v>
      </c>
      <c r="J26" s="140">
        <v>384</v>
      </c>
      <c r="K26" s="114">
        <v>146</v>
      </c>
      <c r="L26" s="116">
        <v>38.020833333333336</v>
      </c>
    </row>
    <row r="27" spans="1:12" s="110" customFormat="1" ht="15" customHeight="1" x14ac:dyDescent="0.2">
      <c r="A27" s="120"/>
      <c r="B27" s="119"/>
      <c r="D27" s="259" t="s">
        <v>106</v>
      </c>
      <c r="E27" s="113">
        <v>47.924528301886795</v>
      </c>
      <c r="F27" s="115">
        <v>254</v>
      </c>
      <c r="G27" s="114">
        <v>267</v>
      </c>
      <c r="H27" s="114">
        <v>276</v>
      </c>
      <c r="I27" s="114">
        <v>231</v>
      </c>
      <c r="J27" s="140">
        <v>194</v>
      </c>
      <c r="K27" s="114">
        <v>60</v>
      </c>
      <c r="L27" s="116">
        <v>30.927835051546392</v>
      </c>
    </row>
    <row r="28" spans="1:12" s="110" customFormat="1" ht="15" customHeight="1" x14ac:dyDescent="0.2">
      <c r="A28" s="120"/>
      <c r="B28" s="119"/>
      <c r="D28" s="259" t="s">
        <v>107</v>
      </c>
      <c r="E28" s="113">
        <v>52.075471698113205</v>
      </c>
      <c r="F28" s="115">
        <v>276</v>
      </c>
      <c r="G28" s="114">
        <v>253</v>
      </c>
      <c r="H28" s="114">
        <v>239</v>
      </c>
      <c r="I28" s="114">
        <v>187</v>
      </c>
      <c r="J28" s="140">
        <v>190</v>
      </c>
      <c r="K28" s="114">
        <v>86</v>
      </c>
      <c r="L28" s="116">
        <v>45.263157894736842</v>
      </c>
    </row>
    <row r="29" spans="1:12" s="110" customFormat="1" ht="24.95" customHeight="1" x14ac:dyDescent="0.2">
      <c r="A29" s="604" t="s">
        <v>189</v>
      </c>
      <c r="B29" s="605"/>
      <c r="C29" s="605"/>
      <c r="D29" s="606"/>
      <c r="E29" s="113">
        <v>88.859514469270565</v>
      </c>
      <c r="F29" s="115">
        <v>125036</v>
      </c>
      <c r="G29" s="114">
        <v>126009</v>
      </c>
      <c r="H29" s="114">
        <v>125998</v>
      </c>
      <c r="I29" s="114">
        <v>123552</v>
      </c>
      <c r="J29" s="140">
        <v>123804</v>
      </c>
      <c r="K29" s="114">
        <v>1232</v>
      </c>
      <c r="L29" s="116">
        <v>0.99512132079738946</v>
      </c>
    </row>
    <row r="30" spans="1:12" s="110" customFormat="1" ht="15" customHeight="1" x14ac:dyDescent="0.2">
      <c r="A30" s="120"/>
      <c r="B30" s="119"/>
      <c r="C30" s="258" t="s">
        <v>106</v>
      </c>
      <c r="E30" s="113">
        <v>49.950414280687163</v>
      </c>
      <c r="F30" s="115">
        <v>62456</v>
      </c>
      <c r="G30" s="114">
        <v>63121</v>
      </c>
      <c r="H30" s="114">
        <v>63436</v>
      </c>
      <c r="I30" s="114">
        <v>62260</v>
      </c>
      <c r="J30" s="140">
        <v>62275</v>
      </c>
      <c r="K30" s="114">
        <v>181</v>
      </c>
      <c r="L30" s="116">
        <v>0.29064632677639501</v>
      </c>
    </row>
    <row r="31" spans="1:12" s="110" customFormat="1" ht="15" customHeight="1" x14ac:dyDescent="0.2">
      <c r="A31" s="120"/>
      <c r="B31" s="119"/>
      <c r="C31" s="258" t="s">
        <v>107</v>
      </c>
      <c r="E31" s="113">
        <v>50.049585719312837</v>
      </c>
      <c r="F31" s="115">
        <v>62580</v>
      </c>
      <c r="G31" s="114">
        <v>62888</v>
      </c>
      <c r="H31" s="114">
        <v>62562</v>
      </c>
      <c r="I31" s="114">
        <v>61292</v>
      </c>
      <c r="J31" s="140">
        <v>61529</v>
      </c>
      <c r="K31" s="114">
        <v>1051</v>
      </c>
      <c r="L31" s="116">
        <v>1.7081376261600221</v>
      </c>
    </row>
    <row r="32" spans="1:12" s="110" customFormat="1" ht="15" customHeight="1" x14ac:dyDescent="0.2">
      <c r="A32" s="120"/>
      <c r="B32" s="119" t="s">
        <v>117</v>
      </c>
      <c r="C32" s="258"/>
      <c r="E32" s="113">
        <v>11.07368241514583</v>
      </c>
      <c r="F32" s="115">
        <v>15582</v>
      </c>
      <c r="G32" s="114">
        <v>15842</v>
      </c>
      <c r="H32" s="114">
        <v>15433</v>
      </c>
      <c r="I32" s="114">
        <v>14612</v>
      </c>
      <c r="J32" s="140">
        <v>14479</v>
      </c>
      <c r="K32" s="114">
        <v>1103</v>
      </c>
      <c r="L32" s="116">
        <v>7.6179294150148493</v>
      </c>
    </row>
    <row r="33" spans="1:12" s="110" customFormat="1" ht="15" customHeight="1" x14ac:dyDescent="0.2">
      <c r="A33" s="120"/>
      <c r="B33" s="119"/>
      <c r="C33" s="258" t="s">
        <v>106</v>
      </c>
      <c r="E33" s="113">
        <v>66.795019894750354</v>
      </c>
      <c r="F33" s="115">
        <v>10408</v>
      </c>
      <c r="G33" s="114">
        <v>10611</v>
      </c>
      <c r="H33" s="114">
        <v>10384</v>
      </c>
      <c r="I33" s="114">
        <v>9780</v>
      </c>
      <c r="J33" s="140">
        <v>9670</v>
      </c>
      <c r="K33" s="114">
        <v>738</v>
      </c>
      <c r="L33" s="116">
        <v>7.631851085832472</v>
      </c>
    </row>
    <row r="34" spans="1:12" s="110" customFormat="1" ht="15" customHeight="1" x14ac:dyDescent="0.2">
      <c r="A34" s="120"/>
      <c r="B34" s="119"/>
      <c r="C34" s="258" t="s">
        <v>107</v>
      </c>
      <c r="E34" s="113">
        <v>33.204980105249646</v>
      </c>
      <c r="F34" s="115">
        <v>5174</v>
      </c>
      <c r="G34" s="114">
        <v>5231</v>
      </c>
      <c r="H34" s="114">
        <v>5049</v>
      </c>
      <c r="I34" s="114">
        <v>4832</v>
      </c>
      <c r="J34" s="140">
        <v>4809</v>
      </c>
      <c r="K34" s="114">
        <v>365</v>
      </c>
      <c r="L34" s="116">
        <v>7.5899355375337905</v>
      </c>
    </row>
    <row r="35" spans="1:12" s="110" customFormat="1" ht="24.95" customHeight="1" x14ac:dyDescent="0.2">
      <c r="A35" s="604" t="s">
        <v>190</v>
      </c>
      <c r="B35" s="605"/>
      <c r="C35" s="605"/>
      <c r="D35" s="606"/>
      <c r="E35" s="113">
        <v>68.844874637557567</v>
      </c>
      <c r="F35" s="115">
        <v>96873</v>
      </c>
      <c r="G35" s="114">
        <v>98015</v>
      </c>
      <c r="H35" s="114">
        <v>98149</v>
      </c>
      <c r="I35" s="114">
        <v>95576</v>
      </c>
      <c r="J35" s="140">
        <v>96109</v>
      </c>
      <c r="K35" s="114">
        <v>764</v>
      </c>
      <c r="L35" s="116">
        <v>0.79493075570446059</v>
      </c>
    </row>
    <row r="36" spans="1:12" s="110" customFormat="1" ht="15" customHeight="1" x14ac:dyDescent="0.2">
      <c r="A36" s="120"/>
      <c r="B36" s="119"/>
      <c r="C36" s="258" t="s">
        <v>106</v>
      </c>
      <c r="E36" s="113">
        <v>67.119837312770329</v>
      </c>
      <c r="F36" s="115">
        <v>65021</v>
      </c>
      <c r="G36" s="114">
        <v>65794</v>
      </c>
      <c r="H36" s="114">
        <v>65987</v>
      </c>
      <c r="I36" s="114">
        <v>64341</v>
      </c>
      <c r="J36" s="140">
        <v>64418</v>
      </c>
      <c r="K36" s="114">
        <v>603</v>
      </c>
      <c r="L36" s="116">
        <v>0.9360737682014344</v>
      </c>
    </row>
    <row r="37" spans="1:12" s="110" customFormat="1" ht="15" customHeight="1" x14ac:dyDescent="0.2">
      <c r="A37" s="120"/>
      <c r="B37" s="119"/>
      <c r="C37" s="258" t="s">
        <v>107</v>
      </c>
      <c r="E37" s="113">
        <v>32.880162687229671</v>
      </c>
      <c r="F37" s="115">
        <v>31852</v>
      </c>
      <c r="G37" s="114">
        <v>32221</v>
      </c>
      <c r="H37" s="114">
        <v>32162</v>
      </c>
      <c r="I37" s="114">
        <v>31235</v>
      </c>
      <c r="J37" s="140">
        <v>31691</v>
      </c>
      <c r="K37" s="114">
        <v>161</v>
      </c>
      <c r="L37" s="116">
        <v>0.50803067116847056</v>
      </c>
    </row>
    <row r="38" spans="1:12" s="110" customFormat="1" ht="15" customHeight="1" x14ac:dyDescent="0.2">
      <c r="A38" s="120"/>
      <c r="B38" s="119" t="s">
        <v>182</v>
      </c>
      <c r="C38" s="258"/>
      <c r="E38" s="113">
        <v>31.155125362442437</v>
      </c>
      <c r="F38" s="115">
        <v>43839</v>
      </c>
      <c r="G38" s="114">
        <v>43933</v>
      </c>
      <c r="H38" s="114">
        <v>43376</v>
      </c>
      <c r="I38" s="114">
        <v>42684</v>
      </c>
      <c r="J38" s="140">
        <v>42265</v>
      </c>
      <c r="K38" s="114">
        <v>1574</v>
      </c>
      <c r="L38" s="116">
        <v>3.7241216136282977</v>
      </c>
    </row>
    <row r="39" spans="1:12" s="110" customFormat="1" ht="15" customHeight="1" x14ac:dyDescent="0.2">
      <c r="A39" s="120"/>
      <c r="B39" s="119"/>
      <c r="C39" s="258" t="s">
        <v>106</v>
      </c>
      <c r="E39" s="113">
        <v>18.029608339606288</v>
      </c>
      <c r="F39" s="115">
        <v>7904</v>
      </c>
      <c r="G39" s="114">
        <v>8000</v>
      </c>
      <c r="H39" s="114">
        <v>7892</v>
      </c>
      <c r="I39" s="114">
        <v>7755</v>
      </c>
      <c r="J39" s="140">
        <v>7581</v>
      </c>
      <c r="K39" s="114">
        <v>323</v>
      </c>
      <c r="L39" s="116">
        <v>4.2606516290726821</v>
      </c>
    </row>
    <row r="40" spans="1:12" s="110" customFormat="1" ht="15" customHeight="1" x14ac:dyDescent="0.2">
      <c r="A40" s="120"/>
      <c r="B40" s="119"/>
      <c r="C40" s="258" t="s">
        <v>107</v>
      </c>
      <c r="E40" s="113">
        <v>81.970391660393716</v>
      </c>
      <c r="F40" s="115">
        <v>35935</v>
      </c>
      <c r="G40" s="114">
        <v>35933</v>
      </c>
      <c r="H40" s="114">
        <v>35484</v>
      </c>
      <c r="I40" s="114">
        <v>34929</v>
      </c>
      <c r="J40" s="140">
        <v>34684</v>
      </c>
      <c r="K40" s="114">
        <v>1251</v>
      </c>
      <c r="L40" s="116">
        <v>3.6068504209433745</v>
      </c>
    </row>
    <row r="41" spans="1:12" s="110" customFormat="1" ht="24.75" customHeight="1" x14ac:dyDescent="0.2">
      <c r="A41" s="604" t="s">
        <v>518</v>
      </c>
      <c r="B41" s="605"/>
      <c r="C41" s="605"/>
      <c r="D41" s="606"/>
      <c r="E41" s="113">
        <v>5.226988458695776</v>
      </c>
      <c r="F41" s="115">
        <v>7355</v>
      </c>
      <c r="G41" s="114">
        <v>8078</v>
      </c>
      <c r="H41" s="114">
        <v>8117</v>
      </c>
      <c r="I41" s="114">
        <v>6452</v>
      </c>
      <c r="J41" s="140">
        <v>7082</v>
      </c>
      <c r="K41" s="114">
        <v>273</v>
      </c>
      <c r="L41" s="116">
        <v>3.8548432646145159</v>
      </c>
    </row>
    <row r="42" spans="1:12" s="110" customFormat="1" ht="15" customHeight="1" x14ac:dyDescent="0.2">
      <c r="A42" s="120"/>
      <c r="B42" s="119"/>
      <c r="C42" s="258" t="s">
        <v>106</v>
      </c>
      <c r="E42" s="113">
        <v>56.233854520734191</v>
      </c>
      <c r="F42" s="115">
        <v>4136</v>
      </c>
      <c r="G42" s="114">
        <v>4634</v>
      </c>
      <c r="H42" s="114">
        <v>4714</v>
      </c>
      <c r="I42" s="114">
        <v>3623</v>
      </c>
      <c r="J42" s="140">
        <v>3929</v>
      </c>
      <c r="K42" s="114">
        <v>207</v>
      </c>
      <c r="L42" s="116">
        <v>5.2685161618732499</v>
      </c>
    </row>
    <row r="43" spans="1:12" s="110" customFormat="1" ht="15" customHeight="1" x14ac:dyDescent="0.2">
      <c r="A43" s="123"/>
      <c r="B43" s="124"/>
      <c r="C43" s="260" t="s">
        <v>107</v>
      </c>
      <c r="D43" s="261"/>
      <c r="E43" s="125">
        <v>43.766145479265809</v>
      </c>
      <c r="F43" s="143">
        <v>3219</v>
      </c>
      <c r="G43" s="144">
        <v>3444</v>
      </c>
      <c r="H43" s="144">
        <v>3403</v>
      </c>
      <c r="I43" s="144">
        <v>2829</v>
      </c>
      <c r="J43" s="145">
        <v>3153</v>
      </c>
      <c r="K43" s="144">
        <v>66</v>
      </c>
      <c r="L43" s="146">
        <v>2.093244529019981</v>
      </c>
    </row>
    <row r="44" spans="1:12" s="110" customFormat="1" ht="45.75" customHeight="1" x14ac:dyDescent="0.2">
      <c r="A44" s="604" t="s">
        <v>191</v>
      </c>
      <c r="B44" s="605"/>
      <c r="C44" s="605"/>
      <c r="D44" s="606"/>
      <c r="E44" s="113">
        <v>1.6523111035306157</v>
      </c>
      <c r="F44" s="115">
        <v>2325</v>
      </c>
      <c r="G44" s="114">
        <v>2349</v>
      </c>
      <c r="H44" s="114">
        <v>2359</v>
      </c>
      <c r="I44" s="114">
        <v>2270</v>
      </c>
      <c r="J44" s="140">
        <v>2307</v>
      </c>
      <c r="K44" s="114">
        <v>18</v>
      </c>
      <c r="L44" s="116">
        <v>0.78023407022106628</v>
      </c>
    </row>
    <row r="45" spans="1:12" s="110" customFormat="1" ht="15" customHeight="1" x14ac:dyDescent="0.2">
      <c r="A45" s="120"/>
      <c r="B45" s="119"/>
      <c r="C45" s="258" t="s">
        <v>106</v>
      </c>
      <c r="E45" s="113">
        <v>59.56989247311828</v>
      </c>
      <c r="F45" s="115">
        <v>1385</v>
      </c>
      <c r="G45" s="114">
        <v>1401</v>
      </c>
      <c r="H45" s="114">
        <v>1409</v>
      </c>
      <c r="I45" s="114">
        <v>1356</v>
      </c>
      <c r="J45" s="140">
        <v>1370</v>
      </c>
      <c r="K45" s="114">
        <v>15</v>
      </c>
      <c r="L45" s="116">
        <v>1.0948905109489051</v>
      </c>
    </row>
    <row r="46" spans="1:12" s="110" customFormat="1" ht="15" customHeight="1" x14ac:dyDescent="0.2">
      <c r="A46" s="123"/>
      <c r="B46" s="124"/>
      <c r="C46" s="260" t="s">
        <v>107</v>
      </c>
      <c r="D46" s="261"/>
      <c r="E46" s="125">
        <v>40.43010752688172</v>
      </c>
      <c r="F46" s="143">
        <v>940</v>
      </c>
      <c r="G46" s="144">
        <v>948</v>
      </c>
      <c r="H46" s="144">
        <v>950</v>
      </c>
      <c r="I46" s="144">
        <v>914</v>
      </c>
      <c r="J46" s="145">
        <v>937</v>
      </c>
      <c r="K46" s="144">
        <v>3</v>
      </c>
      <c r="L46" s="146">
        <v>0.32017075773745995</v>
      </c>
    </row>
    <row r="47" spans="1:12" s="110" customFormat="1" ht="39" customHeight="1" x14ac:dyDescent="0.2">
      <c r="A47" s="604" t="s">
        <v>519</v>
      </c>
      <c r="B47" s="607"/>
      <c r="C47" s="607"/>
      <c r="D47" s="608"/>
      <c r="E47" s="113">
        <v>0.23167889021547558</v>
      </c>
      <c r="F47" s="115">
        <v>326</v>
      </c>
      <c r="G47" s="114">
        <v>325</v>
      </c>
      <c r="H47" s="114">
        <v>291</v>
      </c>
      <c r="I47" s="114">
        <v>288</v>
      </c>
      <c r="J47" s="140">
        <v>331</v>
      </c>
      <c r="K47" s="114">
        <v>-5</v>
      </c>
      <c r="L47" s="116">
        <v>-1.5105740181268883</v>
      </c>
    </row>
    <row r="48" spans="1:12" s="110" customFormat="1" ht="15" customHeight="1" x14ac:dyDescent="0.2">
      <c r="A48" s="120"/>
      <c r="B48" s="119"/>
      <c r="C48" s="258" t="s">
        <v>106</v>
      </c>
      <c r="E48" s="113">
        <v>45.398773006134967</v>
      </c>
      <c r="F48" s="115">
        <v>148</v>
      </c>
      <c r="G48" s="114">
        <v>141</v>
      </c>
      <c r="H48" s="114">
        <v>128</v>
      </c>
      <c r="I48" s="114">
        <v>121</v>
      </c>
      <c r="J48" s="140">
        <v>138</v>
      </c>
      <c r="K48" s="114">
        <v>10</v>
      </c>
      <c r="L48" s="116">
        <v>7.2463768115942031</v>
      </c>
    </row>
    <row r="49" spans="1:12" s="110" customFormat="1" ht="15" customHeight="1" x14ac:dyDescent="0.2">
      <c r="A49" s="123"/>
      <c r="B49" s="124"/>
      <c r="C49" s="260" t="s">
        <v>107</v>
      </c>
      <c r="D49" s="261"/>
      <c r="E49" s="125">
        <v>54.601226993865033</v>
      </c>
      <c r="F49" s="143">
        <v>178</v>
      </c>
      <c r="G49" s="144">
        <v>184</v>
      </c>
      <c r="H49" s="144">
        <v>163</v>
      </c>
      <c r="I49" s="144">
        <v>167</v>
      </c>
      <c r="J49" s="145">
        <v>193</v>
      </c>
      <c r="K49" s="144">
        <v>-15</v>
      </c>
      <c r="L49" s="146">
        <v>-7.7720207253886011</v>
      </c>
    </row>
    <row r="50" spans="1:12" s="110" customFormat="1" ht="24.95" customHeight="1" x14ac:dyDescent="0.2">
      <c r="A50" s="609" t="s">
        <v>192</v>
      </c>
      <c r="B50" s="610"/>
      <c r="C50" s="610"/>
      <c r="D50" s="611"/>
      <c r="E50" s="262">
        <v>13.620018193188924</v>
      </c>
      <c r="F50" s="263">
        <v>19165</v>
      </c>
      <c r="G50" s="264">
        <v>20300</v>
      </c>
      <c r="H50" s="264">
        <v>19929</v>
      </c>
      <c r="I50" s="264">
        <v>18216</v>
      </c>
      <c r="J50" s="265">
        <v>18385</v>
      </c>
      <c r="K50" s="263">
        <v>780</v>
      </c>
      <c r="L50" s="266">
        <v>4.2425890671743272</v>
      </c>
    </row>
    <row r="51" spans="1:12" s="110" customFormat="1" ht="15" customHeight="1" x14ac:dyDescent="0.2">
      <c r="A51" s="120"/>
      <c r="B51" s="119"/>
      <c r="C51" s="258" t="s">
        <v>106</v>
      </c>
      <c r="E51" s="113">
        <v>56.295330028698146</v>
      </c>
      <c r="F51" s="115">
        <v>10789</v>
      </c>
      <c r="G51" s="114">
        <v>11468</v>
      </c>
      <c r="H51" s="114">
        <v>11323</v>
      </c>
      <c r="I51" s="114">
        <v>10292</v>
      </c>
      <c r="J51" s="140">
        <v>10311</v>
      </c>
      <c r="K51" s="114">
        <v>478</v>
      </c>
      <c r="L51" s="116">
        <v>4.6358258170885458</v>
      </c>
    </row>
    <row r="52" spans="1:12" s="110" customFormat="1" ht="15" customHeight="1" x14ac:dyDescent="0.2">
      <c r="A52" s="120"/>
      <c r="B52" s="119"/>
      <c r="C52" s="258" t="s">
        <v>107</v>
      </c>
      <c r="E52" s="113">
        <v>43.704669971301854</v>
      </c>
      <c r="F52" s="115">
        <v>8376</v>
      </c>
      <c r="G52" s="114">
        <v>8832</v>
      </c>
      <c r="H52" s="114">
        <v>8606</v>
      </c>
      <c r="I52" s="114">
        <v>7924</v>
      </c>
      <c r="J52" s="140">
        <v>8074</v>
      </c>
      <c r="K52" s="114">
        <v>302</v>
      </c>
      <c r="L52" s="116">
        <v>3.740401288085212</v>
      </c>
    </row>
    <row r="53" spans="1:12" s="110" customFormat="1" ht="15" customHeight="1" x14ac:dyDescent="0.2">
      <c r="A53" s="120"/>
      <c r="B53" s="119"/>
      <c r="C53" s="258" t="s">
        <v>187</v>
      </c>
      <c r="D53" s="110" t="s">
        <v>193</v>
      </c>
      <c r="E53" s="113">
        <v>26.986694495173495</v>
      </c>
      <c r="F53" s="115">
        <v>5172</v>
      </c>
      <c r="G53" s="114">
        <v>5965</v>
      </c>
      <c r="H53" s="114">
        <v>5994</v>
      </c>
      <c r="I53" s="114">
        <v>4635</v>
      </c>
      <c r="J53" s="140">
        <v>4973</v>
      </c>
      <c r="K53" s="114">
        <v>199</v>
      </c>
      <c r="L53" s="116">
        <v>4.0016086869093099</v>
      </c>
    </row>
    <row r="54" spans="1:12" s="110" customFormat="1" ht="15" customHeight="1" x14ac:dyDescent="0.2">
      <c r="A54" s="120"/>
      <c r="B54" s="119"/>
      <c r="D54" s="267" t="s">
        <v>194</v>
      </c>
      <c r="E54" s="113">
        <v>56.805877803557621</v>
      </c>
      <c r="F54" s="115">
        <v>2938</v>
      </c>
      <c r="G54" s="114">
        <v>3396</v>
      </c>
      <c r="H54" s="114">
        <v>3482</v>
      </c>
      <c r="I54" s="114">
        <v>2651</v>
      </c>
      <c r="J54" s="140">
        <v>2806</v>
      </c>
      <c r="K54" s="114">
        <v>132</v>
      </c>
      <c r="L54" s="116">
        <v>4.704205274411974</v>
      </c>
    </row>
    <row r="55" spans="1:12" s="110" customFormat="1" ht="15" customHeight="1" x14ac:dyDescent="0.2">
      <c r="A55" s="120"/>
      <c r="B55" s="119"/>
      <c r="D55" s="267" t="s">
        <v>195</v>
      </c>
      <c r="E55" s="113">
        <v>43.194122196442379</v>
      </c>
      <c r="F55" s="115">
        <v>2234</v>
      </c>
      <c r="G55" s="114">
        <v>2569</v>
      </c>
      <c r="H55" s="114">
        <v>2512</v>
      </c>
      <c r="I55" s="114">
        <v>1984</v>
      </c>
      <c r="J55" s="140">
        <v>2167</v>
      </c>
      <c r="K55" s="114">
        <v>67</v>
      </c>
      <c r="L55" s="116">
        <v>3.0918320258421783</v>
      </c>
    </row>
    <row r="56" spans="1:12" s="110" customFormat="1" ht="15" customHeight="1" x14ac:dyDescent="0.2">
      <c r="A56" s="120"/>
      <c r="B56" s="119" t="s">
        <v>196</v>
      </c>
      <c r="C56" s="258"/>
      <c r="E56" s="113">
        <v>64.264597191426461</v>
      </c>
      <c r="F56" s="115">
        <v>90428</v>
      </c>
      <c r="G56" s="114">
        <v>90437</v>
      </c>
      <c r="H56" s="114">
        <v>90389</v>
      </c>
      <c r="I56" s="114">
        <v>89367</v>
      </c>
      <c r="J56" s="140">
        <v>89214</v>
      </c>
      <c r="K56" s="114">
        <v>1214</v>
      </c>
      <c r="L56" s="116">
        <v>1.3607729728517945</v>
      </c>
    </row>
    <row r="57" spans="1:12" s="110" customFormat="1" ht="15" customHeight="1" x14ac:dyDescent="0.2">
      <c r="A57" s="120"/>
      <c r="B57" s="119"/>
      <c r="C57" s="258" t="s">
        <v>106</v>
      </c>
      <c r="E57" s="113">
        <v>49.71579599239174</v>
      </c>
      <c r="F57" s="115">
        <v>44957</v>
      </c>
      <c r="G57" s="114">
        <v>45064</v>
      </c>
      <c r="H57" s="114">
        <v>45225</v>
      </c>
      <c r="I57" s="114">
        <v>44818</v>
      </c>
      <c r="J57" s="140">
        <v>44611</v>
      </c>
      <c r="K57" s="114">
        <v>346</v>
      </c>
      <c r="L57" s="116">
        <v>0.77559346349555047</v>
      </c>
    </row>
    <row r="58" spans="1:12" s="110" customFormat="1" ht="15" customHeight="1" x14ac:dyDescent="0.2">
      <c r="A58" s="120"/>
      <c r="B58" s="119"/>
      <c r="C58" s="258" t="s">
        <v>107</v>
      </c>
      <c r="E58" s="113">
        <v>50.28420400760826</v>
      </c>
      <c r="F58" s="115">
        <v>45471</v>
      </c>
      <c r="G58" s="114">
        <v>45373</v>
      </c>
      <c r="H58" s="114">
        <v>45164</v>
      </c>
      <c r="I58" s="114">
        <v>44549</v>
      </c>
      <c r="J58" s="140">
        <v>44603</v>
      </c>
      <c r="K58" s="114">
        <v>868</v>
      </c>
      <c r="L58" s="116">
        <v>1.9460574400825057</v>
      </c>
    </row>
    <row r="59" spans="1:12" s="110" customFormat="1" ht="15" customHeight="1" x14ac:dyDescent="0.2">
      <c r="A59" s="120"/>
      <c r="B59" s="119"/>
      <c r="C59" s="258" t="s">
        <v>105</v>
      </c>
      <c r="D59" s="110" t="s">
        <v>197</v>
      </c>
      <c r="E59" s="113">
        <v>93.247666651921975</v>
      </c>
      <c r="F59" s="115">
        <v>84322</v>
      </c>
      <c r="G59" s="114">
        <v>84328</v>
      </c>
      <c r="H59" s="114">
        <v>84310</v>
      </c>
      <c r="I59" s="114">
        <v>83425</v>
      </c>
      <c r="J59" s="140">
        <v>83313</v>
      </c>
      <c r="K59" s="114">
        <v>1009</v>
      </c>
      <c r="L59" s="116">
        <v>1.2110955073037821</v>
      </c>
    </row>
    <row r="60" spans="1:12" s="110" customFormat="1" ht="15" customHeight="1" x14ac:dyDescent="0.2">
      <c r="A60" s="120"/>
      <c r="B60" s="119"/>
      <c r="C60" s="258"/>
      <c r="D60" s="267" t="s">
        <v>198</v>
      </c>
      <c r="E60" s="113">
        <v>47.768079504755583</v>
      </c>
      <c r="F60" s="115">
        <v>40279</v>
      </c>
      <c r="G60" s="114">
        <v>40371</v>
      </c>
      <c r="H60" s="114">
        <v>40552</v>
      </c>
      <c r="I60" s="114">
        <v>40232</v>
      </c>
      <c r="J60" s="140">
        <v>40063</v>
      </c>
      <c r="K60" s="114">
        <v>216</v>
      </c>
      <c r="L60" s="116">
        <v>0.53915083743104608</v>
      </c>
    </row>
    <row r="61" spans="1:12" s="110" customFormat="1" ht="15" customHeight="1" x14ac:dyDescent="0.2">
      <c r="A61" s="120"/>
      <c r="B61" s="119"/>
      <c r="C61" s="258"/>
      <c r="D61" s="267" t="s">
        <v>199</v>
      </c>
      <c r="E61" s="113">
        <v>52.231920495244417</v>
      </c>
      <c r="F61" s="115">
        <v>44043</v>
      </c>
      <c r="G61" s="114">
        <v>43957</v>
      </c>
      <c r="H61" s="114">
        <v>43758</v>
      </c>
      <c r="I61" s="114">
        <v>43193</v>
      </c>
      <c r="J61" s="140">
        <v>43250</v>
      </c>
      <c r="K61" s="114">
        <v>793</v>
      </c>
      <c r="L61" s="116">
        <v>1.8335260115606937</v>
      </c>
    </row>
    <row r="62" spans="1:12" s="110" customFormat="1" ht="15" customHeight="1" x14ac:dyDescent="0.2">
      <c r="A62" s="120"/>
      <c r="B62" s="119"/>
      <c r="C62" s="258"/>
      <c r="D62" s="258" t="s">
        <v>200</v>
      </c>
      <c r="E62" s="113">
        <v>6.7523333480780288</v>
      </c>
      <c r="F62" s="115">
        <v>6106</v>
      </c>
      <c r="G62" s="114">
        <v>6109</v>
      </c>
      <c r="H62" s="114">
        <v>6079</v>
      </c>
      <c r="I62" s="114">
        <v>5942</v>
      </c>
      <c r="J62" s="140">
        <v>5901</v>
      </c>
      <c r="K62" s="114">
        <v>205</v>
      </c>
      <c r="L62" s="116">
        <v>3.4739874597525842</v>
      </c>
    </row>
    <row r="63" spans="1:12" s="110" customFormat="1" ht="15" customHeight="1" x14ac:dyDescent="0.2">
      <c r="A63" s="120"/>
      <c r="B63" s="119"/>
      <c r="C63" s="258"/>
      <c r="D63" s="267" t="s">
        <v>198</v>
      </c>
      <c r="E63" s="113">
        <v>76.613167376351129</v>
      </c>
      <c r="F63" s="115">
        <v>4678</v>
      </c>
      <c r="G63" s="114">
        <v>4693</v>
      </c>
      <c r="H63" s="114">
        <v>4673</v>
      </c>
      <c r="I63" s="114">
        <v>4586</v>
      </c>
      <c r="J63" s="140">
        <v>4548</v>
      </c>
      <c r="K63" s="114">
        <v>130</v>
      </c>
      <c r="L63" s="116">
        <v>2.8583992963940195</v>
      </c>
    </row>
    <row r="64" spans="1:12" s="110" customFormat="1" ht="15" customHeight="1" x14ac:dyDescent="0.2">
      <c r="A64" s="120"/>
      <c r="B64" s="119"/>
      <c r="C64" s="258"/>
      <c r="D64" s="267" t="s">
        <v>199</v>
      </c>
      <c r="E64" s="113">
        <v>23.386832623648871</v>
      </c>
      <c r="F64" s="115">
        <v>1428</v>
      </c>
      <c r="G64" s="114">
        <v>1416</v>
      </c>
      <c r="H64" s="114">
        <v>1406</v>
      </c>
      <c r="I64" s="114">
        <v>1356</v>
      </c>
      <c r="J64" s="140">
        <v>1353</v>
      </c>
      <c r="K64" s="114">
        <v>75</v>
      </c>
      <c r="L64" s="116">
        <v>5.5432372505543235</v>
      </c>
    </row>
    <row r="65" spans="1:12" s="110" customFormat="1" ht="15" customHeight="1" x14ac:dyDescent="0.2">
      <c r="A65" s="120"/>
      <c r="B65" s="119" t="s">
        <v>201</v>
      </c>
      <c r="C65" s="258"/>
      <c r="E65" s="113">
        <v>10.189607140826652</v>
      </c>
      <c r="F65" s="115">
        <v>14338</v>
      </c>
      <c r="G65" s="114">
        <v>14430</v>
      </c>
      <c r="H65" s="114">
        <v>14113</v>
      </c>
      <c r="I65" s="114">
        <v>13786</v>
      </c>
      <c r="J65" s="140">
        <v>13562</v>
      </c>
      <c r="K65" s="114">
        <v>776</v>
      </c>
      <c r="L65" s="116">
        <v>5.7218699306886887</v>
      </c>
    </row>
    <row r="66" spans="1:12" s="110" customFormat="1" ht="15" customHeight="1" x14ac:dyDescent="0.2">
      <c r="A66" s="120"/>
      <c r="B66" s="119"/>
      <c r="C66" s="258" t="s">
        <v>106</v>
      </c>
      <c r="E66" s="113">
        <v>51.436741526014785</v>
      </c>
      <c r="F66" s="115">
        <v>7375</v>
      </c>
      <c r="G66" s="114">
        <v>7517</v>
      </c>
      <c r="H66" s="114">
        <v>7346</v>
      </c>
      <c r="I66" s="114">
        <v>7165</v>
      </c>
      <c r="J66" s="140">
        <v>7080</v>
      </c>
      <c r="K66" s="114">
        <v>295</v>
      </c>
      <c r="L66" s="116">
        <v>4.166666666666667</v>
      </c>
    </row>
    <row r="67" spans="1:12" s="110" customFormat="1" ht="15" customHeight="1" x14ac:dyDescent="0.2">
      <c r="A67" s="120"/>
      <c r="B67" s="119"/>
      <c r="C67" s="258" t="s">
        <v>107</v>
      </c>
      <c r="E67" s="113">
        <v>48.563258473985215</v>
      </c>
      <c r="F67" s="115">
        <v>6963</v>
      </c>
      <c r="G67" s="114">
        <v>6913</v>
      </c>
      <c r="H67" s="114">
        <v>6767</v>
      </c>
      <c r="I67" s="114">
        <v>6621</v>
      </c>
      <c r="J67" s="140">
        <v>6482</v>
      </c>
      <c r="K67" s="114">
        <v>481</v>
      </c>
      <c r="L67" s="116">
        <v>7.4205492132058009</v>
      </c>
    </row>
    <row r="68" spans="1:12" s="110" customFormat="1" ht="15" customHeight="1" x14ac:dyDescent="0.2">
      <c r="A68" s="120"/>
      <c r="B68" s="119"/>
      <c r="C68" s="258" t="s">
        <v>105</v>
      </c>
      <c r="D68" s="110" t="s">
        <v>202</v>
      </c>
      <c r="E68" s="113">
        <v>19.068210350118566</v>
      </c>
      <c r="F68" s="115">
        <v>2734</v>
      </c>
      <c r="G68" s="114">
        <v>2805</v>
      </c>
      <c r="H68" s="114">
        <v>2653</v>
      </c>
      <c r="I68" s="114">
        <v>2502</v>
      </c>
      <c r="J68" s="140">
        <v>2422</v>
      </c>
      <c r="K68" s="114">
        <v>312</v>
      </c>
      <c r="L68" s="116">
        <v>12.881915772089183</v>
      </c>
    </row>
    <row r="69" spans="1:12" s="110" customFormat="1" ht="15" customHeight="1" x14ac:dyDescent="0.2">
      <c r="A69" s="120"/>
      <c r="B69" s="119"/>
      <c r="C69" s="258"/>
      <c r="D69" s="267" t="s">
        <v>198</v>
      </c>
      <c r="E69" s="113">
        <v>48.866130212143382</v>
      </c>
      <c r="F69" s="115">
        <v>1336</v>
      </c>
      <c r="G69" s="114">
        <v>1435</v>
      </c>
      <c r="H69" s="114">
        <v>1340</v>
      </c>
      <c r="I69" s="114">
        <v>1231</v>
      </c>
      <c r="J69" s="140">
        <v>1195</v>
      </c>
      <c r="K69" s="114">
        <v>141</v>
      </c>
      <c r="L69" s="116">
        <v>11.799163179916318</v>
      </c>
    </row>
    <row r="70" spans="1:12" s="110" customFormat="1" ht="15" customHeight="1" x14ac:dyDescent="0.2">
      <c r="A70" s="120"/>
      <c r="B70" s="119"/>
      <c r="C70" s="258"/>
      <c r="D70" s="267" t="s">
        <v>199</v>
      </c>
      <c r="E70" s="113">
        <v>51.133869787856618</v>
      </c>
      <c r="F70" s="115">
        <v>1398</v>
      </c>
      <c r="G70" s="114">
        <v>1370</v>
      </c>
      <c r="H70" s="114">
        <v>1313</v>
      </c>
      <c r="I70" s="114">
        <v>1271</v>
      </c>
      <c r="J70" s="140">
        <v>1227</v>
      </c>
      <c r="K70" s="114">
        <v>171</v>
      </c>
      <c r="L70" s="116">
        <v>13.93643031784841</v>
      </c>
    </row>
    <row r="71" spans="1:12" s="110" customFormat="1" ht="15" customHeight="1" x14ac:dyDescent="0.2">
      <c r="A71" s="120"/>
      <c r="B71" s="119"/>
      <c r="C71" s="258"/>
      <c r="D71" s="110" t="s">
        <v>203</v>
      </c>
      <c r="E71" s="113">
        <v>74.006137536615981</v>
      </c>
      <c r="F71" s="115">
        <v>10611</v>
      </c>
      <c r="G71" s="114">
        <v>10652</v>
      </c>
      <c r="H71" s="114">
        <v>10488</v>
      </c>
      <c r="I71" s="114">
        <v>10322</v>
      </c>
      <c r="J71" s="140">
        <v>10196</v>
      </c>
      <c r="K71" s="114">
        <v>415</v>
      </c>
      <c r="L71" s="116">
        <v>4.0702236171047472</v>
      </c>
    </row>
    <row r="72" spans="1:12" s="110" customFormat="1" ht="15" customHeight="1" x14ac:dyDescent="0.2">
      <c r="A72" s="120"/>
      <c r="B72" s="119"/>
      <c r="C72" s="258"/>
      <c r="D72" s="267" t="s">
        <v>198</v>
      </c>
      <c r="E72" s="113">
        <v>51.314673452078033</v>
      </c>
      <c r="F72" s="115">
        <v>5445</v>
      </c>
      <c r="G72" s="114">
        <v>5499</v>
      </c>
      <c r="H72" s="114">
        <v>5421</v>
      </c>
      <c r="I72" s="114">
        <v>5351</v>
      </c>
      <c r="J72" s="140">
        <v>5307</v>
      </c>
      <c r="K72" s="114">
        <v>138</v>
      </c>
      <c r="L72" s="116">
        <v>2.6003391746749576</v>
      </c>
    </row>
    <row r="73" spans="1:12" s="110" customFormat="1" ht="15" customHeight="1" x14ac:dyDescent="0.2">
      <c r="A73" s="120"/>
      <c r="B73" s="119"/>
      <c r="C73" s="258"/>
      <c r="D73" s="267" t="s">
        <v>199</v>
      </c>
      <c r="E73" s="113">
        <v>48.685326547921967</v>
      </c>
      <c r="F73" s="115">
        <v>5166</v>
      </c>
      <c r="G73" s="114">
        <v>5153</v>
      </c>
      <c r="H73" s="114">
        <v>5067</v>
      </c>
      <c r="I73" s="114">
        <v>4971</v>
      </c>
      <c r="J73" s="140">
        <v>4889</v>
      </c>
      <c r="K73" s="114">
        <v>277</v>
      </c>
      <c r="L73" s="116">
        <v>5.6657803231744737</v>
      </c>
    </row>
    <row r="74" spans="1:12" s="110" customFormat="1" ht="15" customHeight="1" x14ac:dyDescent="0.2">
      <c r="A74" s="120"/>
      <c r="B74" s="119"/>
      <c r="C74" s="258"/>
      <c r="D74" s="110" t="s">
        <v>204</v>
      </c>
      <c r="E74" s="113">
        <v>6.9256521132654481</v>
      </c>
      <c r="F74" s="115">
        <v>993</v>
      </c>
      <c r="G74" s="114">
        <v>973</v>
      </c>
      <c r="H74" s="114">
        <v>972</v>
      </c>
      <c r="I74" s="114">
        <v>962</v>
      </c>
      <c r="J74" s="140">
        <v>944</v>
      </c>
      <c r="K74" s="114">
        <v>49</v>
      </c>
      <c r="L74" s="116">
        <v>5.1906779661016946</v>
      </c>
    </row>
    <row r="75" spans="1:12" s="110" customFormat="1" ht="15" customHeight="1" x14ac:dyDescent="0.2">
      <c r="A75" s="120"/>
      <c r="B75" s="119"/>
      <c r="C75" s="258"/>
      <c r="D75" s="267" t="s">
        <v>198</v>
      </c>
      <c r="E75" s="113">
        <v>59.818731117824775</v>
      </c>
      <c r="F75" s="115">
        <v>594</v>
      </c>
      <c r="G75" s="114">
        <v>583</v>
      </c>
      <c r="H75" s="114">
        <v>585</v>
      </c>
      <c r="I75" s="114">
        <v>583</v>
      </c>
      <c r="J75" s="140">
        <v>578</v>
      </c>
      <c r="K75" s="114">
        <v>16</v>
      </c>
      <c r="L75" s="116">
        <v>2.7681660899653977</v>
      </c>
    </row>
    <row r="76" spans="1:12" s="110" customFormat="1" ht="15" customHeight="1" x14ac:dyDescent="0.2">
      <c r="A76" s="120"/>
      <c r="B76" s="119"/>
      <c r="C76" s="258"/>
      <c r="D76" s="267" t="s">
        <v>199</v>
      </c>
      <c r="E76" s="113">
        <v>40.181268882175225</v>
      </c>
      <c r="F76" s="115">
        <v>399</v>
      </c>
      <c r="G76" s="114">
        <v>390</v>
      </c>
      <c r="H76" s="114">
        <v>387</v>
      </c>
      <c r="I76" s="114">
        <v>379</v>
      </c>
      <c r="J76" s="140">
        <v>366</v>
      </c>
      <c r="K76" s="114">
        <v>33</v>
      </c>
      <c r="L76" s="116">
        <v>9.0163934426229506</v>
      </c>
    </row>
    <row r="77" spans="1:12" s="110" customFormat="1" ht="15" customHeight="1" x14ac:dyDescent="0.2">
      <c r="A77" s="534"/>
      <c r="B77" s="119" t="s">
        <v>205</v>
      </c>
      <c r="C77" s="268"/>
      <c r="D77" s="182"/>
      <c r="E77" s="113">
        <v>11.925777474557963</v>
      </c>
      <c r="F77" s="115">
        <v>16781</v>
      </c>
      <c r="G77" s="114">
        <v>16781</v>
      </c>
      <c r="H77" s="114">
        <v>17094</v>
      </c>
      <c r="I77" s="114">
        <v>16891</v>
      </c>
      <c r="J77" s="140">
        <v>17213</v>
      </c>
      <c r="K77" s="114">
        <v>-432</v>
      </c>
      <c r="L77" s="116">
        <v>-2.509731017254401</v>
      </c>
    </row>
    <row r="78" spans="1:12" s="110" customFormat="1" ht="15" customHeight="1" x14ac:dyDescent="0.2">
      <c r="A78" s="120"/>
      <c r="B78" s="119"/>
      <c r="C78" s="268" t="s">
        <v>106</v>
      </c>
      <c r="D78" s="182"/>
      <c r="E78" s="113">
        <v>58.423216733210175</v>
      </c>
      <c r="F78" s="115">
        <v>9804</v>
      </c>
      <c r="G78" s="114">
        <v>9745</v>
      </c>
      <c r="H78" s="114">
        <v>9985</v>
      </c>
      <c r="I78" s="114">
        <v>9821</v>
      </c>
      <c r="J78" s="140">
        <v>9997</v>
      </c>
      <c r="K78" s="114">
        <v>-193</v>
      </c>
      <c r="L78" s="116">
        <v>-1.9305791737521256</v>
      </c>
    </row>
    <row r="79" spans="1:12" s="110" customFormat="1" ht="15" customHeight="1" x14ac:dyDescent="0.2">
      <c r="A79" s="123"/>
      <c r="B79" s="124"/>
      <c r="C79" s="260" t="s">
        <v>107</v>
      </c>
      <c r="D79" s="261"/>
      <c r="E79" s="125">
        <v>41.576783266789825</v>
      </c>
      <c r="F79" s="143">
        <v>6977</v>
      </c>
      <c r="G79" s="144">
        <v>7036</v>
      </c>
      <c r="H79" s="144">
        <v>7109</v>
      </c>
      <c r="I79" s="144">
        <v>7070</v>
      </c>
      <c r="J79" s="145">
        <v>7216</v>
      </c>
      <c r="K79" s="144">
        <v>-239</v>
      </c>
      <c r="L79" s="146">
        <v>-3.3120842572062084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140712</v>
      </c>
      <c r="E11" s="114">
        <v>141948</v>
      </c>
      <c r="F11" s="114">
        <v>141525</v>
      </c>
      <c r="G11" s="114">
        <v>138260</v>
      </c>
      <c r="H11" s="140">
        <v>138374</v>
      </c>
      <c r="I11" s="115">
        <v>2338</v>
      </c>
      <c r="J11" s="116">
        <v>1.6896237732522006</v>
      </c>
    </row>
    <row r="12" spans="1:15" s="110" customFormat="1" ht="24.95" customHeight="1" x14ac:dyDescent="0.2">
      <c r="A12" s="193" t="s">
        <v>132</v>
      </c>
      <c r="B12" s="194" t="s">
        <v>133</v>
      </c>
      <c r="C12" s="113">
        <v>0.70356472795497182</v>
      </c>
      <c r="D12" s="115">
        <v>990</v>
      </c>
      <c r="E12" s="114">
        <v>960</v>
      </c>
      <c r="F12" s="114">
        <v>1025</v>
      </c>
      <c r="G12" s="114">
        <v>1034</v>
      </c>
      <c r="H12" s="140">
        <v>1004</v>
      </c>
      <c r="I12" s="115">
        <v>-14</v>
      </c>
      <c r="J12" s="116">
        <v>-1.3944223107569722</v>
      </c>
    </row>
    <row r="13" spans="1:15" s="110" customFormat="1" ht="24.95" customHeight="1" x14ac:dyDescent="0.2">
      <c r="A13" s="193" t="s">
        <v>134</v>
      </c>
      <c r="B13" s="199" t="s">
        <v>214</v>
      </c>
      <c r="C13" s="113">
        <v>2.8583205412473704</v>
      </c>
      <c r="D13" s="115">
        <v>4022</v>
      </c>
      <c r="E13" s="114">
        <v>4025</v>
      </c>
      <c r="F13" s="114">
        <v>4039</v>
      </c>
      <c r="G13" s="114">
        <v>4028</v>
      </c>
      <c r="H13" s="140">
        <v>3983</v>
      </c>
      <c r="I13" s="115">
        <v>39</v>
      </c>
      <c r="J13" s="116">
        <v>0.97916143610343964</v>
      </c>
    </row>
    <row r="14" spans="1:15" s="287" customFormat="1" ht="24" customHeight="1" x14ac:dyDescent="0.2">
      <c r="A14" s="193" t="s">
        <v>215</v>
      </c>
      <c r="B14" s="199" t="s">
        <v>137</v>
      </c>
      <c r="C14" s="113">
        <v>16.769714025811588</v>
      </c>
      <c r="D14" s="115">
        <v>23597</v>
      </c>
      <c r="E14" s="114">
        <v>23750</v>
      </c>
      <c r="F14" s="114">
        <v>23828</v>
      </c>
      <c r="G14" s="114">
        <v>23659</v>
      </c>
      <c r="H14" s="140">
        <v>23922</v>
      </c>
      <c r="I14" s="115">
        <v>-325</v>
      </c>
      <c r="J14" s="116">
        <v>-1.3585820583563246</v>
      </c>
      <c r="K14" s="110"/>
      <c r="L14" s="110"/>
      <c r="M14" s="110"/>
      <c r="N14" s="110"/>
      <c r="O14" s="110"/>
    </row>
    <row r="15" spans="1:15" s="110" customFormat="1" ht="24.75" customHeight="1" x14ac:dyDescent="0.2">
      <c r="A15" s="193" t="s">
        <v>216</v>
      </c>
      <c r="B15" s="199" t="s">
        <v>217</v>
      </c>
      <c r="C15" s="113">
        <v>3.9683893342429926</v>
      </c>
      <c r="D15" s="115">
        <v>5584</v>
      </c>
      <c r="E15" s="114">
        <v>5613</v>
      </c>
      <c r="F15" s="114">
        <v>5547</v>
      </c>
      <c r="G15" s="114">
        <v>5538</v>
      </c>
      <c r="H15" s="140">
        <v>5733</v>
      </c>
      <c r="I15" s="115">
        <v>-149</v>
      </c>
      <c r="J15" s="116">
        <v>-2.5989883132740275</v>
      </c>
    </row>
    <row r="16" spans="1:15" s="287" customFormat="1" ht="24.95" customHeight="1" x14ac:dyDescent="0.2">
      <c r="A16" s="193" t="s">
        <v>218</v>
      </c>
      <c r="B16" s="199" t="s">
        <v>141</v>
      </c>
      <c r="C16" s="113">
        <v>9.0077605321507761</v>
      </c>
      <c r="D16" s="115">
        <v>12675</v>
      </c>
      <c r="E16" s="114">
        <v>12769</v>
      </c>
      <c r="F16" s="114">
        <v>12907</v>
      </c>
      <c r="G16" s="114">
        <v>12834</v>
      </c>
      <c r="H16" s="140">
        <v>12844</v>
      </c>
      <c r="I16" s="115">
        <v>-169</v>
      </c>
      <c r="J16" s="116">
        <v>-1.3157894736842106</v>
      </c>
      <c r="K16" s="110"/>
      <c r="L16" s="110"/>
      <c r="M16" s="110"/>
      <c r="N16" s="110"/>
      <c r="O16" s="110"/>
    </row>
    <row r="17" spans="1:15" s="110" customFormat="1" ht="24.95" customHeight="1" x14ac:dyDescent="0.2">
      <c r="A17" s="193" t="s">
        <v>219</v>
      </c>
      <c r="B17" s="199" t="s">
        <v>220</v>
      </c>
      <c r="C17" s="113">
        <v>3.793564159417818</v>
      </c>
      <c r="D17" s="115">
        <v>5338</v>
      </c>
      <c r="E17" s="114">
        <v>5368</v>
      </c>
      <c r="F17" s="114">
        <v>5374</v>
      </c>
      <c r="G17" s="114">
        <v>5287</v>
      </c>
      <c r="H17" s="140">
        <v>5345</v>
      </c>
      <c r="I17" s="115">
        <v>-7</v>
      </c>
      <c r="J17" s="116">
        <v>-0.13096351730589337</v>
      </c>
    </row>
    <row r="18" spans="1:15" s="287" customFormat="1" ht="24.95" customHeight="1" x14ac:dyDescent="0.2">
      <c r="A18" s="201" t="s">
        <v>144</v>
      </c>
      <c r="B18" s="202" t="s">
        <v>145</v>
      </c>
      <c r="C18" s="113">
        <v>6.9290465631929044</v>
      </c>
      <c r="D18" s="115">
        <v>9750</v>
      </c>
      <c r="E18" s="114">
        <v>9539</v>
      </c>
      <c r="F18" s="114">
        <v>9738</v>
      </c>
      <c r="G18" s="114">
        <v>9412</v>
      </c>
      <c r="H18" s="140">
        <v>9373</v>
      </c>
      <c r="I18" s="115">
        <v>377</v>
      </c>
      <c r="J18" s="116">
        <v>4.0221914008321775</v>
      </c>
      <c r="K18" s="110"/>
      <c r="L18" s="110"/>
      <c r="M18" s="110"/>
      <c r="N18" s="110"/>
      <c r="O18" s="110"/>
    </row>
    <row r="19" spans="1:15" s="110" customFormat="1" ht="24.95" customHeight="1" x14ac:dyDescent="0.2">
      <c r="A19" s="193" t="s">
        <v>146</v>
      </c>
      <c r="B19" s="199" t="s">
        <v>147</v>
      </c>
      <c r="C19" s="113">
        <v>17.650235942918869</v>
      </c>
      <c r="D19" s="115">
        <v>24836</v>
      </c>
      <c r="E19" s="114">
        <v>25614</v>
      </c>
      <c r="F19" s="114">
        <v>25039</v>
      </c>
      <c r="G19" s="114">
        <v>24220</v>
      </c>
      <c r="H19" s="140">
        <v>24231</v>
      </c>
      <c r="I19" s="115">
        <v>605</v>
      </c>
      <c r="J19" s="116">
        <v>2.4968016177623706</v>
      </c>
    </row>
    <row r="20" spans="1:15" s="287" customFormat="1" ht="24.95" customHeight="1" x14ac:dyDescent="0.2">
      <c r="A20" s="193" t="s">
        <v>148</v>
      </c>
      <c r="B20" s="199" t="s">
        <v>149</v>
      </c>
      <c r="C20" s="113">
        <v>5.5965376087327305</v>
      </c>
      <c r="D20" s="115">
        <v>7875</v>
      </c>
      <c r="E20" s="114">
        <v>8042</v>
      </c>
      <c r="F20" s="114">
        <v>8036</v>
      </c>
      <c r="G20" s="114">
        <v>7857</v>
      </c>
      <c r="H20" s="140">
        <v>7865</v>
      </c>
      <c r="I20" s="115">
        <v>10</v>
      </c>
      <c r="J20" s="116">
        <v>0.12714558169103624</v>
      </c>
      <c r="K20" s="110"/>
      <c r="L20" s="110"/>
      <c r="M20" s="110"/>
      <c r="N20" s="110"/>
      <c r="O20" s="110"/>
    </row>
    <row r="21" spans="1:15" s="110" customFormat="1" ht="24.95" customHeight="1" x14ac:dyDescent="0.2">
      <c r="A21" s="201" t="s">
        <v>150</v>
      </c>
      <c r="B21" s="202" t="s">
        <v>151</v>
      </c>
      <c r="C21" s="113">
        <v>2.6202456080504861</v>
      </c>
      <c r="D21" s="115">
        <v>3687</v>
      </c>
      <c r="E21" s="114">
        <v>3744</v>
      </c>
      <c r="F21" s="114">
        <v>3812</v>
      </c>
      <c r="G21" s="114">
        <v>4154</v>
      </c>
      <c r="H21" s="140">
        <v>4012</v>
      </c>
      <c r="I21" s="115">
        <v>-325</v>
      </c>
      <c r="J21" s="116">
        <v>-8.100697906281157</v>
      </c>
    </row>
    <row r="22" spans="1:15" s="110" customFormat="1" ht="24.95" customHeight="1" x14ac:dyDescent="0.2">
      <c r="A22" s="201" t="s">
        <v>152</v>
      </c>
      <c r="B22" s="199" t="s">
        <v>153</v>
      </c>
      <c r="C22" s="113">
        <v>1.7518051054636421</v>
      </c>
      <c r="D22" s="115">
        <v>2465</v>
      </c>
      <c r="E22" s="114">
        <v>2443</v>
      </c>
      <c r="F22" s="114">
        <v>2448</v>
      </c>
      <c r="G22" s="114">
        <v>2349</v>
      </c>
      <c r="H22" s="140">
        <v>2376</v>
      </c>
      <c r="I22" s="115">
        <v>89</v>
      </c>
      <c r="J22" s="116">
        <v>3.7457912457912457</v>
      </c>
    </row>
    <row r="23" spans="1:15" s="110" customFormat="1" ht="24.95" customHeight="1" x14ac:dyDescent="0.2">
      <c r="A23" s="193" t="s">
        <v>154</v>
      </c>
      <c r="B23" s="199" t="s">
        <v>155</v>
      </c>
      <c r="C23" s="113">
        <v>1.8704872363408949</v>
      </c>
      <c r="D23" s="115">
        <v>2632</v>
      </c>
      <c r="E23" s="114">
        <v>2658</v>
      </c>
      <c r="F23" s="114">
        <v>2657</v>
      </c>
      <c r="G23" s="114">
        <v>2616</v>
      </c>
      <c r="H23" s="140">
        <v>2651</v>
      </c>
      <c r="I23" s="115">
        <v>-19</v>
      </c>
      <c r="J23" s="116">
        <v>-0.71671067521689924</v>
      </c>
    </row>
    <row r="24" spans="1:15" s="110" customFormat="1" ht="24.95" customHeight="1" x14ac:dyDescent="0.2">
      <c r="A24" s="193" t="s">
        <v>156</v>
      </c>
      <c r="B24" s="199" t="s">
        <v>221</v>
      </c>
      <c r="C24" s="113">
        <v>6.0264938313718801</v>
      </c>
      <c r="D24" s="115">
        <v>8480</v>
      </c>
      <c r="E24" s="114">
        <v>8522</v>
      </c>
      <c r="F24" s="114">
        <v>8625</v>
      </c>
      <c r="G24" s="114">
        <v>8314</v>
      </c>
      <c r="H24" s="140">
        <v>8354</v>
      </c>
      <c r="I24" s="115">
        <v>126</v>
      </c>
      <c r="J24" s="116">
        <v>1.5082595163993298</v>
      </c>
    </row>
    <row r="25" spans="1:15" s="110" customFormat="1" ht="24.95" customHeight="1" x14ac:dyDescent="0.2">
      <c r="A25" s="193" t="s">
        <v>222</v>
      </c>
      <c r="B25" s="204" t="s">
        <v>159</v>
      </c>
      <c r="C25" s="113">
        <v>3.9847347774177044</v>
      </c>
      <c r="D25" s="115">
        <v>5607</v>
      </c>
      <c r="E25" s="114">
        <v>5629</v>
      </c>
      <c r="F25" s="114">
        <v>5641</v>
      </c>
      <c r="G25" s="114">
        <v>5583</v>
      </c>
      <c r="H25" s="140">
        <v>5570</v>
      </c>
      <c r="I25" s="115">
        <v>37</v>
      </c>
      <c r="J25" s="116">
        <v>0.6642728904847397</v>
      </c>
    </row>
    <row r="26" spans="1:15" s="110" customFormat="1" ht="24.95" customHeight="1" x14ac:dyDescent="0.2">
      <c r="A26" s="201">
        <v>782.78300000000002</v>
      </c>
      <c r="B26" s="203" t="s">
        <v>160</v>
      </c>
      <c r="C26" s="113">
        <v>1.5265222582295752</v>
      </c>
      <c r="D26" s="115">
        <v>2148</v>
      </c>
      <c r="E26" s="114">
        <v>2340</v>
      </c>
      <c r="F26" s="114">
        <v>2483</v>
      </c>
      <c r="G26" s="114">
        <v>2428</v>
      </c>
      <c r="H26" s="140">
        <v>2422</v>
      </c>
      <c r="I26" s="115">
        <v>-274</v>
      </c>
      <c r="J26" s="116">
        <v>-11.312964492155244</v>
      </c>
    </row>
    <row r="27" spans="1:15" s="110" customFormat="1" ht="24.95" customHeight="1" x14ac:dyDescent="0.2">
      <c r="A27" s="193" t="s">
        <v>161</v>
      </c>
      <c r="B27" s="199" t="s">
        <v>223</v>
      </c>
      <c r="C27" s="113">
        <v>5.4153163909261472</v>
      </c>
      <c r="D27" s="115">
        <v>7620</v>
      </c>
      <c r="E27" s="114">
        <v>7635</v>
      </c>
      <c r="F27" s="114">
        <v>7593</v>
      </c>
      <c r="G27" s="114">
        <v>7432</v>
      </c>
      <c r="H27" s="140">
        <v>7396</v>
      </c>
      <c r="I27" s="115">
        <v>224</v>
      </c>
      <c r="J27" s="116">
        <v>3.0286641427798808</v>
      </c>
    </row>
    <row r="28" spans="1:15" s="110" customFormat="1" ht="24.95" customHeight="1" x14ac:dyDescent="0.2">
      <c r="A28" s="193" t="s">
        <v>163</v>
      </c>
      <c r="B28" s="199" t="s">
        <v>164</v>
      </c>
      <c r="C28" s="113">
        <v>2.8959861276934449</v>
      </c>
      <c r="D28" s="115">
        <v>4075</v>
      </c>
      <c r="E28" s="114">
        <v>4039</v>
      </c>
      <c r="F28" s="114">
        <v>3979</v>
      </c>
      <c r="G28" s="114">
        <v>3956</v>
      </c>
      <c r="H28" s="140">
        <v>3936</v>
      </c>
      <c r="I28" s="115">
        <v>139</v>
      </c>
      <c r="J28" s="116">
        <v>3.5315040650406506</v>
      </c>
    </row>
    <row r="29" spans="1:15" s="110" customFormat="1" ht="24.95" customHeight="1" x14ac:dyDescent="0.2">
      <c r="A29" s="193">
        <v>86</v>
      </c>
      <c r="B29" s="199" t="s">
        <v>165</v>
      </c>
      <c r="C29" s="113">
        <v>8.8258286429018131</v>
      </c>
      <c r="D29" s="115">
        <v>12419</v>
      </c>
      <c r="E29" s="114">
        <v>12412</v>
      </c>
      <c r="F29" s="114">
        <v>12307</v>
      </c>
      <c r="G29" s="114">
        <v>11851</v>
      </c>
      <c r="H29" s="140">
        <v>11892</v>
      </c>
      <c r="I29" s="115">
        <v>527</v>
      </c>
      <c r="J29" s="116">
        <v>4.4315506222670704</v>
      </c>
    </row>
    <row r="30" spans="1:15" s="110" customFormat="1" ht="24.95" customHeight="1" x14ac:dyDescent="0.2">
      <c r="A30" s="193">
        <v>87.88</v>
      </c>
      <c r="B30" s="204" t="s">
        <v>166</v>
      </c>
      <c r="C30" s="113">
        <v>11.524958781056341</v>
      </c>
      <c r="D30" s="115">
        <v>16217</v>
      </c>
      <c r="E30" s="114">
        <v>16143</v>
      </c>
      <c r="F30" s="114">
        <v>15828</v>
      </c>
      <c r="G30" s="114">
        <v>15429</v>
      </c>
      <c r="H30" s="140">
        <v>15439</v>
      </c>
      <c r="I30" s="115">
        <v>778</v>
      </c>
      <c r="J30" s="116">
        <v>5.0391864758080187</v>
      </c>
    </row>
    <row r="31" spans="1:15" s="110" customFormat="1" ht="24.95" customHeight="1" x14ac:dyDescent="0.2">
      <c r="A31" s="193" t="s">
        <v>167</v>
      </c>
      <c r="B31" s="199" t="s">
        <v>168</v>
      </c>
      <c r="C31" s="113">
        <v>3.0494911592472569</v>
      </c>
      <c r="D31" s="115">
        <v>4291</v>
      </c>
      <c r="E31" s="114">
        <v>4452</v>
      </c>
      <c r="F31" s="114">
        <v>4446</v>
      </c>
      <c r="G31" s="114">
        <v>3937</v>
      </c>
      <c r="H31" s="140">
        <v>3947</v>
      </c>
      <c r="I31" s="115">
        <v>344</v>
      </c>
      <c r="J31" s="116">
        <v>8.7154801114770706</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0.70356472795497182</v>
      </c>
      <c r="D34" s="115">
        <v>990</v>
      </c>
      <c r="E34" s="114">
        <v>960</v>
      </c>
      <c r="F34" s="114">
        <v>1025</v>
      </c>
      <c r="G34" s="114">
        <v>1034</v>
      </c>
      <c r="H34" s="140">
        <v>1004</v>
      </c>
      <c r="I34" s="115">
        <v>-14</v>
      </c>
      <c r="J34" s="116">
        <v>-1.3944223107569722</v>
      </c>
    </row>
    <row r="35" spans="1:10" s="110" customFormat="1" ht="24.95" customHeight="1" x14ac:dyDescent="0.2">
      <c r="A35" s="292" t="s">
        <v>171</v>
      </c>
      <c r="B35" s="293" t="s">
        <v>172</v>
      </c>
      <c r="C35" s="113">
        <v>26.557081130251863</v>
      </c>
      <c r="D35" s="115">
        <v>37369</v>
      </c>
      <c r="E35" s="114">
        <v>37314</v>
      </c>
      <c r="F35" s="114">
        <v>37605</v>
      </c>
      <c r="G35" s="114">
        <v>37099</v>
      </c>
      <c r="H35" s="140">
        <v>37278</v>
      </c>
      <c r="I35" s="115">
        <v>91</v>
      </c>
      <c r="J35" s="116">
        <v>0.24411180857342132</v>
      </c>
    </row>
    <row r="36" spans="1:10" s="110" customFormat="1" ht="24.95" customHeight="1" x14ac:dyDescent="0.2">
      <c r="A36" s="294" t="s">
        <v>173</v>
      </c>
      <c r="B36" s="295" t="s">
        <v>174</v>
      </c>
      <c r="C36" s="125">
        <v>72.738643470350794</v>
      </c>
      <c r="D36" s="143">
        <v>102352</v>
      </c>
      <c r="E36" s="144">
        <v>103673</v>
      </c>
      <c r="F36" s="144">
        <v>102894</v>
      </c>
      <c r="G36" s="144">
        <v>100126</v>
      </c>
      <c r="H36" s="145">
        <v>100091</v>
      </c>
      <c r="I36" s="143">
        <v>2261</v>
      </c>
      <c r="J36" s="146">
        <v>2.2589443606318249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2020-09-25T07:50:35Z</dcterms:created>
  <dcterms:modified xsi:type="dcterms:W3CDTF">2020-09-28T08:07:26Z</dcterms:modified>
</cp:coreProperties>
</file>