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8" i="24" l="1"/>
  <c r="H18" i="24"/>
  <c r="F18" i="24"/>
  <c r="D18" i="24"/>
  <c r="J18" i="24"/>
  <c r="D35" i="24"/>
  <c r="J35" i="24"/>
  <c r="H35" i="24"/>
  <c r="K35" i="24"/>
  <c r="F35" i="24"/>
  <c r="D29" i="24"/>
  <c r="J29" i="24"/>
  <c r="H29" i="24"/>
  <c r="K29" i="24"/>
  <c r="F29" i="24"/>
  <c r="K26" i="24"/>
  <c r="H26" i="24"/>
  <c r="F26" i="24"/>
  <c r="D26" i="24"/>
  <c r="J26" i="24"/>
  <c r="D19" i="24"/>
  <c r="J19" i="24"/>
  <c r="H19" i="24"/>
  <c r="K19" i="24"/>
  <c r="F19" i="24"/>
  <c r="K8" i="24"/>
  <c r="H8" i="24"/>
  <c r="F8" i="24"/>
  <c r="D8" i="24"/>
  <c r="J8" i="24"/>
  <c r="K24" i="24"/>
  <c r="H24" i="24"/>
  <c r="F24" i="24"/>
  <c r="D24" i="24"/>
  <c r="J24" i="24"/>
  <c r="D21" i="24"/>
  <c r="J21" i="24"/>
  <c r="H21" i="24"/>
  <c r="K21" i="24"/>
  <c r="F21" i="24"/>
  <c r="K32" i="24"/>
  <c r="H32" i="24"/>
  <c r="F32" i="24"/>
  <c r="D32" i="24"/>
  <c r="J32" i="24"/>
  <c r="D27" i="24"/>
  <c r="J27" i="24"/>
  <c r="H27" i="24"/>
  <c r="K27" i="24"/>
  <c r="F27" i="24"/>
  <c r="D33" i="24"/>
  <c r="J33" i="24"/>
  <c r="H33" i="24"/>
  <c r="F33" i="24"/>
  <c r="K33" i="24"/>
  <c r="H37" i="24"/>
  <c r="F37" i="24"/>
  <c r="D37" i="24"/>
  <c r="K37" i="24"/>
  <c r="J37" i="24"/>
  <c r="G17" i="24"/>
  <c r="M17" i="24"/>
  <c r="E17" i="24"/>
  <c r="L17" i="24"/>
  <c r="I17" i="24"/>
  <c r="G23" i="24"/>
  <c r="M23" i="24"/>
  <c r="E23" i="24"/>
  <c r="L23" i="24"/>
  <c r="I23" i="24"/>
  <c r="G33" i="24"/>
  <c r="M33" i="24"/>
  <c r="E33" i="24"/>
  <c r="L33" i="24"/>
  <c r="I33" i="24"/>
  <c r="K16" i="24"/>
  <c r="H16" i="24"/>
  <c r="F16" i="24"/>
  <c r="D16" i="24"/>
  <c r="J16" i="24"/>
  <c r="K22" i="24"/>
  <c r="H22" i="24"/>
  <c r="F22" i="24"/>
  <c r="D22" i="24"/>
  <c r="J22" i="24"/>
  <c r="C14" i="24"/>
  <c r="C6" i="24"/>
  <c r="G27" i="24"/>
  <c r="M27" i="24"/>
  <c r="E27" i="24"/>
  <c r="L27" i="24"/>
  <c r="I27" i="24"/>
  <c r="I30" i="24"/>
  <c r="M30" i="24"/>
  <c r="E30" i="24"/>
  <c r="L30" i="24"/>
  <c r="G30" i="24"/>
  <c r="D9" i="24"/>
  <c r="J9" i="24"/>
  <c r="H9" i="24"/>
  <c r="K9" i="24"/>
  <c r="F9" i="24"/>
  <c r="D25" i="24"/>
  <c r="J25" i="24"/>
  <c r="H25" i="24"/>
  <c r="F25" i="24"/>
  <c r="K25" i="24"/>
  <c r="K28" i="24"/>
  <c r="H28" i="24"/>
  <c r="F28" i="24"/>
  <c r="D28" i="24"/>
  <c r="J28" i="24"/>
  <c r="D31" i="24"/>
  <c r="J31" i="24"/>
  <c r="H31" i="24"/>
  <c r="K31" i="24"/>
  <c r="F31" i="24"/>
  <c r="I18" i="24"/>
  <c r="M18" i="24"/>
  <c r="E18" i="24"/>
  <c r="L18" i="24"/>
  <c r="G18" i="24"/>
  <c r="I24" i="24"/>
  <c r="M24" i="24"/>
  <c r="E24" i="24"/>
  <c r="L24" i="24"/>
  <c r="G24" i="24"/>
  <c r="I34" i="24"/>
  <c r="M34" i="24"/>
  <c r="E34" i="24"/>
  <c r="L34" i="24"/>
  <c r="G34" i="24"/>
  <c r="D7" i="24"/>
  <c r="J7" i="24"/>
  <c r="H7" i="24"/>
  <c r="K7" i="24"/>
  <c r="F7" i="24"/>
  <c r="B14" i="24"/>
  <c r="B6" i="24"/>
  <c r="K34" i="24"/>
  <c r="H34" i="24"/>
  <c r="F34" i="24"/>
  <c r="D34" i="24"/>
  <c r="J34" i="24"/>
  <c r="D38" i="24"/>
  <c r="K38" i="24"/>
  <c r="J38" i="24"/>
  <c r="H38" i="24"/>
  <c r="F38" i="24"/>
  <c r="G7" i="24"/>
  <c r="M7" i="24"/>
  <c r="E7" i="24"/>
  <c r="L7" i="24"/>
  <c r="I7" i="24"/>
  <c r="I8" i="24"/>
  <c r="M8" i="24"/>
  <c r="E8" i="24"/>
  <c r="L8" i="24"/>
  <c r="G8" i="24"/>
  <c r="G9" i="24"/>
  <c r="M9" i="24"/>
  <c r="E9" i="24"/>
  <c r="L9" i="24"/>
  <c r="I9" i="24"/>
  <c r="G21" i="24"/>
  <c r="M21" i="24"/>
  <c r="E21" i="24"/>
  <c r="L21" i="24"/>
  <c r="I21" i="24"/>
  <c r="D17" i="24"/>
  <c r="J17" i="24"/>
  <c r="H17" i="24"/>
  <c r="F17" i="24"/>
  <c r="K17" i="24"/>
  <c r="K20" i="24"/>
  <c r="H20" i="24"/>
  <c r="F20" i="24"/>
  <c r="D20" i="24"/>
  <c r="J20" i="24"/>
  <c r="D23" i="24"/>
  <c r="J23" i="24"/>
  <c r="H23" i="24"/>
  <c r="K23" i="24"/>
  <c r="F23" i="24"/>
  <c r="G15" i="24"/>
  <c r="M15" i="24"/>
  <c r="E15" i="24"/>
  <c r="L15" i="24"/>
  <c r="I15" i="24"/>
  <c r="G25" i="24"/>
  <c r="M25" i="24"/>
  <c r="E25" i="24"/>
  <c r="L25" i="24"/>
  <c r="I25" i="24"/>
  <c r="G31" i="24"/>
  <c r="M31" i="24"/>
  <c r="E31" i="24"/>
  <c r="L31" i="24"/>
  <c r="I31" i="24"/>
  <c r="B45" i="24"/>
  <c r="B39" i="24"/>
  <c r="G19" i="24"/>
  <c r="M19" i="24"/>
  <c r="E19" i="24"/>
  <c r="L19" i="24"/>
  <c r="I19" i="24"/>
  <c r="I22" i="24"/>
  <c r="M22" i="24"/>
  <c r="E22" i="24"/>
  <c r="L22" i="24"/>
  <c r="G22" i="24"/>
  <c r="G35" i="24"/>
  <c r="M35" i="24"/>
  <c r="E35" i="24"/>
  <c r="L35" i="24"/>
  <c r="I35" i="24"/>
  <c r="C45" i="24"/>
  <c r="C39" i="24"/>
  <c r="D15" i="24"/>
  <c r="J15" i="24"/>
  <c r="H15" i="24"/>
  <c r="K15" i="24"/>
  <c r="F15" i="24"/>
  <c r="I16" i="24"/>
  <c r="M16" i="24"/>
  <c r="E16" i="24"/>
  <c r="L16" i="24"/>
  <c r="G16" i="24"/>
  <c r="I26" i="24"/>
  <c r="M26" i="24"/>
  <c r="E26" i="24"/>
  <c r="L26" i="24"/>
  <c r="G26" i="24"/>
  <c r="I32" i="24"/>
  <c r="M32" i="24"/>
  <c r="E32" i="24"/>
  <c r="L32" i="24"/>
  <c r="G32" i="24"/>
  <c r="K30" i="24"/>
  <c r="H30" i="24"/>
  <c r="F30" i="24"/>
  <c r="D30" i="24"/>
  <c r="J30" i="24"/>
  <c r="G29" i="24"/>
  <c r="M29" i="24"/>
  <c r="E29" i="24"/>
  <c r="L29" i="24"/>
  <c r="I29" i="24"/>
  <c r="M38" i="24"/>
  <c r="E38" i="24"/>
  <c r="L38" i="24"/>
  <c r="G38" i="24"/>
  <c r="E37"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H40" i="24"/>
  <c r="H42" i="24"/>
  <c r="H44" i="24"/>
  <c r="E40" i="24"/>
  <c r="E42" i="24"/>
  <c r="E44" i="24"/>
  <c r="I45" i="24" l="1"/>
  <c r="G45" i="24"/>
  <c r="L45" i="24"/>
  <c r="M45" i="24"/>
  <c r="E45" i="24"/>
  <c r="H39" i="24"/>
  <c r="F39" i="24"/>
  <c r="D39" i="24"/>
  <c r="K39" i="24"/>
  <c r="J39" i="24"/>
  <c r="H45" i="24"/>
  <c r="F45" i="24"/>
  <c r="D45" i="24"/>
  <c r="K45" i="24"/>
  <c r="J45" i="24"/>
  <c r="I6" i="24"/>
  <c r="M6" i="24"/>
  <c r="E6" i="24"/>
  <c r="L6" i="24"/>
  <c r="G6" i="24"/>
  <c r="K79" i="24"/>
  <c r="I14" i="24"/>
  <c r="M14" i="24"/>
  <c r="E14" i="24"/>
  <c r="L14" i="24"/>
  <c r="G14" i="24"/>
  <c r="I77" i="24"/>
  <c r="J77" i="24"/>
  <c r="K78" i="24" s="1"/>
  <c r="K6" i="24"/>
  <c r="H6" i="24"/>
  <c r="F6" i="24"/>
  <c r="D6" i="24"/>
  <c r="J6" i="24"/>
  <c r="I39" i="24"/>
  <c r="G39" i="24"/>
  <c r="L39" i="24"/>
  <c r="M39" i="24"/>
  <c r="E39" i="24"/>
  <c r="K14" i="24"/>
  <c r="H14" i="24"/>
  <c r="F14" i="24"/>
  <c r="D14" i="24"/>
  <c r="J14" i="24"/>
  <c r="J79" i="24" l="1"/>
  <c r="J78" i="24"/>
  <c r="I78" i="24"/>
  <c r="I79" i="24"/>
  <c r="I83" i="24" l="1"/>
  <c r="I82" i="24"/>
  <c r="I81" i="24"/>
</calcChain>
</file>

<file path=xl/sharedStrings.xml><?xml version="1.0" encoding="utf-8"?>
<sst xmlns="http://schemas.openxmlformats.org/spreadsheetml/2006/main" count="1638" uniqueCount="521">
  <si>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</si>
  <si>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</si>
  <si>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</si>
  <si>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</si>
  <si>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</si>
  <si>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</si>
  <si>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</si>
  <si>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</si>
  <si>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</si>
  <si>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</si>
  <si>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</si>
  <si>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</si>
  <si>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</si>
  <si>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Bonn, Stadt (05314)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</si>
  <si>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</si>
  <si>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</si>
  <si>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</si>
  <si>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</si>
  <si>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</si>
  <si>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</si>
  <si>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</si>
  <si>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</si>
  <si>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</si>
  <si>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</si>
  <si>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</si>
  <si>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</si>
  <si>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</si>
  <si>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</si>
  <si>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</si>
  <si>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</si>
  <si>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</si>
  <si>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</si>
  <si>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</si>
  <si>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</si>
  <si>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</si>
  <si>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</si>
  <si>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</si>
  <si>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</si>
  <si>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</si>
  <si>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</si>
  <si>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</si>
  <si>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</si>
  <si>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</si>
  <si>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</si>
  <si>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</si>
  <si>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</si>
  <si>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</si>
  <si>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</si>
  <si>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</si>
  <si>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</si>
  <si>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</si>
  <si>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</si>
  <si>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</si>
  <si>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</si>
  <si>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</si>
  <si>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</si>
  <si>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</si>
  <si>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</si>
  <si>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</si>
  <si>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</si>
  <si>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</si>
  <si>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</si>
  <si>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</si>
  <si>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</si>
  <si>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</si>
  <si>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</si>
  <si>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</si>
  <si>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</si>
  <si>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</si>
  <si>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</si>
  <si>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</si>
  <si>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</si>
  <si>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</si>
  <si>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</si>
  <si>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</si>
  <si>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</si>
  <si>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</si>
  <si>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</si>
  <si>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</si>
  <si>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</si>
  <si>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</si>
  <si>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</si>
  <si>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</si>
  <si>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</si>
  <si>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</si>
  <si>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</si>
  <si>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</si>
  <si>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</si>
  <si>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</si>
  <si>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</si>
  <si>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</si>
  <si>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</si>
  <si>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Bonn, Stadt (05314);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</si>
  <si>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</si>
  <si>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</si>
  <si>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</si>
  <si>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</si>
  <si>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</si>
  <si>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</si>
  <si>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</si>
  <si>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</si>
  <si>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</si>
  <si>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</si>
  <si>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</si>
  <si>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</si>
  <si>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</si>
  <si>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</si>
  <si>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</si>
  <si>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</si>
  <si>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</si>
  <si>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</si>
  <si>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</si>
  <si>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</si>
  <si>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</si>
  <si>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</si>
  <si>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</si>
  <si>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</si>
  <si>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</si>
  <si>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</si>
  <si>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</si>
  <si>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</si>
  <si>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</si>
  <si>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</si>
  <si>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</si>
  <si>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</si>
  <si>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</si>
  <si>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</si>
  <si>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</si>
  <si>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</si>
  <si>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</si>
  <si>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</si>
  <si>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</si>
  <si>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</si>
  <si>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</si>
  <si>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</si>
  <si>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</si>
  <si>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</si>
  <si>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</si>
  <si>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</si>
  <si>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</si>
  <si>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</si>
  <si>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</si>
  <si>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</si>
  <si>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</si>
  <si>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</si>
  <si>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</si>
  <si>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</si>
  <si>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</si>
  <si>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</si>
  <si>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</si>
  <si>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</si>
  <si>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</si>
  <si>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</si>
  <si>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</si>
  <si>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</si>
  <si>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</si>
  <si>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</si>
  <si>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</si>
  <si>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</si>
  <si>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</si>
  <si>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</si>
  <si>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</si>
  <si>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</si>
  <si>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</si>
  <si>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</si>
  <si>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</si>
  <si>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</si>
  <si>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</si>
  <si>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</si>
  <si>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</si>
  <si>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</si>
  <si>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</si>
  <si>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</si>
  <si>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</si>
  <si>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</si>
  <si>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</si>
  <si>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</si>
  <si>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</si>
  <si>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</si>
  <si>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</si>
  <si>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</si>
  <si>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</si>
  <si>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</si>
  <si>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Bonn, Stadt (05314)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</si>
  <si>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</si>
  <si>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</si>
  <si>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</si>
  <si>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</si>
  <si>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</si>
  <si>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</si>
  <si>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</si>
  <si>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</si>
  <si>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</si>
  <si>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</si>
  <si>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</si>
  <si>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</si>
  <si>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</si>
  <si>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</si>
  <si>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</si>
  <si>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</si>
  <si>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</si>
  <si>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</si>
  <si>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</si>
  <si>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</si>
  <si>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</si>
  <si>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</si>
  <si>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</si>
  <si>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</si>
  <si>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</si>
  <si>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</si>
  <si>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</si>
  <si>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</si>
  <si>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</si>
  <si>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</si>
  <si>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</si>
  <si>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</si>
  <si>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</si>
  <si>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</si>
  <si>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</si>
  <si>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</si>
  <si>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</si>
  <si>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</si>
  <si>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</si>
  <si>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</si>
  <si>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</si>
  <si>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</si>
  <si>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</si>
  <si>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</si>
  <si>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</si>
  <si>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</si>
  <si>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</si>
  <si>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</si>
  <si>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</si>
  <si>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</si>
  <si>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</si>
  <si>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</si>
  <si>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</si>
  <si>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</si>
  <si>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</si>
  <si>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</si>
  <si>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</si>
  <si>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</si>
  <si>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</si>
  <si>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</si>
  <si>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</si>
  <si>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</si>
  <si>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</si>
  <si>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</si>
  <si>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</si>
  <si>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</si>
  <si>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</si>
  <si>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</si>
  <si>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</si>
  <si>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</si>
  <si>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</si>
  <si>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</si>
  <si>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</si>
  <si>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</si>
  <si>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</si>
  <si>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</si>
  <si>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</si>
  <si>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</si>
  <si>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</si>
  <si>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</si>
  <si>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</si>
  <si>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</si>
  <si>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</si>
  <si>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</si>
  <si>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</si>
  <si>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</si>
  <si>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</si>
  <si>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</si>
  <si>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</si>
  <si>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</si>
  <si>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</si>
  <si>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</si>
  <si>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</si>
  <si>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</si>
  <si>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</si>
  <si>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</si>
  <si>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</si>
  <si>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</si>
  <si>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</si>
  <si>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</si>
  <si>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</si>
  <si>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</si>
  <si>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</si>
  <si>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</si>
  <si>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</si>
  <si>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</si>
  <si>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</si>
  <si>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</si>
  <si>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</si>
  <si>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</si>
  <si>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</si>
  <si>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</si>
  <si>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</si>
  <si>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</si>
  <si>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</si>
  <si>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</si>
  <si>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</si>
  <si>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</si>
  <si>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</si>
  <si>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</si>
  <si>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</si>
  <si>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</si>
  <si>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</si>
  <si>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</si>
  <si>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</si>
  <si>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</si>
  <si>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</si>
  <si>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</si>
  <si>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</si>
  <si>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</si>
  <si>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</si>
  <si>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</si>
  <si>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</si>
  <si>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</si>
  <si>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</si>
  <si>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</si>
  <si>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</si>
  <si>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</si>
  <si>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</si>
  <si>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</si>
  <si>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</si>
  <si>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</si>
  <si>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</si>
  <si>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</si>
  <si>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</si>
  <si>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</si>
  <si>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</si>
  <si>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</si>
  <si>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</si>
  <si>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</si>
  <si>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</si>
  <si>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</si>
  <si>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</si>
  <si>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</si>
  <si>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</si>
  <si>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</si>
  <si>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</si>
  <si>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</si>
  <si>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</si>
  <si>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</si>
  <si>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</si>
  <si>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</si>
  <si>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</si>
  <si>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</si>
  <si>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</si>
  <si>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</si>
  <si>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</si>
  <si>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</si>
  <si>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</si>
  <si>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</si>
  <si>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</si>
  <si>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</si>
  <si>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</si>
  <si>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</si>
  <si>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</si>
  <si>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</si>
  <si>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</si>
  <si>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</si>
  <si>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</si>
  <si>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</si>
  <si>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</si>
  <si>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</si>
  <si>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</si>
  <si>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</si>
  <si>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</si>
  <si>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</si>
  <si>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</si>
  <si>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</si>
  <si>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</si>
  <si>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Bonn, Stadt (05314);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</si>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</sst>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{7C601129-08EC-4F43-92AC-AF335D2A008B}</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1ED4-4163-B1F5-C241521F04A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{AF8AB791-D1D4-4294-854C-5F5B8383F5D6}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1ED4-4163-B1F5-C241521F04A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{DFC1182D-9D3D-41DB-9DE1-F364711D5738}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ED4-4163-B1F5-C241521F04A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{22AB432F-B1B6-4304-90A1-DFA20FA7C4F8}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ED4-4163-B1F5-C241521F04A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1.3425799967795848</c:v>
                </c:pt>
                <c:pt idx="1">
                  <c:v>1.3225681822425275</c:v>
                </c:pt>
                <c:pt idx="2">
                  <c:v>1.1186464311118853</c:v>
                </c:pt>
                <c:pt idx="3">
                  <c:v>1.0875687030768</c:v>
                </c:pt>
              </c:numCache>
            </c:numRef>
          </c:val>
          <c:extLst>
            <c:ext xmlns:c16="http://schemas.microsoft.com/office/drawing/2014/chart" uri="{C3380CC4-5D6E-409C-BE32-E72D297353CC}">
              <c16:uniqueId val="{00000004-1ED4-4163-B1F5-C241521F04A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{53453B4D-B85C-4674-BE0E-080503994BB1}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ED4-4163-B1F5-C241521F04A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{77FF1128-9FFE-4B0A-AEB6-C3F08B92B149}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ED4-4163-B1F5-C241521F04A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{2C3A7428-5530-406B-9B6B-CB629E7052FF}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ED4-4163-B1F5-C241521F04A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{81226366-7E52-4CE6-9EF2-9CA21F6D06E1}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ED4-4163-B1F5-C241521F04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ED4-4163-B1F5-C241521F04A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ED4-4163-B1F5-C241521F04A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{08FB30C1-5098-47F9-9DB4-8D68EF7FF9C5}</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4CB7-4EEA-AAA8-51088BFE18B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{E0B4B2F1-A651-48A5-857E-85C62F94753D}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4CB7-4EEA-AAA8-51088BFE18B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{D470C00B-AC8E-4A72-A1B5-CF282F150E99}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CB7-4EEA-AAA8-51088BFE18B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{FC669BFF-5CAE-416A-8749-C45B2964DEA0}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CB7-4EEA-AAA8-51088BFE18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-2.4674325435780426</c:v>
                </c:pt>
                <c:pt idx="1">
                  <c:v>-3.156552267354261</c:v>
                </c:pt>
                <c:pt idx="2">
                  <c:v>-2.7637010795899166</c:v>
                </c:pt>
                <c:pt idx="3">
                  <c:v>-2.8655893304673015</c:v>
                </c:pt>
              </c:numCache>
            </c:numRef>
          </c:val>
          <c:extLst>
            <c:ext xmlns:c16="http://schemas.microsoft.com/office/drawing/2014/chart" uri="{C3380CC4-5D6E-409C-BE32-E72D297353CC}">
              <c16:uniqueId val="{00000004-4CB7-4EEA-AAA8-51088BFE18B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{B9BEC414-35D9-4BD7-A3C8-6EDA8D023C29}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CB7-4EEA-AAA8-51088BFE18B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{3E5D414B-734B-49F9-A778-FD315578A69F}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CB7-4EEA-AAA8-51088BFE18B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{CC445385-B4A5-4C5D-897E-A826942060BA}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CB7-4EEA-AAA8-51088BFE18B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{D3B4BCF6-36FF-47F5-A8C0-6B7A613E58BA}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CB7-4EEA-AAA8-51088BFE18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B7-4EEA-AAA8-51088BFE18B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B7-4EEA-AAA8-51088BFE18B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{BCA17966-215E-4B05-8511-6B6BFC7020C2}</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9743-4857-92F8-73CDDCA9DBF1}"/>
                </c:ext>
              </c:extLst>
            </c:dLbl>
            <c:dLbl>
              <c:idx val="1"/>
              <c:tx>
                <c:strRef>
                  <c:f>Daten_Diagramme!$D$15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{860E17CC-15BD-4065-BED7-8147DBE38ED3}</c15:txfldGUID>
                      <c15:f>Daten_Diagramme!$D$15</c15:f>
                      <c15:dlblFieldTableCache>
                        <c:ptCount val="1"/>
                        <c:pt idx="0">
                          <c:v>11.0</c:v>
                        </c:pt>
                      </c15:dlblFieldTableCache>
                    </c15:dlblFTEntry>
                  </c15:dlblFieldTable>
                  <c15:showDataLabelsRange val="0"/>
                </c:ext>
                <c:ext xmlns:c16="http://schemas.microsoft.com/office/drawing/2014/chart" uri="{C3380CC4-5D6E-409C-BE32-E72D297353CC}">
                  <c16:uniqueId val="{00000001-9743-4857-92F8-73CDDCA9DBF1}"/>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{E9FFB2A5-F6A3-4E72-A18C-2AD019A92D5B}</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9743-4857-92F8-73CDDCA9DBF1}"/>
                </c:ext>
              </c:extLst>
            </c:dLbl>
            <c:dLbl>
              <c:idx val="3"/>
              <c:tx>
                <c:strRef>
                  <c:f>Daten_Diagramme!$D$17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{DFBBEA79-4208-4185-A051-CFE5978C1A4A}</c15:txfldGUID>
                      <c15:f>Daten_Diagramme!$D$17</c15:f>
                      <c15:dlblFieldTableCache>
                        <c:ptCount val="1"/>
                        <c:pt idx="0">
                          <c:v>-4.8</c:v>
                        </c:pt>
                      </c15:dlblFieldTableCache>
                    </c15:dlblFTEntry>
                  </c15:dlblFieldTable>
                  <c15:showDataLabelsRange val="0"/>
                </c:ext>
                <c:ext xmlns:c16="http://schemas.microsoft.com/office/drawing/2014/chart" uri="{C3380CC4-5D6E-409C-BE32-E72D297353CC}">
                  <c16:uniqueId val="{00000003-9743-4857-92F8-73CDDCA9DBF1}"/>
                </c:ext>
              </c:extLst>
            </c:dLbl>
            <c:dLbl>
              <c:idx val="4"/>
              <c:tx>
                <c:strRef>
                  <c:f>Daten_Diagramme!$D$18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{D39B8063-A198-4A91-880D-6733115CCC6E}</c15:txfldGUID>
                      <c15:f>Daten_Diagramme!$D$18</c15:f>
                      <c15:dlblFieldTableCache>
                        <c:ptCount val="1"/>
                        <c:pt idx="0">
                          <c:v>-3.7</c:v>
                        </c:pt>
                      </c15:dlblFieldTableCache>
                    </c15:dlblFTEntry>
                  </c15:dlblFieldTable>
                  <c15:showDataLabelsRange val="0"/>
                </c:ext>
                <c:ext xmlns:c16="http://schemas.microsoft.com/office/drawing/2014/chart" uri="{C3380CC4-5D6E-409C-BE32-E72D297353CC}">
                  <c16:uniqueId val="{00000004-9743-4857-92F8-73CDDCA9DBF1}"/>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{84D1F8F7-04AB-452A-A6C1-AED00B2B5BA3}</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9743-4857-92F8-73CDDCA9DBF1}"/>
                </c:ext>
              </c:extLst>
            </c:dLbl>
            <c:dLbl>
              <c:idx val="6"/>
              <c:tx>
                <c:strRef>
                  <c:f>Daten_Diagramme!$D$20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{B1C63F83-B907-47D4-A6BF-6C8E0E3FB664}</c15:txfldGUID>
                      <c15:f>Daten_Diagramme!$D$20</c15:f>
                      <c15:dlblFieldTableCache>
                        <c:ptCount val="1"/>
                        <c:pt idx="0">
                          <c:v>-9.5</c:v>
                        </c:pt>
                      </c15:dlblFieldTableCache>
                    </c15:dlblFTEntry>
                  </c15:dlblFieldTable>
                  <c15:showDataLabelsRange val="0"/>
                </c:ext>
                <c:ext xmlns:c16="http://schemas.microsoft.com/office/drawing/2014/chart" uri="{C3380CC4-5D6E-409C-BE32-E72D297353CC}">
                  <c16:uniqueId val="{00000006-9743-4857-92F8-73CDDCA9DBF1}"/>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{44A74E97-5E73-4AAE-827D-844F82725B33}</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9743-4857-92F8-73CDDCA9DBF1}"/>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{0FE7122D-C022-487A-AAA8-AF45352D0F49}</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9743-4857-92F8-73CDDCA9DBF1}"/>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{77219C64-96E4-450D-8D6C-AE1B1669B722}</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9743-4857-92F8-73CDDCA9DBF1}"/>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{E41B1931-AA43-4797-8E0A-A328C26BC28E}</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9743-4857-92F8-73CDDCA9DBF1}"/>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{4C463A41-9A34-4F21-95DC-A75073AEE8FB}</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9743-4857-92F8-73CDDCA9DBF1}"/>
                </c:ext>
              </c:extLst>
            </c:dLbl>
            <c:dLbl>
              <c:idx val="12"/>
              <c:tx>
                <c:strRef>
                  <c:f>Daten_Diagramme!$D$26</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{99D34571-83BE-4861-BFE1-F8C5BA8CCEAA}</c15:txfldGUID>
                      <c15:f>Daten_Diagramme!$D$26</c15:f>
                      <c15:dlblFieldTableCache>
                        <c:ptCount val="1"/>
                        <c:pt idx="0">
                          <c:v>-19.3</c:v>
                        </c:pt>
                      </c15:dlblFieldTableCache>
                    </c15:dlblFTEntry>
                  </c15:dlblFieldTable>
                  <c15:showDataLabelsRange val="0"/>
                </c:ext>
                <c:ext xmlns:c16="http://schemas.microsoft.com/office/drawing/2014/chart" uri="{C3380CC4-5D6E-409C-BE32-E72D297353CC}">
                  <c16:uniqueId val="{0000000C-9743-4857-92F8-73CDDCA9DBF1}"/>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{CF456571-3E57-4999-93D2-717451A7A832}</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9743-4857-92F8-73CDDCA9DBF1}"/>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{F70E6E11-10F4-4FF8-B4B8-AE4FBDB97C7D}</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9743-4857-92F8-73CDDCA9DBF1}"/>
                </c:ext>
              </c:extLst>
            </c:dLbl>
            <c:dLbl>
              <c:idx val="15"/>
              <c:tx>
                <c:strRef>
                  <c:f>Daten_Diagramme!$D$29</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{D2207402-B97E-449E-A40D-0DCE44C7E605}</c15:txfldGUID>
                      <c15:f>Daten_Diagramme!$D$29</c15:f>
                      <c15:dlblFieldTableCache>
                        <c:ptCount val="1"/>
                        <c:pt idx="0">
                          <c:v>-10.1</c:v>
                        </c:pt>
                      </c15:dlblFieldTableCache>
                    </c15:dlblFTEntry>
                  </c15:dlblFieldTable>
                  <c15:showDataLabelsRange val="0"/>
                </c:ext>
                <c:ext xmlns:c16="http://schemas.microsoft.com/office/drawing/2014/chart" uri="{C3380CC4-5D6E-409C-BE32-E72D297353CC}">
                  <c16:uniqueId val="{0000000F-9743-4857-92F8-73CDDCA9DBF1}"/>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{7F7ED10E-3847-42A1-8ECB-BC670F5E1BF4}</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9743-4857-92F8-73CDDCA9DBF1}"/>
                </c:ext>
              </c:extLst>
            </c:dLbl>
            <c:dLbl>
              <c:idx val="17"/>
              <c:tx>
                <c:strRef>
                  <c:f>Daten_Diagramme!$D$31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{E36EF7B3-ACD0-4DEC-A549-03545FA35169}</c15:txfldGUID>
                      <c15:f>Daten_Diagramme!$D$31</c15:f>
                      <c15:dlblFieldTableCache>
                        <c:ptCount val="1"/>
                        <c:pt idx="0">
                          <c:v>5.8</c:v>
                        </c:pt>
                      </c15:dlblFieldTableCache>
                    </c15:dlblFTEntry>
                  </c15:dlblFieldTable>
                  <c15:showDataLabelsRange val="0"/>
                </c:ext>
                <c:ext xmlns:c16="http://schemas.microsoft.com/office/drawing/2014/chart" uri="{C3380CC4-5D6E-409C-BE32-E72D297353CC}">
                  <c16:uniqueId val="{00000011-9743-4857-92F8-73CDDCA9DBF1}"/>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{7953AAB4-1300-4E47-A429-E110B327A9ED}</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9743-4857-92F8-73CDDCA9DBF1}"/>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{F3183AC6-1285-46DA-ACA9-92ABD0B85FA7}</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9743-4857-92F8-73CDDCA9DBF1}"/>
                </c:ext>
              </c:extLst>
            </c:dLbl>
            <c:dLbl>
              <c:idx val="20"/>
              <c:tx>
                <c:strRef>
                  <c:f>Daten_Diagramme!$D$34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{6FA7081D-C171-447A-A7E7-F622477739F6}</c15:txfldGUID>
                      <c15:f>Daten_Diagramme!$D$34</c15:f>
                      <c15:dlblFieldTableCache>
                        <c:ptCount val="1"/>
                        <c:pt idx="0">
                          <c:v>4.0</c:v>
                        </c:pt>
                      </c15:dlblFieldTableCache>
                    </c15:dlblFTEntry>
                  </c15:dlblFieldTable>
                  <c15:showDataLabelsRange val="0"/>
                </c:ext>
                <c:ext xmlns:c16="http://schemas.microsoft.com/office/drawing/2014/chart" uri="{C3380CC4-5D6E-409C-BE32-E72D297353CC}">
                  <c16:uniqueId val="{00000014-9743-4857-92F8-73CDDCA9DBF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{E87862B8-EBB0-491C-9DD0-10EC48DF7FA2}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743-4857-92F8-73CDDCA9DBF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{3897F81A-301F-404B-B389-6F0BDE613A46}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43-4857-92F8-73CDDCA9DBF1}"/>
                </c:ext>
              </c:extLst>
            </c:dLbl>
            <c:dLbl>
              <c:idx val="23"/>
              <c:tx>
                <c:strRef>
                  <c:f>Daten_Diagramme!$D$37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{9DE12EB9-9F03-4455-8DD8-25BA5914DB5E}</c15:txfldGUID>
                      <c15:f>Daten_Diagramme!$D$37</c15:f>
                      <c15:dlblFieldTableCache>
                        <c:ptCount val="1"/>
                        <c:pt idx="0">
                          <c:v>11.0</c:v>
                        </c:pt>
                      </c15:dlblFieldTableCache>
                    </c15:dlblFTEntry>
                  </c15:dlblFieldTable>
                  <c15:showDataLabelsRange val="0"/>
                </c:ext>
                <c:ext xmlns:c16="http://schemas.microsoft.com/office/drawing/2014/chart" uri="{C3380CC4-5D6E-409C-BE32-E72D297353CC}">
                  <c16:uniqueId val="{00000017-9743-4857-92F8-73CDDCA9DBF1}"/>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{BEDF0EA6-85E1-40C0-B27C-066494EB4847}</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9743-4857-92F8-73CDDCA9DBF1}"/>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{0E3A51A3-1D31-4E87-903A-A87F9278DEFE}</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9743-4857-92F8-73CDDCA9DBF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{0F7A632A-4D61-40EE-8C95-FD58D185ADA7}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43-4857-92F8-73CDDCA9DBF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{9E6832DC-D0D7-4152-A45E-94B9B2E1AFBF}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43-4857-92F8-73CDDCA9DBF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{685272DE-953B-432C-9656-B3F3A181060F}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43-4857-92F8-73CDDCA9DBF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{60058598-C341-4116-9CC9-74F262F9E61C}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43-4857-92F8-73CDDCA9DBF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{AD7407E6-12F0-477D-9BDC-5FAE16E96C87}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43-4857-92F8-73CDDCA9DBF1}"/>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{AC225385-46A5-4802-B668-03D13234205C}</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9743-4857-92F8-73CDDCA9DB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1.3425799967795848</c:v>
                </c:pt>
                <c:pt idx="1">
                  <c:v>11.009174311926605</c:v>
                </c:pt>
                <c:pt idx="2">
                  <c:v>-1.0891089108910892</c:v>
                </c:pt>
                <c:pt idx="3">
                  <c:v>-4.837846516108316</c:v>
                </c:pt>
                <c:pt idx="4">
                  <c:v>-3.7297060114085125</c:v>
                </c:pt>
                <c:pt idx="5">
                  <c:v>-1.8438999747410962</c:v>
                </c:pt>
                <c:pt idx="6">
                  <c:v>-9.4685990338164245</c:v>
                </c:pt>
                <c:pt idx="7">
                  <c:v>2.1981242672919108</c:v>
                </c:pt>
                <c:pt idx="8">
                  <c:v>1.3270666298037048</c:v>
                </c:pt>
                <c:pt idx="9">
                  <c:v>2.1506993532862086</c:v>
                </c:pt>
                <c:pt idx="10">
                  <c:v>-0.77854671280276821</c:v>
                </c:pt>
                <c:pt idx="11">
                  <c:v>4.260450160771704</c:v>
                </c:pt>
                <c:pt idx="12">
                  <c:v>-19.33193056286165</c:v>
                </c:pt>
                <c:pt idx="13">
                  <c:v>4.3206711722209272</c:v>
                </c:pt>
                <c:pt idx="14">
                  <c:v>-0.39400101677681748</c:v>
                </c:pt>
                <c:pt idx="15">
                  <c:v>-10.080645161290322</c:v>
                </c:pt>
                <c:pt idx="16">
                  <c:v>1.4695863746958637</c:v>
                </c:pt>
                <c:pt idx="17">
                  <c:v>5.7921160282632949</c:v>
                </c:pt>
                <c:pt idx="18">
                  <c:v>2.8976115534160343</c:v>
                </c:pt>
                <c:pt idx="19">
                  <c:v>3.4129692832764507</c:v>
                </c:pt>
                <c:pt idx="20">
                  <c:v>4.0025292443882394</c:v>
                </c:pt>
                <c:pt idx="21">
                  <c:v>0</c:v>
                </c:pt>
                <c:pt idx="23">
                  <c:v>11.009174311926605</c:v>
                </c:pt>
                <c:pt idx="24">
                  <c:v>-2.8187431892480932</c:v>
                </c:pt>
                <c:pt idx="25">
                  <c:v>1.6790292792386314</c:v>
                </c:pt>
              </c:numCache>
            </c:numRef>
          </c:val>
          <c:extLst>
            <c:ext xmlns:c16="http://schemas.microsoft.com/office/drawing/2014/chart" uri="{C3380CC4-5D6E-409C-BE32-E72D297353CC}">
              <c16:uniqueId val="{00000020-9743-4857-92F8-73CDDCA9DBF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{244D29D1-109D-41AD-9173-02050D32E31C}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43-4857-92F8-73CDDCA9DBF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{8E19012C-8937-44DB-8F55-C40B7B2FEDD6}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43-4857-92F8-73CDDCA9DBF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{1102979A-3001-4880-A2AB-9076E8AEBAAC}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43-4857-92F8-73CDDCA9DBF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{95C53CC3-B9FF-4BD1-9F3D-3342487141F9}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43-4857-92F8-73CDDCA9DBF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{E058C3F0-53A4-479F-B558-4C6B771E15F7}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43-4857-92F8-73CDDCA9DBF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{FD6A22C5-0E1B-45CC-9270-63BB00FBF783}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43-4857-92F8-73CDDCA9DBF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{99AB7397-CA67-4BE8-816D-6AF46FC20E78}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43-4857-92F8-73CDDCA9DBF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{03D0F464-FE82-48A7-AA69-E0A36CE90CDA}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43-4857-92F8-73CDDCA9DBF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{FE4D58B2-892C-4F23-8365-55E0B99A9887}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43-4857-92F8-73CDDCA9DBF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{CB4D86EC-E518-40DC-A940-E7A3DAC3089A}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43-4857-92F8-73CDDCA9DBF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{469189C6-7F8D-4026-928C-E266241F7CF9}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43-4857-92F8-73CDDCA9DBF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{776CD050-3959-41BE-A42E-3BD3F950AD3F}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43-4857-92F8-73CDDCA9DBF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{A5365CE1-5224-4473-83F9-54C5E691C2C4}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43-4857-92F8-73CDDCA9DBF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{A32E5741-B158-4A95-B215-EA2EA6E19391}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43-4857-92F8-73CDDCA9DBF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{C1CCD697-C3F8-4155-8595-E7CE655D9078}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43-4857-92F8-73CDDCA9DBF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{A48AAC4B-6549-418A-846E-5D9F83E11311}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43-4857-92F8-73CDDCA9DBF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{D738C895-116F-4B15-A158-7F1BC82926F0}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43-4857-92F8-73CDDCA9DBF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{FB76C154-92CA-4AD3-A34D-27A0209EE150}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43-4857-92F8-73CDDCA9DBF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{57991537-9481-47FD-9585-FB3A24353E55}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43-4857-92F8-73CDDCA9DBF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{6C87E889-DF33-46B0-9059-8CEC70C18570}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43-4857-92F8-73CDDCA9DBF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{0893E926-ECBA-47A5-BF0C-512A11A156CC}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43-4857-92F8-73CDDCA9DBF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{42A6C066-31C3-4A62-9612-414DC0496408}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43-4857-92F8-73CDDCA9DBF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{79286246-D1DB-4E42-B7B6-85275B04A851}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43-4857-92F8-73CDDCA9DBF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{827F9A0F-0884-4805-B165-17D228B9C8CC}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43-4857-92F8-73CDDCA9DBF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{C51DAB45-3877-4858-8B18-C55BE91EF03E}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43-4857-92F8-73CDDCA9DBF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{5692B078-B024-4EB3-8BC7-C86D7A5C0DE7}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43-4857-92F8-73CDDCA9DBF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{89A21BFB-596B-497E-89D1-BF812EC7AEEE}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43-4857-92F8-73CDDCA9DBF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{CC42D03F-A2B5-4906-9292-ABF59E4AE7C1}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43-4857-92F8-73CDDCA9DBF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{C654D88C-04EB-4101-BA55-DCF06078E9B3}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43-4857-92F8-73CDDCA9DBF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{CAAF0470-8BB9-4182-9B5E-6F8A589B1D45}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43-4857-92F8-73CDDCA9DBF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{8DD36B50-2968-47F0-B017-0223EF8FF250}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43-4857-92F8-73CDDCA9DBF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{AE4A4800-EE61-446C-80EA-8100E3C3652D}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43-4857-92F8-73CDDCA9DB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43-4857-92F8-73CDDCA9DBF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43-4857-92F8-73CDDCA9DBF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{DF4F020C-3402-4468-9A9A-CA6563D9651B}</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7984-4431-AB83-E8CEBF53C670}"/>
                </c:ext>
              </c:extLst>
            </c:dLbl>
            <c:dLbl>
              <c:idx val="1"/>
              <c:tx>
                <c:strRef>
                  <c:f>Daten_Diagramme!$E$15</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{6C270A41-EDA0-4293-A079-F57DF05E4518}</c15:txfldGUID>
                      <c15:f>Daten_Diagramme!$E$15</c15:f>
                      <c15:dlblFieldTableCache>
                        <c:ptCount val="1"/>
                        <c:pt idx="0">
                          <c:v>-13.3</c:v>
                        </c:pt>
                      </c15:dlblFieldTableCache>
                    </c15:dlblFTEntry>
                  </c15:dlblFieldTable>
                  <c15:showDataLabelsRange val="0"/>
                </c:ext>
                <c:ext xmlns:c16="http://schemas.microsoft.com/office/drawing/2014/chart" uri="{C3380CC4-5D6E-409C-BE32-E72D297353CC}">
                  <c16:uniqueId val="{00000001-7984-4431-AB83-E8CEBF53C670}"/>
                </c:ext>
              </c:extLst>
            </c:dLbl>
            <c:dLbl>
              <c:idx val="2"/>
              <c:tx>
                <c:strRef>
                  <c:f>Daten_Diagramme!$E$16</c:f>
                  <c:strCache>
                    <c:ptCount val="1"/>
                    <c:pt idx="0">
                      <c:v>-25.8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{E3915D08-FCEE-4C8A-B1D6-80EBE88CBE39}</c15:txfldGUID>
                      <c15:f>Daten_Diagramme!$E$16</c15:f>
                      <c15:dlblFieldTableCache>
                        <c:ptCount val="1"/>
                        <c:pt idx="0">
                          <c:v>-25.8</c:v>
                        </c:pt>
                      </c15:dlblFieldTableCache>
                    </c15:dlblFTEntry>
                  </c15:dlblFieldTable>
                  <c15:showDataLabelsRange val="0"/>
                </c:ext>
                <c:ext xmlns:c16="http://schemas.microsoft.com/office/drawing/2014/chart" uri="{C3380CC4-5D6E-409C-BE32-E72D297353CC}">
                  <c16:uniqueId val="{00000002-7984-4431-AB83-E8CEBF53C670}"/>
                </c:ext>
              </c:extLst>
            </c:dLbl>
            <c:dLbl>
              <c:idx val="3"/>
              <c:tx>
                <c:strRef>
                  <c:f>Daten_Diagramme!$E$17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{AD1E8FD0-D000-4DC9-8D28-F9EB9D58D76E}</c15:txfldGUID>
                      <c15:f>Daten_Diagramme!$E$17</c15:f>
                      <c15:dlblFieldTableCache>
                        <c:ptCount val="1"/>
                        <c:pt idx="0">
                          <c:v>-7.0</c:v>
                        </c:pt>
                      </c15:dlblFieldTableCache>
                    </c15:dlblFTEntry>
                  </c15:dlblFieldTable>
                  <c15:showDataLabelsRange val="0"/>
                </c:ext>
                <c:ext xmlns:c16="http://schemas.microsoft.com/office/drawing/2014/chart" uri="{C3380CC4-5D6E-409C-BE32-E72D297353CC}">
                  <c16:uniqueId val="{00000003-7984-4431-AB83-E8CEBF53C670}"/>
                </c:ext>
              </c:extLst>
            </c:dLbl>
            <c:dLbl>
              <c:idx val="4"/>
              <c:tx>
                <c:strRef>
                  <c:f>Daten_Diagramme!$E$18</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{0806B5DB-7B2F-4140-BF63-86C49F6B4A97}</c15:txfldGUID>
                      <c15:f>Daten_Diagramme!$E$18</c15:f>
                      <c15:dlblFieldTableCache>
                        <c:ptCount val="1"/>
                        <c:pt idx="0">
                          <c:v>-13.5</c:v>
                        </c:pt>
                      </c15:dlblFieldTableCache>
                    </c15:dlblFTEntry>
                  </c15:dlblFieldTable>
                  <c15:showDataLabelsRange val="0"/>
                </c:ext>
                <c:ext xmlns:c16="http://schemas.microsoft.com/office/drawing/2014/chart" uri="{C3380CC4-5D6E-409C-BE32-E72D297353CC}">
                  <c16:uniqueId val="{00000004-7984-4431-AB83-E8CEBF53C670}"/>
                </c:ext>
              </c:extLst>
            </c:dLbl>
            <c:dLbl>
              <c:idx val="5"/>
              <c:tx>
                <c:strRef>
                  <c:f>Daten_Diagramme!$E$19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{CDCCABE7-DEB3-48E6-A6D4-689B238F3F7F}</c15:txfldGUID>
                      <c15:f>Daten_Diagramme!$E$19</c15:f>
                      <c15:dlblFieldTableCache>
                        <c:ptCount val="1"/>
                        <c:pt idx="0">
                          <c:v>1.0</c:v>
                        </c:pt>
                      </c15:dlblFieldTableCache>
                    </c15:dlblFTEntry>
                  </c15:dlblFieldTable>
                  <c15:showDataLabelsRange val="0"/>
                </c:ext>
                <c:ext xmlns:c16="http://schemas.microsoft.com/office/drawing/2014/chart" uri="{C3380CC4-5D6E-409C-BE32-E72D297353CC}">
                  <c16:uniqueId val="{00000005-7984-4431-AB83-E8CEBF53C670}"/>
                </c:ext>
              </c:extLst>
            </c:dLbl>
            <c:dLbl>
              <c:idx val="6"/>
              <c:tx>
                <c:strRef>
                  <c:f>Daten_Diagramme!$E$20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{7C0B57A9-1937-41C0-949D-893190D58E85}</c15:txfldGUID>
                      <c15:f>Daten_Diagramme!$E$20</c15:f>
                      <c15:dlblFieldTableCache>
                        <c:ptCount val="1"/>
                        <c:pt idx="0">
                          <c:v>-10.3</c:v>
                        </c:pt>
                      </c15:dlblFieldTableCache>
                    </c15:dlblFTEntry>
                  </c15:dlblFieldTable>
                  <c15:showDataLabelsRange val="0"/>
                </c:ext>
                <c:ext xmlns:c16="http://schemas.microsoft.com/office/drawing/2014/chart" uri="{C3380CC4-5D6E-409C-BE32-E72D297353CC}">
                  <c16:uniqueId val="{00000006-7984-4431-AB83-E8CEBF53C670}"/>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{060EB396-6ED4-4A70-AB2B-BF930AD14167}</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7984-4431-AB83-E8CEBF53C670}"/>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{0E93D84C-24A3-481A-A50D-556123121F2A}</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7984-4431-AB83-E8CEBF53C670}"/>
                </c:ext>
              </c:extLst>
            </c:dLbl>
            <c:dLbl>
              <c:idx val="9"/>
              <c:tx>
                <c:strRef>
                  <c:f>Daten_Diagramme!$E$23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{432B60EC-340C-4BE3-AC1D-9A96AFE5F351}</c15:txfldGUID>
                      <c15:f>Daten_Diagramme!$E$23</c15:f>
                      <c15:dlblFieldTableCache>
                        <c:ptCount val="1"/>
                        <c:pt idx="0">
                          <c:v>-6.0</c:v>
                        </c:pt>
                      </c15:dlblFieldTableCache>
                    </c15:dlblFTEntry>
                  </c15:dlblFieldTable>
                  <c15:showDataLabelsRange val="0"/>
                </c:ext>
                <c:ext xmlns:c16="http://schemas.microsoft.com/office/drawing/2014/chart" uri="{C3380CC4-5D6E-409C-BE32-E72D297353CC}">
                  <c16:uniqueId val="{00000009-7984-4431-AB83-E8CEBF53C670}"/>
                </c:ext>
              </c:extLst>
            </c:dLbl>
            <c:dLbl>
              <c:idx val="10"/>
              <c:tx>
                <c:strRef>
                  <c:f>Daten_Diagramme!$E$24</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{38B6D641-838F-414A-89B2-019CBA3B7E56}</c15:txfldGUID>
                      <c15:f>Daten_Diagramme!$E$24</c15:f>
                      <c15:dlblFieldTableCache>
                        <c:ptCount val="1"/>
                        <c:pt idx="0">
                          <c:v>-15.2</c:v>
                        </c:pt>
                      </c15:dlblFieldTableCache>
                    </c15:dlblFTEntry>
                  </c15:dlblFieldTable>
                  <c15:showDataLabelsRange val="0"/>
                </c:ext>
                <c:ext xmlns:c16="http://schemas.microsoft.com/office/drawing/2014/chart" uri="{C3380CC4-5D6E-409C-BE32-E72D297353CC}">
                  <c16:uniqueId val="{0000000A-7984-4431-AB83-E8CEBF53C670}"/>
                </c:ext>
              </c:extLst>
            </c:dLbl>
            <c:dLbl>
              <c:idx val="11"/>
              <c:tx>
                <c:strRef>
                  <c:f>Daten_Diagramme!$E$25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{D7D509AA-0C8C-4865-A8D8-B6B35C112876}</c15:txfldGUID>
                      <c15:f>Daten_Diagramme!$E$25</c15:f>
                      <c15:dlblFieldTableCache>
                        <c:ptCount val="1"/>
                        <c:pt idx="0">
                          <c:v>-3.5</c:v>
                        </c:pt>
                      </c15:dlblFieldTableCache>
                    </c15:dlblFTEntry>
                  </c15:dlblFieldTable>
                  <c15:showDataLabelsRange val="0"/>
                </c:ext>
                <c:ext xmlns:c16="http://schemas.microsoft.com/office/drawing/2014/chart" uri="{C3380CC4-5D6E-409C-BE32-E72D297353CC}">
                  <c16:uniqueId val="{0000000B-7984-4431-AB83-E8CEBF53C670}"/>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{6ABE4F7C-8654-48D8-ADC8-3C8FAA298D34}</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984-4431-AB83-E8CEBF53C670}"/>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{7A9795A5-0BE9-4CBA-8051-738B9540175F}</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7984-4431-AB83-E8CEBF53C670}"/>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{60D510F6-4412-4192-A986-685CED9200E0}</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7984-4431-AB83-E8CEBF53C670}"/>
                </c:ext>
              </c:extLst>
            </c:dLbl>
            <c:dLbl>
              <c:idx val="15"/>
              <c:tx>
                <c:strRef>
                  <c:f>Daten_Diagramme!$E$29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{5BBF336F-5918-435F-88C7-B54C77B7ECDD}</c15:txfldGUID>
                      <c15:f>Daten_Diagramme!$E$29</c15:f>
                      <c15:dlblFieldTableCache>
                        <c:ptCount val="1"/>
                        <c:pt idx="0">
                          <c:v>-4.0</c:v>
                        </c:pt>
                      </c15:dlblFieldTableCache>
                    </c15:dlblFTEntry>
                  </c15:dlblFieldTable>
                  <c15:showDataLabelsRange val="0"/>
                </c:ext>
                <c:ext xmlns:c16="http://schemas.microsoft.com/office/drawing/2014/chart" uri="{C3380CC4-5D6E-409C-BE32-E72D297353CC}">
                  <c16:uniqueId val="{0000000F-7984-4431-AB83-E8CEBF53C670}"/>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{E25E05B0-51D6-48F5-A5F6-B5A5A3E3E417}</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7984-4431-AB83-E8CEBF53C670}"/>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{F9F57DC0-8E53-4FB0-BE41-014A3AC7C650}</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7984-4431-AB83-E8CEBF53C670}"/>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{1075037C-28C2-43CE-AF80-2D82C41CE5BF}</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7984-4431-AB83-E8CEBF53C670}"/>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{E2A4E73A-6F66-4D7A-9677-B19433DB75CD}</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7984-4431-AB83-E8CEBF53C670}"/>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{D1902BA9-DA71-4870-BB9A-C024B205D57B}</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7984-4431-AB83-E8CEBF53C67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{BF3CE1B1-3C54-46F6-89A0-1D590A468E55}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984-4431-AB83-E8CEBF53C67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{BE543741-5304-4587-A959-D2B1973DD2E0}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984-4431-AB83-E8CEBF53C670}"/>
                </c:ext>
              </c:extLst>
            </c:dLbl>
            <c:dLbl>
              <c:idx val="23"/>
              <c:tx>
                <c:strRef>
                  <c:f>Daten_Diagramme!$E$37</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{751778D6-4860-4D6A-9036-1BE47052CEBA}</c15:txfldGUID>
                      <c15:f>Daten_Diagramme!$E$37</c15:f>
                      <c15:dlblFieldTableCache>
                        <c:ptCount val="1"/>
                        <c:pt idx="0">
                          <c:v>-13.3</c:v>
                        </c:pt>
                      </c15:dlblFieldTableCache>
                    </c15:dlblFTEntry>
                  </c15:dlblFieldTable>
                  <c15:showDataLabelsRange val="0"/>
                </c:ext>
                <c:ext xmlns:c16="http://schemas.microsoft.com/office/drawing/2014/chart" uri="{C3380CC4-5D6E-409C-BE32-E72D297353CC}">
                  <c16:uniqueId val="{00000017-7984-4431-AB83-E8CEBF53C670}"/>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{6FE646C9-AB43-427C-9BA3-237D40681626}</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7984-4431-AB83-E8CEBF53C670}"/>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{BDEE8830-F1EE-4258-A0E8-CC3D3BCE6F7E}</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7984-4431-AB83-E8CEBF53C67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{C5253DE3-F1A4-4F80-9039-379EC724C740}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984-4431-AB83-E8CEBF53C67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{A666485F-DE01-4F14-8439-DE86A1ADFCBB}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984-4431-AB83-E8CEBF53C67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{3359024C-E338-4822-B6E2-AC02EE3660BC}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984-4431-AB83-E8CEBF53C67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{54364CD5-BEF9-4D1C-B0DD-F8AD60FE1C34}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984-4431-AB83-E8CEBF53C67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{CA3187F4-56B4-4BD4-B28D-8D16CD965C90}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984-4431-AB83-E8CEBF53C670}"/>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{4FC4C6B3-83C9-4486-A00C-CA1161312CC7}</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7984-4431-AB83-E8CEBF53C6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-2.4674325435780426</c:v>
                </c:pt>
                <c:pt idx="1">
                  <c:v>-13.333333333333334</c:v>
                </c:pt>
                <c:pt idx="2">
                  <c:v>-25.806451612903224</c:v>
                </c:pt>
                <c:pt idx="3">
                  <c:v>-6.9800569800569798</c:v>
                </c:pt>
                <c:pt idx="4">
                  <c:v>-13.486842105263158</c:v>
                </c:pt>
                <c:pt idx="5">
                  <c:v>1.0309278350515463</c:v>
                </c:pt>
                <c:pt idx="6">
                  <c:v>-10.280373831775702</c:v>
                </c:pt>
                <c:pt idx="7">
                  <c:v>0.667779632721202</c:v>
                </c:pt>
                <c:pt idx="8">
                  <c:v>0.58606468417625357</c:v>
                </c:pt>
                <c:pt idx="9">
                  <c:v>-6.0089898273006863</c:v>
                </c:pt>
                <c:pt idx="10">
                  <c:v>-15.223205101830899</c:v>
                </c:pt>
                <c:pt idx="11">
                  <c:v>-3.481012658227848</c:v>
                </c:pt>
                <c:pt idx="12">
                  <c:v>0</c:v>
                </c:pt>
                <c:pt idx="13">
                  <c:v>-0.10376134889753567</c:v>
                </c:pt>
                <c:pt idx="14">
                  <c:v>4.724933451641526</c:v>
                </c:pt>
                <c:pt idx="15">
                  <c:v>-4</c:v>
                </c:pt>
                <c:pt idx="16">
                  <c:v>-4.1958041958041958</c:v>
                </c:pt>
                <c:pt idx="17">
                  <c:v>0.30461270670147955</c:v>
                </c:pt>
                <c:pt idx="18">
                  <c:v>-0.24760136180748993</c:v>
                </c:pt>
                <c:pt idx="19">
                  <c:v>2.9467680608365021</c:v>
                </c:pt>
                <c:pt idx="20">
                  <c:v>-2.5373982200340843</c:v>
                </c:pt>
                <c:pt idx="21">
                  <c:v>0</c:v>
                </c:pt>
                <c:pt idx="23">
                  <c:v>-13.333333333333334</c:v>
                </c:pt>
                <c:pt idx="24">
                  <c:v>-3.9789789789789789</c:v>
                </c:pt>
                <c:pt idx="25">
                  <c:v>-2.3940053444998486</c:v>
                </c:pt>
              </c:numCache>
            </c:numRef>
          </c:val>
          <c:extLst>
            <c:ext xmlns:c16="http://schemas.microsoft.com/office/drawing/2014/chart" uri="{C3380CC4-5D6E-409C-BE32-E72D297353CC}">
              <c16:uniqueId val="{00000020-7984-4431-AB83-E8CEBF53C67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{779303A2-79D3-4B14-AF51-07A258AAC6C0}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984-4431-AB83-E8CEBF53C67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{DA146A58-76A4-49AA-96D9-E16728A1BD65}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984-4431-AB83-E8CEBF53C67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{F6B186F4-43D9-49DA-B225-0F859F4B14B6}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984-4431-AB83-E8CEBF53C67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{EBA913DC-1E22-4CF2-9CB2-885322F5869E}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984-4431-AB83-E8CEBF53C67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{FA9916E3-1855-43A2-BEDC-AA0C727C0D5E}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984-4431-AB83-E8CEBF53C67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{FDE92451-2562-4F77-A65E-7C1CC2B78DD0}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984-4431-AB83-E8CEBF53C67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{4FED023A-2E01-417B-B624-656E176A0DEF}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984-4431-AB83-E8CEBF53C67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{DD02FCFC-2BBA-41D9-A244-5D615D9CE415}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984-4431-AB83-E8CEBF53C67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{EFD17C4E-7B55-4A1A-A574-28FC82EF44A6}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984-4431-AB83-E8CEBF53C67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{E5F38322-7DBB-430A-98B8-4126D234325C}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984-4431-AB83-E8CEBF53C67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{D8C109F3-3805-41CE-865D-C76221E872F2}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984-4431-AB83-E8CEBF53C67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{289EF528-4D70-4F5A-860C-B601C89AB1B8}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984-4431-AB83-E8CEBF53C67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{3748832B-9245-4281-8607-9448B67CADA2}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984-4431-AB83-E8CEBF53C67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{54D1FFCC-4165-4034-9174-A5CE33172D21}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984-4431-AB83-E8CEBF53C67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{C009D711-2BBD-487E-99DB-886BB1F91F5D}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984-4431-AB83-E8CEBF53C67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{EACC26D3-3B36-4791-A2D5-A9045ABAD629}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984-4431-AB83-E8CEBF53C67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{37FDC701-D969-4984-BC8F-057803771CAC}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984-4431-AB83-E8CEBF53C67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{4ABDEBE0-BDAF-4B92-82D6-940A1CBFC093}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984-4431-AB83-E8CEBF53C67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{B18C11F8-37D2-42A6-98C7-EB93673A5D84}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984-4431-AB83-E8CEBF53C67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{201B1CFE-F0A8-4025-A1A9-D474AE2EEDAF}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984-4431-AB83-E8CEBF53C67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{1073D037-E4EA-40C1-8CF8-E6B79B42E867}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984-4431-AB83-E8CEBF53C67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{A8A419E5-AD7D-40E0-9C3F-480D99335DF7}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984-4431-AB83-E8CEBF53C67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{607C6629-649A-467D-B6DF-DC407EB8A97E}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984-4431-AB83-E8CEBF53C67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{CD3FE920-153F-4864-8963-829758389EA2}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984-4431-AB83-E8CEBF53C67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{6E63E856-1AAB-4F1C-A9E8-57414DA426DB}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984-4431-AB83-E8CEBF53C67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{0358BB31-3432-471E-A227-3455083B9C1C}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984-4431-AB83-E8CEBF53C67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{E8E84B9A-A2D5-4207-8D1B-8200B6C0F298}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984-4431-AB83-E8CEBF53C67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{4A1CB287-07F6-4CC6-8EF5-93372454AC4F}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984-4431-AB83-E8CEBF53C67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{226A2729-5853-4D9E-BA4B-7BFA02A1CE30}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984-4431-AB83-E8CEBF53C67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{475B199A-2A7D-4216-95D9-7C5ACCFA003F}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984-4431-AB83-E8CEBF53C67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{1F107D23-B792-4D19-9556-E3695C5E34C2}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984-4431-AB83-E8CEBF53C67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{61CEB398-44B2-4E1D-AAB6-05678435E2B6}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984-4431-AB83-E8CEBF53C6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984-4431-AB83-E8CEBF53C67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984-4431-AB83-E8CEBF53C67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{7D172F6F-89D9-4CEF-85B8-790D872E0C09}</c15:txfldGUID>
                      <c15:f>Diagramm!$I$46</c15:f>
                      <c15:dlblFieldTableCache>
                        <c:ptCount val="1"/>
                      </c15:dlblFieldTableCache>
                    </c15:dlblFTEntry>
                  </c15:dlblFieldTable>
                  <c15:showDataLabelsRange val="0"/>
                </c:ext>
                <c:ext xmlns:c16="http://schemas.microsoft.com/office/drawing/2014/chart" uri="{C3380CC4-5D6E-409C-BE32-E72D297353CC}">
                  <c16:uniqueId val="{00000000-E4AB-42A1-8028-62EF6736E15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{BCE67ACC-EF27-4796-8832-EBF223CDB885}</c15:txfldGUID>
                      <c15:f>Diagramm!$I$47</c15:f>
                      <c15:dlblFieldTableCache>
                        <c:ptCount val="1"/>
                      </c15:dlblFieldTableCache>
                    </c15:dlblFTEntry>
                  </c15:dlblFieldTable>
                  <c15:showDataLabelsRange val="0"/>
                </c:ext>
                <c:ext xmlns:c16="http://schemas.microsoft.com/office/drawing/2014/chart" uri="{C3380CC4-5D6E-409C-BE32-E72D297353CC}">
                  <c16:uniqueId val="{00000001-E4AB-42A1-8028-62EF6736E15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{16C8E149-4DF9-4BE7-AF00-98FA9BD7B524}</c15:txfldGUID>
                      <c15:f>Diagramm!$I$48</c15:f>
                      <c15:dlblFieldTableCache>
                        <c:ptCount val="1"/>
                      </c15:dlblFieldTableCache>
                    </c15:dlblFTEntry>
                  </c15:dlblFieldTable>
                  <c15:showDataLabelsRange val="0"/>
                </c:ext>
                <c:ext xmlns:c16="http://schemas.microsoft.com/office/drawing/2014/chart" uri="{C3380CC4-5D6E-409C-BE32-E72D297353CC}">
                  <c16:uniqueId val="{00000002-E4AB-42A1-8028-62EF6736E15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{1FBDA0F8-FCD8-456F-97C4-4E0F6B01E4C0}</c15:txfldGUID>
                      <c15:f>Diagramm!$I$49</c15:f>
                      <c15:dlblFieldTableCache>
                        <c:ptCount val="1"/>
                      </c15:dlblFieldTableCache>
                    </c15:dlblFTEntry>
                  </c15:dlblFieldTable>
                  <c15:showDataLabelsRange val="0"/>
                </c:ext>
                <c:ext xmlns:c16="http://schemas.microsoft.com/office/drawing/2014/chart" uri="{C3380CC4-5D6E-409C-BE32-E72D297353CC}">
                  <c16:uniqueId val="{00000003-E4AB-42A1-8028-62EF6736E15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{02413E91-D481-4FF7-A61B-44D618019D87}</c15:txfldGUID>
                      <c15:f>Diagramm!$I$50</c15:f>
                      <c15:dlblFieldTableCache>
                        <c:ptCount val="1"/>
                      </c15:dlblFieldTableCache>
                    </c15:dlblFTEntry>
                  </c15:dlblFieldTable>
                  <c15:showDataLabelsRange val="0"/>
                </c:ext>
                <c:ext xmlns:c16="http://schemas.microsoft.com/office/drawing/2014/chart" uri="{C3380CC4-5D6E-409C-BE32-E72D297353CC}">
                  <c16:uniqueId val="{00000004-E4AB-42A1-8028-62EF6736E15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{EA40F742-371B-455E-A624-569C8B503AD2}</c15:txfldGUID>
                      <c15:f>Diagramm!$I$51</c15:f>
                      <c15:dlblFieldTableCache>
                        <c:ptCount val="1"/>
                      </c15:dlblFieldTableCache>
                    </c15:dlblFTEntry>
                  </c15:dlblFieldTable>
                  <c15:showDataLabelsRange val="0"/>
                </c:ext>
                <c:ext xmlns:c16="http://schemas.microsoft.com/office/drawing/2014/chart" uri="{C3380CC4-5D6E-409C-BE32-E72D297353CC}">
                  <c16:uniqueId val="{00000005-E4AB-42A1-8028-62EF6736E15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{920BEB32-0BD2-42BD-BD11-F63311E77E8D}</c15:txfldGUID>
                      <c15:f>Diagramm!$I$52</c15:f>
                      <c15:dlblFieldTableCache>
                        <c:ptCount val="1"/>
                      </c15:dlblFieldTableCache>
                    </c15:dlblFTEntry>
                  </c15:dlblFieldTable>
                  <c15:showDataLabelsRange val="0"/>
                </c:ext>
                <c:ext xmlns:c16="http://schemas.microsoft.com/office/drawing/2014/chart" uri="{C3380CC4-5D6E-409C-BE32-E72D297353CC}">
                  <c16:uniqueId val="{00000006-E4AB-42A1-8028-62EF6736E15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{C188139F-8A6A-432D-9B14-5638945D8308}</c15:txfldGUID>
                      <c15:f>Diagramm!$I$53</c15:f>
                      <c15:dlblFieldTableCache>
                        <c:ptCount val="1"/>
                      </c15:dlblFieldTableCache>
                    </c15:dlblFTEntry>
                  </c15:dlblFieldTable>
                  <c15:showDataLabelsRange val="0"/>
                </c:ext>
                <c:ext xmlns:c16="http://schemas.microsoft.com/office/drawing/2014/chart" uri="{C3380CC4-5D6E-409C-BE32-E72D297353CC}">
                  <c16:uniqueId val="{00000007-E4AB-42A1-8028-62EF6736E15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{0AA5AE83-28FF-4666-85D6-5556367F7A8D}</c15:txfldGUID>
                      <c15:f>Diagramm!$I$54</c15:f>
                      <c15:dlblFieldTableCache>
                        <c:ptCount val="1"/>
                      </c15:dlblFieldTableCache>
                    </c15:dlblFTEntry>
                  </c15:dlblFieldTable>
                  <c15:showDataLabelsRange val="0"/>
                </c:ext>
                <c:ext xmlns:c16="http://schemas.microsoft.com/office/drawing/2014/chart" uri="{C3380CC4-5D6E-409C-BE32-E72D297353CC}">
                  <c16:uniqueId val="{00000008-E4AB-42A1-8028-62EF6736E15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{8853601C-9578-4FC7-BDA8-1B10C057129D}</c15:txfldGUID>
                      <c15:f>Diagramm!$I$55</c15:f>
                      <c15:dlblFieldTableCache>
                        <c:ptCount val="1"/>
                      </c15:dlblFieldTableCache>
                    </c15:dlblFTEntry>
                  </c15:dlblFieldTable>
                  <c15:showDataLabelsRange val="0"/>
                </c:ext>
                <c:ext xmlns:c16="http://schemas.microsoft.com/office/drawing/2014/chart" uri="{C3380CC4-5D6E-409C-BE32-E72D297353CC}">
                  <c16:uniqueId val="{00000009-E4AB-42A1-8028-62EF6736E15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{82D31A40-0419-468D-829E-B5B77C6E566D}</c15:txfldGUID>
                      <c15:f>Diagramm!$I$56</c15:f>
                      <c15:dlblFieldTableCache>
                        <c:ptCount val="1"/>
                      </c15:dlblFieldTableCache>
                    </c15:dlblFTEntry>
                  </c15:dlblFieldTable>
                  <c15:showDataLabelsRange val="0"/>
                </c:ext>
                <c:ext xmlns:c16="http://schemas.microsoft.com/office/drawing/2014/chart" uri="{C3380CC4-5D6E-409C-BE32-E72D297353CC}">
                  <c16:uniqueId val="{0000000A-E4AB-42A1-8028-62EF6736E15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{2AE1BB38-64AE-4887-8120-BDC53509ADCF}</c15:txfldGUID>
                      <c15:f>Diagramm!$I$57</c15:f>
                      <c15:dlblFieldTableCache>
                        <c:ptCount val="1"/>
                      </c15:dlblFieldTableCache>
                    </c15:dlblFTEntry>
                  </c15:dlblFieldTable>
                  <c15:showDataLabelsRange val="0"/>
                </c:ext>
                <c:ext xmlns:c16="http://schemas.microsoft.com/office/drawing/2014/chart" uri="{C3380CC4-5D6E-409C-BE32-E72D297353CC}">
                  <c16:uniqueId val="{0000000B-E4AB-42A1-8028-62EF6736E15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{BCAE347A-E10D-4B6E-AED3-6EB398B7BD63}</c15:txfldGUID>
                      <c15:f>Diagramm!$I$58</c15:f>
                      <c15:dlblFieldTableCache>
                        <c:ptCount val="1"/>
                      </c15:dlblFieldTableCache>
                    </c15:dlblFTEntry>
                  </c15:dlblFieldTable>
                  <c15:showDataLabelsRange val="0"/>
                </c:ext>
                <c:ext xmlns:c16="http://schemas.microsoft.com/office/drawing/2014/chart" uri="{C3380CC4-5D6E-409C-BE32-E72D297353CC}">
                  <c16:uniqueId val="{0000000C-E4AB-42A1-8028-62EF6736E15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{B4837955-AF8E-487E-96C9-E4B52A187D40}</c15:txfldGUID>
                      <c15:f>Diagramm!$I$59</c15:f>
                      <c15:dlblFieldTableCache>
                        <c:ptCount val="1"/>
                      </c15:dlblFieldTableCache>
                    </c15:dlblFTEntry>
                  </c15:dlblFieldTable>
                  <c15:showDataLabelsRange val="0"/>
                </c:ext>
                <c:ext xmlns:c16="http://schemas.microsoft.com/office/drawing/2014/chart" uri="{C3380CC4-5D6E-409C-BE32-E72D297353CC}">
                  <c16:uniqueId val="{0000000D-E4AB-42A1-8028-62EF6736E15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{86D61A08-3F4C-475E-A55B-07659D56CE80}</c15:txfldGUID>
                      <c15:f>Diagramm!$I$60</c15:f>
                      <c15:dlblFieldTableCache>
                        <c:ptCount val="1"/>
                      </c15:dlblFieldTableCache>
                    </c15:dlblFTEntry>
                  </c15:dlblFieldTable>
                  <c15:showDataLabelsRange val="0"/>
                </c:ext>
                <c:ext xmlns:c16="http://schemas.microsoft.com/office/drawing/2014/chart" uri="{C3380CC4-5D6E-409C-BE32-E72D297353CC}">
                  <c16:uniqueId val="{0000000E-E4AB-42A1-8028-62EF6736E15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{7C72F34A-7815-42CB-BE94-9E061F2FCCA7}</c15:txfldGUID>
                      <c15:f>Diagramm!$I$61</c15:f>
                      <c15:dlblFieldTableCache>
                        <c:ptCount val="1"/>
                      </c15:dlblFieldTableCache>
                    </c15:dlblFTEntry>
                  </c15:dlblFieldTable>
                  <c15:showDataLabelsRange val="0"/>
                </c:ext>
                <c:ext xmlns:c16="http://schemas.microsoft.com/office/drawing/2014/chart" uri="{C3380CC4-5D6E-409C-BE32-E72D297353CC}">
                  <c16:uniqueId val="{0000000F-E4AB-42A1-8028-62EF6736E15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{733D147F-99B0-4611-8F58-1A7FCD60F96D}</c15:txfldGUID>
                      <c15:f>Diagramm!$I$62</c15:f>
                      <c15:dlblFieldTableCache>
                        <c:ptCount val="1"/>
                      </c15:dlblFieldTableCache>
                    </c15:dlblFTEntry>
                  </c15:dlblFieldTable>
                  <c15:showDataLabelsRange val="0"/>
                </c:ext>
                <c:ext xmlns:c16="http://schemas.microsoft.com/office/drawing/2014/chart" uri="{C3380CC4-5D6E-409C-BE32-E72D297353CC}">
                  <c16:uniqueId val="{00000010-E4AB-42A1-8028-62EF6736E15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{90D39338-25BE-4B17-BFD1-62B72ED0D8AF}</c15:txfldGUID>
                      <c15:f>Diagramm!$I$63</c15:f>
                      <c15:dlblFieldTableCache>
                        <c:ptCount val="1"/>
                      </c15:dlblFieldTableCache>
                    </c15:dlblFTEntry>
                  </c15:dlblFieldTable>
                  <c15:showDataLabelsRange val="0"/>
                </c:ext>
                <c:ext xmlns:c16="http://schemas.microsoft.com/office/drawing/2014/chart" uri="{C3380CC4-5D6E-409C-BE32-E72D297353CC}">
                  <c16:uniqueId val="{00000011-E4AB-42A1-8028-62EF6736E15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{3262828A-CDA2-4C45-84C1-4078087CBE02}</c15:txfldGUID>
                      <c15:f>Diagramm!$I$64</c15:f>
                      <c15:dlblFieldTableCache>
                        <c:ptCount val="1"/>
                      </c15:dlblFieldTableCache>
                    </c15:dlblFTEntry>
                  </c15:dlblFieldTable>
                  <c15:showDataLabelsRange val="0"/>
                </c:ext>
                <c:ext xmlns:c16="http://schemas.microsoft.com/office/drawing/2014/chart" uri="{C3380CC4-5D6E-409C-BE32-E72D297353CC}">
                  <c16:uniqueId val="{00000012-E4AB-42A1-8028-62EF6736E15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{C317AA57-3FFD-4D5E-9284-AF868AF15A20}</c15:txfldGUID>
                      <c15:f>Diagramm!$I$65</c15:f>
                      <c15:dlblFieldTableCache>
                        <c:ptCount val="1"/>
                      </c15:dlblFieldTableCache>
                    </c15:dlblFTEntry>
                  </c15:dlblFieldTable>
                  <c15:showDataLabelsRange val="0"/>
                </c:ext>
                <c:ext xmlns:c16="http://schemas.microsoft.com/office/drawing/2014/chart" uri="{C3380CC4-5D6E-409C-BE32-E72D297353CC}">
                  <c16:uniqueId val="{00000013-E4AB-42A1-8028-62EF6736E15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{9FFC3BD2-5E6E-47B3-ADF6-14B4CCD01FCF}</c15:txfldGUID>
                      <c15:f>Diagramm!$I$66</c15:f>
                      <c15:dlblFieldTableCache>
                        <c:ptCount val="1"/>
                      </c15:dlblFieldTableCache>
                    </c15:dlblFTEntry>
                  </c15:dlblFieldTable>
                  <c15:showDataLabelsRange val="0"/>
                </c:ext>
                <c:ext xmlns:c16="http://schemas.microsoft.com/office/drawing/2014/chart" uri="{C3380CC4-5D6E-409C-BE32-E72D297353CC}">
                  <c16:uniqueId val="{00000014-E4AB-42A1-8028-62EF6736E15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{7AAE8B94-57BC-4437-8D6C-8EFEEB8667A9}</c15:txfldGUID>
                      <c15:f>Diagramm!$I$67</c15:f>
                      <c15:dlblFieldTableCache>
                        <c:ptCount val="1"/>
                      </c15:dlblFieldTableCache>
                    </c15:dlblFTEntry>
                  </c15:dlblFieldTable>
                  <c15:showDataLabelsRange val="0"/>
                </c:ext>
                <c:ext xmlns:c16="http://schemas.microsoft.com/office/drawing/2014/chart" uri="{C3380CC4-5D6E-409C-BE32-E72D297353CC}">
                  <c16:uniqueId val="{00000015-E4AB-42A1-8028-62EF6736E1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AB-42A1-8028-62EF6736E15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{AFF4D3C0-04DE-4427-9370-A41A2A07FFC6}</c15:txfldGUID>
                      <c15:f>Diagramm!$K$46</c15:f>
                      <c15:dlblFieldTableCache>
                        <c:ptCount val="1"/>
                      </c15:dlblFieldTableCache>
                    </c15:dlblFTEntry>
                  </c15:dlblFieldTable>
                  <c15:showDataLabelsRange val="0"/>
                </c:ext>
                <c:ext xmlns:c16="http://schemas.microsoft.com/office/drawing/2014/chart" uri="{C3380CC4-5D6E-409C-BE32-E72D297353CC}">
                  <c16:uniqueId val="{00000017-E4AB-42A1-8028-62EF6736E15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{356A53B4-B68C-4AC3-A5D5-0EE087A5EFB7}</c15:txfldGUID>
                      <c15:f>Diagramm!$K$47</c15:f>
                      <c15:dlblFieldTableCache>
                        <c:ptCount val="1"/>
                      </c15:dlblFieldTableCache>
                    </c15:dlblFTEntry>
                  </c15:dlblFieldTable>
                  <c15:showDataLabelsRange val="0"/>
                </c:ext>
                <c:ext xmlns:c16="http://schemas.microsoft.com/office/drawing/2014/chart" uri="{C3380CC4-5D6E-409C-BE32-E72D297353CC}">
                  <c16:uniqueId val="{00000018-E4AB-42A1-8028-62EF6736E15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{0EE10A9A-A6E7-4964-9CA9-21289EC9E032}</c15:txfldGUID>
                      <c15:f>Diagramm!$K$48</c15:f>
                      <c15:dlblFieldTableCache>
                        <c:ptCount val="1"/>
                      </c15:dlblFieldTableCache>
                    </c15:dlblFTEntry>
                  </c15:dlblFieldTable>
                  <c15:showDataLabelsRange val="0"/>
                </c:ext>
                <c:ext xmlns:c16="http://schemas.microsoft.com/office/drawing/2014/chart" uri="{C3380CC4-5D6E-409C-BE32-E72D297353CC}">
                  <c16:uniqueId val="{00000019-E4AB-42A1-8028-62EF6736E15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{CB4FCDAE-3BA8-43AA-98D5-77A0FE936BE4}</c15:txfldGUID>
                      <c15:f>Diagramm!$K$49</c15:f>
                      <c15:dlblFieldTableCache>
                        <c:ptCount val="1"/>
                      </c15:dlblFieldTableCache>
                    </c15:dlblFTEntry>
                  </c15:dlblFieldTable>
                  <c15:showDataLabelsRange val="0"/>
                </c:ext>
                <c:ext xmlns:c16="http://schemas.microsoft.com/office/drawing/2014/chart" uri="{C3380CC4-5D6E-409C-BE32-E72D297353CC}">
                  <c16:uniqueId val="{0000001A-E4AB-42A1-8028-62EF6736E15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{D7F6947D-8713-40DD-9875-A7FEAB6CF322}</c15:txfldGUID>
                      <c15:f>Diagramm!$K$50</c15:f>
                      <c15:dlblFieldTableCache>
                        <c:ptCount val="1"/>
                      </c15:dlblFieldTableCache>
                    </c15:dlblFTEntry>
                  </c15:dlblFieldTable>
                  <c15:showDataLabelsRange val="0"/>
                </c:ext>
                <c:ext xmlns:c16="http://schemas.microsoft.com/office/drawing/2014/chart" uri="{C3380CC4-5D6E-409C-BE32-E72D297353CC}">
                  <c16:uniqueId val="{0000001B-E4AB-42A1-8028-62EF6736E15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{33F45473-5667-4288-A4AA-F0AC1C85A9B9}</c15:txfldGUID>
                      <c15:f>Diagramm!$K$51</c15:f>
                      <c15:dlblFieldTableCache>
                        <c:ptCount val="1"/>
                      </c15:dlblFieldTableCache>
                    </c15:dlblFTEntry>
                  </c15:dlblFieldTable>
                  <c15:showDataLabelsRange val="0"/>
                </c:ext>
                <c:ext xmlns:c16="http://schemas.microsoft.com/office/drawing/2014/chart" uri="{C3380CC4-5D6E-409C-BE32-E72D297353CC}">
                  <c16:uniqueId val="{0000001C-E4AB-42A1-8028-62EF6736E15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{21603FBC-CAE7-4582-B219-FC299A2ACA39}</c15:txfldGUID>
                      <c15:f>Diagramm!$K$52</c15:f>
                      <c15:dlblFieldTableCache>
                        <c:ptCount val="1"/>
                      </c15:dlblFieldTableCache>
                    </c15:dlblFTEntry>
                  </c15:dlblFieldTable>
                  <c15:showDataLabelsRange val="0"/>
                </c:ext>
                <c:ext xmlns:c16="http://schemas.microsoft.com/office/drawing/2014/chart" uri="{C3380CC4-5D6E-409C-BE32-E72D297353CC}">
                  <c16:uniqueId val="{0000001D-E4AB-42A1-8028-62EF6736E15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{1F90080D-FF09-4C5F-A21C-E9D37347A1C4}</c15:txfldGUID>
                      <c15:f>Diagramm!$K$53</c15:f>
                      <c15:dlblFieldTableCache>
                        <c:ptCount val="1"/>
                      </c15:dlblFieldTableCache>
                    </c15:dlblFTEntry>
                  </c15:dlblFieldTable>
                  <c15:showDataLabelsRange val="0"/>
                </c:ext>
                <c:ext xmlns:c16="http://schemas.microsoft.com/office/drawing/2014/chart" uri="{C3380CC4-5D6E-409C-BE32-E72D297353CC}">
                  <c16:uniqueId val="{0000001E-E4AB-42A1-8028-62EF6736E15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{99843034-196B-4087-AD02-D42F58A02D9F}</c15:txfldGUID>
                      <c15:f>Diagramm!$K$54</c15:f>
                      <c15:dlblFieldTableCache>
                        <c:ptCount val="1"/>
                      </c15:dlblFieldTableCache>
                    </c15:dlblFTEntry>
                  </c15:dlblFieldTable>
                  <c15:showDataLabelsRange val="0"/>
                </c:ext>
                <c:ext xmlns:c16="http://schemas.microsoft.com/office/drawing/2014/chart" uri="{C3380CC4-5D6E-409C-BE32-E72D297353CC}">
                  <c16:uniqueId val="{0000001F-E4AB-42A1-8028-62EF6736E15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{1A203966-8F88-4143-9414-BB1B0158C77E}</c15:txfldGUID>
                      <c15:f>Diagramm!$K$55</c15:f>
                      <c15:dlblFieldTableCache>
                        <c:ptCount val="1"/>
                      </c15:dlblFieldTableCache>
                    </c15:dlblFTEntry>
                  </c15:dlblFieldTable>
                  <c15:showDataLabelsRange val="0"/>
                </c:ext>
                <c:ext xmlns:c16="http://schemas.microsoft.com/office/drawing/2014/chart" uri="{C3380CC4-5D6E-409C-BE32-E72D297353CC}">
                  <c16:uniqueId val="{00000020-E4AB-42A1-8028-62EF6736E15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{67AE41D6-B59C-4DFA-9C9B-FD683282087A}</c15:txfldGUID>
                      <c15:f>Diagramm!$K$56</c15:f>
                      <c15:dlblFieldTableCache>
                        <c:ptCount val="1"/>
                      </c15:dlblFieldTableCache>
                    </c15:dlblFTEntry>
                  </c15:dlblFieldTable>
                  <c15:showDataLabelsRange val="0"/>
                </c:ext>
                <c:ext xmlns:c16="http://schemas.microsoft.com/office/drawing/2014/chart" uri="{C3380CC4-5D6E-409C-BE32-E72D297353CC}">
                  <c16:uniqueId val="{00000021-E4AB-42A1-8028-62EF6736E15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{D14B202C-818E-44D1-9760-63EB17F383AC}</c15:txfldGUID>
                      <c15:f>Diagramm!$K$57</c15:f>
                      <c15:dlblFieldTableCache>
                        <c:ptCount val="1"/>
                      </c15:dlblFieldTableCache>
                    </c15:dlblFTEntry>
                  </c15:dlblFieldTable>
                  <c15:showDataLabelsRange val="0"/>
                </c:ext>
                <c:ext xmlns:c16="http://schemas.microsoft.com/office/drawing/2014/chart" uri="{C3380CC4-5D6E-409C-BE32-E72D297353CC}">
                  <c16:uniqueId val="{00000022-E4AB-42A1-8028-62EF6736E15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{A23F65B1-C928-429D-A7F0-611F38BD5727}</c15:txfldGUID>
                      <c15:f>Diagramm!$K$58</c15:f>
                      <c15:dlblFieldTableCache>
                        <c:ptCount val="1"/>
                      </c15:dlblFieldTableCache>
                    </c15:dlblFTEntry>
                  </c15:dlblFieldTable>
                  <c15:showDataLabelsRange val="0"/>
                </c:ext>
                <c:ext xmlns:c16="http://schemas.microsoft.com/office/drawing/2014/chart" uri="{C3380CC4-5D6E-409C-BE32-E72D297353CC}">
                  <c16:uniqueId val="{00000023-E4AB-42A1-8028-62EF6736E15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{34957F37-9302-43CC-BB77-E5A5EDE0456C}</c15:txfldGUID>
                      <c15:f>Diagramm!$K$59</c15:f>
                      <c15:dlblFieldTableCache>
                        <c:ptCount val="1"/>
                      </c15:dlblFieldTableCache>
                    </c15:dlblFTEntry>
                  </c15:dlblFieldTable>
                  <c15:showDataLabelsRange val="0"/>
                </c:ext>
                <c:ext xmlns:c16="http://schemas.microsoft.com/office/drawing/2014/chart" uri="{C3380CC4-5D6E-409C-BE32-E72D297353CC}">
                  <c16:uniqueId val="{00000024-E4AB-42A1-8028-62EF6736E15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{1002ADB3-AA4B-4C44-B5B6-516BA7574B03}</c15:txfldGUID>
                      <c15:f>Diagramm!$K$60</c15:f>
                      <c15:dlblFieldTableCache>
                        <c:ptCount val="1"/>
                      </c15:dlblFieldTableCache>
                    </c15:dlblFTEntry>
                  </c15:dlblFieldTable>
                  <c15:showDataLabelsRange val="0"/>
                </c:ext>
                <c:ext xmlns:c16="http://schemas.microsoft.com/office/drawing/2014/chart" uri="{C3380CC4-5D6E-409C-BE32-E72D297353CC}">
                  <c16:uniqueId val="{00000025-E4AB-42A1-8028-62EF6736E15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{6B1A59B0-7541-4F24-8472-3B6FD7A8C1F2}</c15:txfldGUID>
                      <c15:f>Diagramm!$K$61</c15:f>
                      <c15:dlblFieldTableCache>
                        <c:ptCount val="1"/>
                      </c15:dlblFieldTableCache>
                    </c15:dlblFTEntry>
                  </c15:dlblFieldTable>
                  <c15:showDataLabelsRange val="0"/>
                </c:ext>
                <c:ext xmlns:c16="http://schemas.microsoft.com/office/drawing/2014/chart" uri="{C3380CC4-5D6E-409C-BE32-E72D297353CC}">
                  <c16:uniqueId val="{00000026-E4AB-42A1-8028-62EF6736E15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{9921CE6F-7EDD-40B6-9B17-7D43C2A5DDA0}</c15:txfldGUID>
                      <c15:f>Diagramm!$K$62</c15:f>
                      <c15:dlblFieldTableCache>
                        <c:ptCount val="1"/>
                      </c15:dlblFieldTableCache>
                    </c15:dlblFTEntry>
                  </c15:dlblFieldTable>
                  <c15:showDataLabelsRange val="0"/>
                </c:ext>
                <c:ext xmlns:c16="http://schemas.microsoft.com/office/drawing/2014/chart" uri="{C3380CC4-5D6E-409C-BE32-E72D297353CC}">
                  <c16:uniqueId val="{00000027-E4AB-42A1-8028-62EF6736E15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{C76A7166-5778-4468-8670-281288E64B46}</c15:txfldGUID>
                      <c15:f>Diagramm!$K$63</c15:f>
                      <c15:dlblFieldTableCache>
                        <c:ptCount val="1"/>
                      </c15:dlblFieldTableCache>
                    </c15:dlblFTEntry>
                  </c15:dlblFieldTable>
                  <c15:showDataLabelsRange val="0"/>
                </c:ext>
                <c:ext xmlns:c16="http://schemas.microsoft.com/office/drawing/2014/chart" uri="{C3380CC4-5D6E-409C-BE32-E72D297353CC}">
                  <c16:uniqueId val="{00000028-E4AB-42A1-8028-62EF6736E15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{1C714EE7-7388-43D7-81D1-A97ABB350F73}</c15:txfldGUID>
                      <c15:f>Diagramm!$K$64</c15:f>
                      <c15:dlblFieldTableCache>
                        <c:ptCount val="1"/>
                      </c15:dlblFieldTableCache>
                    </c15:dlblFTEntry>
                  </c15:dlblFieldTable>
                  <c15:showDataLabelsRange val="0"/>
                </c:ext>
                <c:ext xmlns:c16="http://schemas.microsoft.com/office/drawing/2014/chart" uri="{C3380CC4-5D6E-409C-BE32-E72D297353CC}">
                  <c16:uniqueId val="{00000029-E4AB-42A1-8028-62EF6736E15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{5DAB295D-A31F-4A89-B561-97A86491DFE4}</c15:txfldGUID>
                      <c15:f>Diagramm!$K$65</c15:f>
                      <c15:dlblFieldTableCache>
                        <c:ptCount val="1"/>
                      </c15:dlblFieldTableCache>
                    </c15:dlblFTEntry>
                  </c15:dlblFieldTable>
                  <c15:showDataLabelsRange val="0"/>
                </c:ext>
                <c:ext xmlns:c16="http://schemas.microsoft.com/office/drawing/2014/chart" uri="{C3380CC4-5D6E-409C-BE32-E72D297353CC}">
                  <c16:uniqueId val="{0000002A-E4AB-42A1-8028-62EF6736E15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{E46CA521-BB84-41A3-AC3D-6F4028325674}</c15:txfldGUID>
                      <c15:f>Diagramm!$K$66</c15:f>
                      <c15:dlblFieldTableCache>
                        <c:ptCount val="1"/>
                      </c15:dlblFieldTableCache>
                    </c15:dlblFTEntry>
                  </c15:dlblFieldTable>
                  <c15:showDataLabelsRange val="0"/>
                </c:ext>
                <c:ext xmlns:c16="http://schemas.microsoft.com/office/drawing/2014/chart" uri="{C3380CC4-5D6E-409C-BE32-E72D297353CC}">
                  <c16:uniqueId val="{0000002B-E4AB-42A1-8028-62EF6736E15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{0E65CF78-C0A9-42A0-BDC1-E128E9B482CC}</c15:txfldGUID>
                      <c15:f>Diagramm!$K$67</c15:f>
                      <c15:dlblFieldTableCache>
                        <c:ptCount val="1"/>
                      </c15:dlblFieldTableCache>
                    </c15:dlblFTEntry>
                  </c15:dlblFieldTable>
                  <c15:showDataLabelsRange val="0"/>
                </c:ext>
                <c:ext xmlns:c16="http://schemas.microsoft.com/office/drawing/2014/chart" uri="{C3380CC4-5D6E-409C-BE32-E72D297353CC}">
                  <c16:uniqueId val="{0000002C-E4AB-42A1-8028-62EF6736E1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AB-42A1-8028-62EF6736E15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{3D266E3F-216E-4367-8DE3-6B94D3F1F3F5}</c15:txfldGUID>
                      <c15:f>Diagramm!$J$46</c15:f>
                      <c15:dlblFieldTableCache>
                        <c:ptCount val="1"/>
                      </c15:dlblFieldTableCache>
                    </c15:dlblFTEntry>
                  </c15:dlblFieldTable>
                  <c15:showDataLabelsRange val="0"/>
                </c:ext>
                <c:ext xmlns:c16="http://schemas.microsoft.com/office/drawing/2014/chart" uri="{C3380CC4-5D6E-409C-BE32-E72D297353CC}">
                  <c16:uniqueId val="{0000002E-E4AB-42A1-8028-62EF6736E15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{A229C1A8-90FF-41B1-9F91-C73C8D8C08F0}</c15:txfldGUID>
                      <c15:f>Diagramm!$J$47</c15:f>
                      <c15:dlblFieldTableCache>
                        <c:ptCount val="1"/>
                      </c15:dlblFieldTableCache>
                    </c15:dlblFTEntry>
                  </c15:dlblFieldTable>
                  <c15:showDataLabelsRange val="0"/>
                </c:ext>
                <c:ext xmlns:c16="http://schemas.microsoft.com/office/drawing/2014/chart" uri="{C3380CC4-5D6E-409C-BE32-E72D297353CC}">
                  <c16:uniqueId val="{0000002F-E4AB-42A1-8028-62EF6736E15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{91950B13-8473-4647-AA52-9B4A834C0941}</c15:txfldGUID>
                      <c15:f>Diagramm!$J$48</c15:f>
                      <c15:dlblFieldTableCache>
                        <c:ptCount val="1"/>
                      </c15:dlblFieldTableCache>
                    </c15:dlblFTEntry>
                  </c15:dlblFieldTable>
                  <c15:showDataLabelsRange val="0"/>
                </c:ext>
                <c:ext xmlns:c16="http://schemas.microsoft.com/office/drawing/2014/chart" uri="{C3380CC4-5D6E-409C-BE32-E72D297353CC}">
                  <c16:uniqueId val="{00000030-E4AB-42A1-8028-62EF6736E15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{19CB2C38-5856-42B4-8335-DF92E1649D53}</c15:txfldGUID>
                      <c15:f>Diagramm!$J$49</c15:f>
                      <c15:dlblFieldTableCache>
                        <c:ptCount val="1"/>
                      </c15:dlblFieldTableCache>
                    </c15:dlblFTEntry>
                  </c15:dlblFieldTable>
                  <c15:showDataLabelsRange val="0"/>
                </c:ext>
                <c:ext xmlns:c16="http://schemas.microsoft.com/office/drawing/2014/chart" uri="{C3380CC4-5D6E-409C-BE32-E72D297353CC}">
                  <c16:uniqueId val="{00000031-E4AB-42A1-8028-62EF6736E15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{878F7A37-E0E7-437C-8FC1-38179A4C8CD9}</c15:txfldGUID>
                      <c15:f>Diagramm!$J$50</c15:f>
                      <c15:dlblFieldTableCache>
                        <c:ptCount val="1"/>
                      </c15:dlblFieldTableCache>
                    </c15:dlblFTEntry>
                  </c15:dlblFieldTable>
                  <c15:showDataLabelsRange val="0"/>
                </c:ext>
                <c:ext xmlns:c16="http://schemas.microsoft.com/office/drawing/2014/chart" uri="{C3380CC4-5D6E-409C-BE32-E72D297353CC}">
                  <c16:uniqueId val="{00000032-E4AB-42A1-8028-62EF6736E15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{3F025DAA-8DD8-4462-8626-639D99CB9E82}</c15:txfldGUID>
                      <c15:f>Diagramm!$J$51</c15:f>
                      <c15:dlblFieldTableCache>
                        <c:ptCount val="1"/>
                      </c15:dlblFieldTableCache>
                    </c15:dlblFTEntry>
                  </c15:dlblFieldTable>
                  <c15:showDataLabelsRange val="0"/>
                </c:ext>
                <c:ext xmlns:c16="http://schemas.microsoft.com/office/drawing/2014/chart" uri="{C3380CC4-5D6E-409C-BE32-E72D297353CC}">
                  <c16:uniqueId val="{00000033-E4AB-42A1-8028-62EF6736E15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{CEB3D9E2-CD41-4E60-B35B-75124CA7F692}</c15:txfldGUID>
                      <c15:f>Diagramm!$J$52</c15:f>
                      <c15:dlblFieldTableCache>
                        <c:ptCount val="1"/>
                      </c15:dlblFieldTableCache>
                    </c15:dlblFTEntry>
                  </c15:dlblFieldTable>
                  <c15:showDataLabelsRange val="0"/>
                </c:ext>
                <c:ext xmlns:c16="http://schemas.microsoft.com/office/drawing/2014/chart" uri="{C3380CC4-5D6E-409C-BE32-E72D297353CC}">
                  <c16:uniqueId val="{00000034-E4AB-42A1-8028-62EF6736E15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{9812979E-2B24-4F18-96CA-7740038D8491}</c15:txfldGUID>
                      <c15:f>Diagramm!$J$53</c15:f>
                      <c15:dlblFieldTableCache>
                        <c:ptCount val="1"/>
                      </c15:dlblFieldTableCache>
                    </c15:dlblFTEntry>
                  </c15:dlblFieldTable>
                  <c15:showDataLabelsRange val="0"/>
                </c:ext>
                <c:ext xmlns:c16="http://schemas.microsoft.com/office/drawing/2014/chart" uri="{C3380CC4-5D6E-409C-BE32-E72D297353CC}">
                  <c16:uniqueId val="{00000035-E4AB-42A1-8028-62EF6736E15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{3A2CCC6A-0C01-48CA-AF2C-319343939AA7}</c15:txfldGUID>
                      <c15:f>Diagramm!$J$54</c15:f>
                      <c15:dlblFieldTableCache>
                        <c:ptCount val="1"/>
                      </c15:dlblFieldTableCache>
                    </c15:dlblFTEntry>
                  </c15:dlblFieldTable>
                  <c15:showDataLabelsRange val="0"/>
                </c:ext>
                <c:ext xmlns:c16="http://schemas.microsoft.com/office/drawing/2014/chart" uri="{C3380CC4-5D6E-409C-BE32-E72D297353CC}">
                  <c16:uniqueId val="{00000036-E4AB-42A1-8028-62EF6736E15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{1506C379-5109-4F64-A81B-6B43C3091120}</c15:txfldGUID>
                      <c15:f>Diagramm!$J$55</c15:f>
                      <c15:dlblFieldTableCache>
                        <c:ptCount val="1"/>
                      </c15:dlblFieldTableCache>
                    </c15:dlblFTEntry>
                  </c15:dlblFieldTable>
                  <c15:showDataLabelsRange val="0"/>
                </c:ext>
                <c:ext xmlns:c16="http://schemas.microsoft.com/office/drawing/2014/chart" uri="{C3380CC4-5D6E-409C-BE32-E72D297353CC}">
                  <c16:uniqueId val="{00000037-E4AB-42A1-8028-62EF6736E15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{63D84A44-441F-47FE-AA41-4E27C400F4A4}</c15:txfldGUID>
                      <c15:f>Diagramm!$J$56</c15:f>
                      <c15:dlblFieldTableCache>
                        <c:ptCount val="1"/>
                      </c15:dlblFieldTableCache>
                    </c15:dlblFTEntry>
                  </c15:dlblFieldTable>
                  <c15:showDataLabelsRange val="0"/>
                </c:ext>
                <c:ext xmlns:c16="http://schemas.microsoft.com/office/drawing/2014/chart" uri="{C3380CC4-5D6E-409C-BE32-E72D297353CC}">
                  <c16:uniqueId val="{00000038-E4AB-42A1-8028-62EF6736E15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{DDF69ED6-D091-42C5-8724-404596E8BF48}</c15:txfldGUID>
                      <c15:f>Diagramm!$J$57</c15:f>
                      <c15:dlblFieldTableCache>
                        <c:ptCount val="1"/>
                      </c15:dlblFieldTableCache>
                    </c15:dlblFTEntry>
                  </c15:dlblFieldTable>
                  <c15:showDataLabelsRange val="0"/>
                </c:ext>
                <c:ext xmlns:c16="http://schemas.microsoft.com/office/drawing/2014/chart" uri="{C3380CC4-5D6E-409C-BE32-E72D297353CC}">
                  <c16:uniqueId val="{00000039-E4AB-42A1-8028-62EF6736E15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{1A039EF8-F0A0-421C-9A98-57D65DCDA03E}</c15:txfldGUID>
                      <c15:f>Diagramm!$J$58</c15:f>
                      <c15:dlblFieldTableCache>
                        <c:ptCount val="1"/>
                      </c15:dlblFieldTableCache>
                    </c15:dlblFTEntry>
                  </c15:dlblFieldTable>
                  <c15:showDataLabelsRange val="0"/>
                </c:ext>
                <c:ext xmlns:c16="http://schemas.microsoft.com/office/drawing/2014/chart" uri="{C3380CC4-5D6E-409C-BE32-E72D297353CC}">
                  <c16:uniqueId val="{0000003A-E4AB-42A1-8028-62EF6736E15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{2F113A77-3FF3-4DC9-8502-99824C8CBADB}</c15:txfldGUID>
                      <c15:f>Diagramm!$J$59</c15:f>
                      <c15:dlblFieldTableCache>
                        <c:ptCount val="1"/>
                      </c15:dlblFieldTableCache>
                    </c15:dlblFTEntry>
                  </c15:dlblFieldTable>
                  <c15:showDataLabelsRange val="0"/>
                </c:ext>
                <c:ext xmlns:c16="http://schemas.microsoft.com/office/drawing/2014/chart" uri="{C3380CC4-5D6E-409C-BE32-E72D297353CC}">
                  <c16:uniqueId val="{0000003B-E4AB-42A1-8028-62EF6736E15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{B7323CC3-A6E8-4358-9BB6-22221A75622F}</c15:txfldGUID>
                      <c15:f>Diagramm!$J$60</c15:f>
                      <c15:dlblFieldTableCache>
                        <c:ptCount val="1"/>
                      </c15:dlblFieldTableCache>
                    </c15:dlblFTEntry>
                  </c15:dlblFieldTable>
                  <c15:showDataLabelsRange val="0"/>
                </c:ext>
                <c:ext xmlns:c16="http://schemas.microsoft.com/office/drawing/2014/chart" uri="{C3380CC4-5D6E-409C-BE32-E72D297353CC}">
                  <c16:uniqueId val="{0000003C-E4AB-42A1-8028-62EF6736E15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{16D457C1-DD4F-41B3-B2FA-5F768A25E798}</c15:txfldGUID>
                      <c15:f>Diagramm!$J$61</c15:f>
                      <c15:dlblFieldTableCache>
                        <c:ptCount val="1"/>
                      </c15:dlblFieldTableCache>
                    </c15:dlblFTEntry>
                  </c15:dlblFieldTable>
                  <c15:showDataLabelsRange val="0"/>
                </c:ext>
                <c:ext xmlns:c16="http://schemas.microsoft.com/office/drawing/2014/chart" uri="{C3380CC4-5D6E-409C-BE32-E72D297353CC}">
                  <c16:uniqueId val="{0000003D-E4AB-42A1-8028-62EF6736E15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{8C75375B-1252-4E9C-9DC4-C9CDAB12C107}</c15:txfldGUID>
                      <c15:f>Diagramm!$J$62</c15:f>
                      <c15:dlblFieldTableCache>
                        <c:ptCount val="1"/>
                      </c15:dlblFieldTableCache>
                    </c15:dlblFTEntry>
                  </c15:dlblFieldTable>
                  <c15:showDataLabelsRange val="0"/>
                </c:ext>
                <c:ext xmlns:c16="http://schemas.microsoft.com/office/drawing/2014/chart" uri="{C3380CC4-5D6E-409C-BE32-E72D297353CC}">
                  <c16:uniqueId val="{0000003E-E4AB-42A1-8028-62EF6736E15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{49C0188F-EE8D-419C-8C19-8C18B1737899}</c15:txfldGUID>
                      <c15:f>Diagramm!$J$63</c15:f>
                      <c15:dlblFieldTableCache>
                        <c:ptCount val="1"/>
                      </c15:dlblFieldTableCache>
                    </c15:dlblFTEntry>
                  </c15:dlblFieldTable>
                  <c15:showDataLabelsRange val="0"/>
                </c:ext>
                <c:ext xmlns:c16="http://schemas.microsoft.com/office/drawing/2014/chart" uri="{C3380CC4-5D6E-409C-BE32-E72D297353CC}">
                  <c16:uniqueId val="{0000003F-E4AB-42A1-8028-62EF6736E15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{829372F4-0B72-4A9A-8151-CD0B77AF1364}</c15:txfldGUID>
                      <c15:f>Diagramm!$J$64</c15:f>
                      <c15:dlblFieldTableCache>
                        <c:ptCount val="1"/>
                      </c15:dlblFieldTableCache>
                    </c15:dlblFTEntry>
                  </c15:dlblFieldTable>
                  <c15:showDataLabelsRange val="0"/>
                </c:ext>
                <c:ext xmlns:c16="http://schemas.microsoft.com/office/drawing/2014/chart" uri="{C3380CC4-5D6E-409C-BE32-E72D297353CC}">
                  <c16:uniqueId val="{00000040-E4AB-42A1-8028-62EF6736E15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{9C006EAE-A310-4D89-8F3E-EF0A484E71CD}</c15:txfldGUID>
                      <c15:f>Diagramm!$J$65</c15:f>
                      <c15:dlblFieldTableCache>
                        <c:ptCount val="1"/>
                      </c15:dlblFieldTableCache>
                    </c15:dlblFTEntry>
                  </c15:dlblFieldTable>
                  <c15:showDataLabelsRange val="0"/>
                </c:ext>
                <c:ext xmlns:c16="http://schemas.microsoft.com/office/drawing/2014/chart" uri="{C3380CC4-5D6E-409C-BE32-E72D297353CC}">
                  <c16:uniqueId val="{00000041-E4AB-42A1-8028-62EF6736E15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{DD3EEC88-12B0-4D0D-9F4E-69CB8D4A5241}</c15:txfldGUID>
                      <c15:f>Diagramm!$J$66</c15:f>
                      <c15:dlblFieldTableCache>
                        <c:ptCount val="1"/>
                      </c15:dlblFieldTableCache>
                    </c15:dlblFTEntry>
                  </c15:dlblFieldTable>
                  <c15:showDataLabelsRange val="0"/>
                </c:ext>
                <c:ext xmlns:c16="http://schemas.microsoft.com/office/drawing/2014/chart" uri="{C3380CC4-5D6E-409C-BE32-E72D297353CC}">
                  <c16:uniqueId val="{00000042-E4AB-42A1-8028-62EF6736E15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{40969541-7E73-43EE-9041-97F14952C4A3}</c15:txfldGUID>
                      <c15:f>Diagramm!$J$67</c15:f>
                      <c15:dlblFieldTableCache>
                        <c:ptCount val="1"/>
                      </c15:dlblFieldTableCache>
                    </c15:dlblFTEntry>
                  </c15:dlblFieldTable>
                  <c15:showDataLabelsRange val="0"/>
                </c:ext>
                <c:ext xmlns:c16="http://schemas.microsoft.com/office/drawing/2014/chart" uri="{C3380CC4-5D6E-409C-BE32-E72D297353CC}">
                  <c16:uniqueId val="{00000043-E4AB-42A1-8028-62EF6736E1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AB-42A1-8028-62EF6736E15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E6-4C25-9C9A-1A67FBA3CA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E6-4C25-9C9A-1A67FBA3CA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E6-4C25-9C9A-1A67FBA3CA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E6-4C25-9C9A-1A67FBA3CA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E6-4C25-9C9A-1A67FBA3CA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E6-4C25-9C9A-1A67FBA3CA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E6-4C25-9C9A-1A67FBA3CA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E6-4C25-9C9A-1A67FBA3CA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5E6-4C25-9C9A-1A67FBA3CA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E6-4C25-9C9A-1A67FBA3CA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E6-4C25-9C9A-1A67FBA3CA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E6-4C25-9C9A-1A67FBA3CA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E6-4C25-9C9A-1A67FBA3CA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5E6-4C25-9C9A-1A67FBA3CA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5E6-4C25-9C9A-1A67FBA3CA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5E6-4C25-9C9A-1A67FBA3CA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E6-4C25-9C9A-1A67FBA3CA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5E6-4C25-9C9A-1A67FBA3CA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5E6-4C25-9C9A-1A67FBA3CA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5E6-4C25-9C9A-1A67FBA3CA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5E6-4C25-9C9A-1A67FBA3CA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5E6-4C25-9C9A-1A67FBA3CA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5E6-4C25-9C9A-1A67FBA3CAD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5E6-4C25-9C9A-1A67FBA3CA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5E6-4C25-9C9A-1A67FBA3CA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5E6-4C25-9C9A-1A67FBA3CA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5E6-4C25-9C9A-1A67FBA3CA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5E6-4C25-9C9A-1A67FBA3CA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5E6-4C25-9C9A-1A67FBA3CA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5E6-4C25-9C9A-1A67FBA3CA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5E6-4C25-9C9A-1A67FBA3CA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5E6-4C25-9C9A-1A67FBA3CA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5E6-4C25-9C9A-1A67FBA3CA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5E6-4C25-9C9A-1A67FBA3CA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5E6-4C25-9C9A-1A67FBA3CA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5E6-4C25-9C9A-1A67FBA3CA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5E6-4C25-9C9A-1A67FBA3CA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5E6-4C25-9C9A-1A67FBA3CA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5E6-4C25-9C9A-1A67FBA3CA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5E6-4C25-9C9A-1A67FBA3CA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5E6-4C25-9C9A-1A67FBA3CA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5E6-4C25-9C9A-1A67FBA3CA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5E6-4C25-9C9A-1A67FBA3CA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5E6-4C25-9C9A-1A67FBA3CA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5E6-4C25-9C9A-1A67FBA3CAD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5E6-4C25-9C9A-1A67FBA3CAD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5E6-4C25-9C9A-1A67FBA3CA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5E6-4C25-9C9A-1A67FBA3CA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5E6-4C25-9C9A-1A67FBA3CA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5E6-4C25-9C9A-1A67FBA3CA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5E6-4C25-9C9A-1A67FBA3CA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5E6-4C25-9C9A-1A67FBA3CA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5E6-4C25-9C9A-1A67FBA3CA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5E6-4C25-9C9A-1A67FBA3CA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5E6-4C25-9C9A-1A67FBA3CA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5E6-4C25-9C9A-1A67FBA3CA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5E6-4C25-9C9A-1A67FBA3CA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5E6-4C25-9C9A-1A67FBA3CA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5E6-4C25-9C9A-1A67FBA3CA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5E6-4C25-9C9A-1A67FBA3CA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5E6-4C25-9C9A-1A67FBA3CA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5E6-4C25-9C9A-1A67FBA3CA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5E6-4C25-9C9A-1A67FBA3CA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5E6-4C25-9C9A-1A67FBA3CA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5E6-4C25-9C9A-1A67FBA3CA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5E6-4C25-9C9A-1A67FBA3CA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5E6-4C25-9C9A-1A67FBA3CA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5E6-4C25-9C9A-1A67FBA3CA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5E6-4C25-9C9A-1A67FBA3CAD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100.1572586813523</c:v>
                </c:pt>
                <c:pt idx="2">
                  <c:v>101.68640048952118</c:v>
                </c:pt>
                <c:pt idx="3">
                  <c:v>101.45571363010555</c:v>
                </c:pt>
                <c:pt idx="4">
                  <c:v>101.21217683952884</c:v>
                </c:pt>
                <c:pt idx="5">
                  <c:v>101.36331650604254</c:v>
                </c:pt>
                <c:pt idx="6">
                  <c:v>103.12498087807862</c:v>
                </c:pt>
                <c:pt idx="7">
                  <c:v>103.6334710111672</c:v>
                </c:pt>
                <c:pt idx="8">
                  <c:v>103.647544745296</c:v>
                </c:pt>
                <c:pt idx="9">
                  <c:v>103.92534801896896</c:v>
                </c:pt>
                <c:pt idx="10">
                  <c:v>105.43062566926724</c:v>
                </c:pt>
                <c:pt idx="11">
                  <c:v>105.96481566467799</c:v>
                </c:pt>
                <c:pt idx="12">
                  <c:v>105.65274590790882</c:v>
                </c:pt>
                <c:pt idx="13">
                  <c:v>106.18387639590026</c:v>
                </c:pt>
                <c:pt idx="14">
                  <c:v>107.537402478201</c:v>
                </c:pt>
                <c:pt idx="15">
                  <c:v>107.93146703380756</c:v>
                </c:pt>
                <c:pt idx="16">
                  <c:v>107.70139207587579</c:v>
                </c:pt>
                <c:pt idx="17">
                  <c:v>108.11626128193362</c:v>
                </c:pt>
                <c:pt idx="18">
                  <c:v>109.77329050022946</c:v>
                </c:pt>
                <c:pt idx="19">
                  <c:v>110.7651828055683</c:v>
                </c:pt>
                <c:pt idx="20">
                  <c:v>110.20406914486767</c:v>
                </c:pt>
                <c:pt idx="21">
                  <c:v>110.46535107847637</c:v>
                </c:pt>
                <c:pt idx="22">
                  <c:v>111.28346336239865</c:v>
                </c:pt>
                <c:pt idx="23">
                  <c:v>111.65121615419918</c:v>
                </c:pt>
                <c:pt idx="24">
                  <c:v>111.6836469328438</c:v>
                </c:pt>
              </c:numCache>
            </c:numRef>
          </c:val>
          <c:smooth val="0"/>
          <c:extLst>
            <c:ext xmlns:c16="http://schemas.microsoft.com/office/drawing/2014/chart" uri="{C3380CC4-5D6E-409C-BE32-E72D297353CC}">
              <c16:uniqueId val="{00000000-D678-44FB-96CE-47BF4FADDC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100.73758108948725</c:v>
                </c:pt>
                <c:pt idx="2">
                  <c:v>104.26552919221541</c:v>
                </c:pt>
                <c:pt idx="3">
                  <c:v>104.45214609437483</c:v>
                </c:pt>
                <c:pt idx="4">
                  <c:v>103.98116057940105</c:v>
                </c:pt>
                <c:pt idx="5">
                  <c:v>106.03394650315472</c:v>
                </c:pt>
                <c:pt idx="6">
                  <c:v>107.39358393317337</c:v>
                </c:pt>
                <c:pt idx="7">
                  <c:v>107.38469741402292</c:v>
                </c:pt>
                <c:pt idx="8">
                  <c:v>106.95814449480139</c:v>
                </c:pt>
                <c:pt idx="9">
                  <c:v>108.48662578867858</c:v>
                </c:pt>
                <c:pt idx="10">
                  <c:v>110.99262418910514</c:v>
                </c:pt>
                <c:pt idx="11">
                  <c:v>111.41917710832668</c:v>
                </c:pt>
                <c:pt idx="12">
                  <c:v>110.24615658046744</c:v>
                </c:pt>
                <c:pt idx="13">
                  <c:v>110.43277348262686</c:v>
                </c:pt>
                <c:pt idx="14">
                  <c:v>112.44112681062828</c:v>
                </c:pt>
                <c:pt idx="15">
                  <c:v>112.88545276815071</c:v>
                </c:pt>
                <c:pt idx="16">
                  <c:v>111.64134008708788</c:v>
                </c:pt>
                <c:pt idx="17">
                  <c:v>114.71607571314316</c:v>
                </c:pt>
                <c:pt idx="18">
                  <c:v>114.12956544921353</c:v>
                </c:pt>
                <c:pt idx="19">
                  <c:v>116.18235137296722</c:v>
                </c:pt>
                <c:pt idx="20">
                  <c:v>115.69359281969254</c:v>
                </c:pt>
                <c:pt idx="21">
                  <c:v>117.44423709233094</c:v>
                </c:pt>
                <c:pt idx="22">
                  <c:v>118.66169021594241</c:v>
                </c:pt>
                <c:pt idx="23">
                  <c:v>119.425930862881</c:v>
                </c:pt>
                <c:pt idx="24">
                  <c:v>116.8754998667022</c:v>
                </c:pt>
              </c:numCache>
            </c:numRef>
          </c:val>
          <c:smooth val="0"/>
          <c:extLst>
            <c:ext xmlns:c16="http://schemas.microsoft.com/office/drawing/2014/chart" uri="{C3380CC4-5D6E-409C-BE32-E72D297353CC}">
              <c16:uniqueId val="{00000001-D678-44FB-96CE-47BF4FADDC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102.68654336734696</c:v>
                </c:pt>
                <c:pt idx="2">
                  <c:v>101.08019770408163</c:v>
                </c:pt>
                <c:pt idx="3">
                  <c:v>102.42745535714286</c:v>
                </c:pt>
                <c:pt idx="4">
                  <c:v>100.11160714285714</c:v>
                </c:pt>
                <c:pt idx="5">
                  <c:v>103.2764668367347</c:v>
                </c:pt>
                <c:pt idx="6">
                  <c:v>100.27901785714286</c:v>
                </c:pt>
                <c:pt idx="7">
                  <c:v>101.93319515306123</c:v>
                </c:pt>
                <c:pt idx="8">
                  <c:v>100.2391581632653</c:v>
                </c:pt>
                <c:pt idx="9">
                  <c:v>104.1015625</c:v>
                </c:pt>
                <c:pt idx="10">
                  <c:v>101.54655612244898</c:v>
                </c:pt>
                <c:pt idx="11">
                  <c:v>102.32780612244898</c:v>
                </c:pt>
                <c:pt idx="12">
                  <c:v>100.2590880102041</c:v>
                </c:pt>
                <c:pt idx="13">
                  <c:v>102.83801020408163</c:v>
                </c:pt>
                <c:pt idx="14">
                  <c:v>100.67761479591837</c:v>
                </c:pt>
                <c:pt idx="15">
                  <c:v>102.58689413265304</c:v>
                </c:pt>
                <c:pt idx="16">
                  <c:v>101.2157206632653</c:v>
                </c:pt>
                <c:pt idx="17">
                  <c:v>103.72289540816327</c:v>
                </c:pt>
                <c:pt idx="18">
                  <c:v>99.441964285714292</c:v>
                </c:pt>
                <c:pt idx="19">
                  <c:v>100.14349489795917</c:v>
                </c:pt>
                <c:pt idx="20">
                  <c:v>98.341836734693871</c:v>
                </c:pt>
                <c:pt idx="21">
                  <c:v>99.633290816326522</c:v>
                </c:pt>
                <c:pt idx="22">
                  <c:v>97.177933673469383</c:v>
                </c:pt>
                <c:pt idx="23">
                  <c:v>98.612882653061234</c:v>
                </c:pt>
                <c:pt idx="24">
                  <c:v>94.104751275510196</c:v>
                </c:pt>
              </c:numCache>
            </c:numRef>
          </c:val>
          <c:smooth val="0"/>
          <c:extLst>
            <c:ext xmlns:c16="http://schemas.microsoft.com/office/drawing/2014/chart" uri="{C3380CC4-5D6E-409C-BE32-E72D297353CC}">
              <c16:uniqueId val="{00000002-D678-44FB-96CE-47BF4FADDC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678-44FB-96CE-47BF4FADDC38}"/>
                </c:ext>
              </c:extLst>
            </c:dLbl>
            <c:dLbl>
              <c:idx val="1"/>
              <c:delete val="1"/>
              <c:extLst>
                <c:ext xmlns:c15="http://schemas.microsoft.com/office/drawing/2012/chart" uri="{CE6537A1-D6FC-4f65-9D91-7224C49458BB}"/>
                <c:ext xmlns:c16="http://schemas.microsoft.com/office/drawing/2014/chart" uri="{C3380CC4-5D6E-409C-BE32-E72D297353CC}">
                  <c16:uniqueId val="{00000004-D678-44FB-96CE-47BF4FADDC38}"/>
                </c:ext>
              </c:extLst>
            </c:dLbl>
            <c:dLbl>
              <c:idx val="2"/>
              <c:delete val="1"/>
              <c:extLst>
                <c:ext xmlns:c15="http://schemas.microsoft.com/office/drawing/2012/chart" uri="{CE6537A1-D6FC-4f65-9D91-7224C49458BB}"/>
                <c:ext xmlns:c16="http://schemas.microsoft.com/office/drawing/2014/chart" uri="{C3380CC4-5D6E-409C-BE32-E72D297353CC}">
                  <c16:uniqueId val="{00000005-D678-44FB-96CE-47BF4FADDC38}"/>
                </c:ext>
              </c:extLst>
            </c:dLbl>
            <c:dLbl>
              <c:idx val="3"/>
              <c:delete val="1"/>
              <c:extLst>
                <c:ext xmlns:c15="http://schemas.microsoft.com/office/drawing/2012/chart" uri="{CE6537A1-D6FC-4f65-9D91-7224C49458BB}"/>
                <c:ext xmlns:c16="http://schemas.microsoft.com/office/drawing/2014/chart" uri="{C3380CC4-5D6E-409C-BE32-E72D297353CC}">
                  <c16:uniqueId val="{00000006-D678-44FB-96CE-47BF4FADDC38}"/>
                </c:ext>
              </c:extLst>
            </c:dLbl>
            <c:dLbl>
              <c:idx val="4"/>
              <c:delete val="1"/>
              <c:extLst>
                <c:ext xmlns:c15="http://schemas.microsoft.com/office/drawing/2012/chart" uri="{CE6537A1-D6FC-4f65-9D91-7224C49458BB}"/>
                <c:ext xmlns:c16="http://schemas.microsoft.com/office/drawing/2014/chart" uri="{C3380CC4-5D6E-409C-BE32-E72D297353CC}">
                  <c16:uniqueId val="{00000007-D678-44FB-96CE-47BF4FADDC38}"/>
                </c:ext>
              </c:extLst>
            </c:dLbl>
            <c:dLbl>
              <c:idx val="5"/>
              <c:delete val="1"/>
              <c:extLst>
                <c:ext xmlns:c15="http://schemas.microsoft.com/office/drawing/2012/chart" uri="{CE6537A1-D6FC-4f65-9D91-7224C49458BB}"/>
                <c:ext xmlns:c16="http://schemas.microsoft.com/office/drawing/2014/chart" uri="{C3380CC4-5D6E-409C-BE32-E72D297353CC}">
                  <c16:uniqueId val="{00000008-D678-44FB-96CE-47BF4FADDC38}"/>
                </c:ext>
              </c:extLst>
            </c:dLbl>
            <c:dLbl>
              <c:idx val="6"/>
              <c:delete val="1"/>
              <c:extLst>
                <c:ext xmlns:c15="http://schemas.microsoft.com/office/drawing/2012/chart" uri="{CE6537A1-D6FC-4f65-9D91-7224C49458BB}"/>
                <c:ext xmlns:c16="http://schemas.microsoft.com/office/drawing/2014/chart" uri="{C3380CC4-5D6E-409C-BE32-E72D297353CC}">
                  <c16:uniqueId val="{00000009-D678-44FB-96CE-47BF4FADDC38}"/>
                </c:ext>
              </c:extLst>
            </c:dLbl>
            <c:dLbl>
              <c:idx val="7"/>
              <c:delete val="1"/>
              <c:extLst>
                <c:ext xmlns:c15="http://schemas.microsoft.com/office/drawing/2012/chart" uri="{CE6537A1-D6FC-4f65-9D91-7224C49458BB}"/>
                <c:ext xmlns:c16="http://schemas.microsoft.com/office/drawing/2014/chart" uri="{C3380CC4-5D6E-409C-BE32-E72D297353CC}">
                  <c16:uniqueId val="{0000000A-D678-44FB-96CE-47BF4FADDC38}"/>
                </c:ext>
              </c:extLst>
            </c:dLbl>
            <c:dLbl>
              <c:idx val="8"/>
              <c:delete val="1"/>
              <c:extLst>
                <c:ext xmlns:c15="http://schemas.microsoft.com/office/drawing/2012/chart" uri="{CE6537A1-D6FC-4f65-9D91-7224C49458BB}"/>
                <c:ext xmlns:c16="http://schemas.microsoft.com/office/drawing/2014/chart" uri="{C3380CC4-5D6E-409C-BE32-E72D297353CC}">
                  <c16:uniqueId val="{0000000B-D678-44FB-96CE-47BF4FADDC38}"/>
                </c:ext>
              </c:extLst>
            </c:dLbl>
            <c:dLbl>
              <c:idx val="9"/>
              <c:delete val="1"/>
              <c:extLst>
                <c:ext xmlns:c15="http://schemas.microsoft.com/office/drawing/2012/chart" uri="{CE6537A1-D6FC-4f65-9D91-7224C49458BB}"/>
                <c:ext xmlns:c16="http://schemas.microsoft.com/office/drawing/2014/chart" uri="{C3380CC4-5D6E-409C-BE32-E72D297353CC}">
                  <c16:uniqueId val="{0000000C-D678-44FB-96CE-47BF4FADDC38}"/>
                </c:ext>
              </c:extLst>
            </c:dLbl>
            <c:dLbl>
              <c:idx val="10"/>
              <c:delete val="1"/>
              <c:extLst>
                <c:ext xmlns:c15="http://schemas.microsoft.com/office/drawing/2012/chart" uri="{CE6537A1-D6FC-4f65-9D91-7224C49458BB}"/>
                <c:ext xmlns:c16="http://schemas.microsoft.com/office/drawing/2014/chart" uri="{C3380CC4-5D6E-409C-BE32-E72D297353CC}">
                  <c16:uniqueId val="{0000000D-D678-44FB-96CE-47BF4FADDC38}"/>
                </c:ext>
              </c:extLst>
            </c:dLbl>
            <c:dLbl>
              <c:idx val="11"/>
              <c:delete val="1"/>
              <c:extLst>
                <c:ext xmlns:c15="http://schemas.microsoft.com/office/drawing/2012/chart" uri="{CE6537A1-D6FC-4f65-9D91-7224C49458BB}"/>
                <c:ext xmlns:c16="http://schemas.microsoft.com/office/drawing/2014/chart" uri="{C3380CC4-5D6E-409C-BE32-E72D297353CC}">
                  <c16:uniqueId val="{0000000E-D678-44FB-96CE-47BF4FADDC38}"/>
                </c:ext>
              </c:extLst>
            </c:dLbl>
            <c:dLbl>
              <c:idx val="12"/>
              <c:delete val="1"/>
              <c:extLst>
                <c:ext xmlns:c15="http://schemas.microsoft.com/office/drawing/2012/chart" uri="{CE6537A1-D6FC-4f65-9D91-7224C49458BB}"/>
                <c:ext xmlns:c16="http://schemas.microsoft.com/office/drawing/2014/chart" uri="{C3380CC4-5D6E-409C-BE32-E72D297353CC}">
                  <c16:uniqueId val="{0000000F-D678-44FB-96CE-47BF4FADDC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78-44FB-96CE-47BF4FADDC38}"/>
                </c:ext>
              </c:extLst>
            </c:dLbl>
            <c:dLbl>
              <c:idx val="14"/>
              <c:delete val="1"/>
              <c:extLst>
                <c:ext xmlns:c15="http://schemas.microsoft.com/office/drawing/2012/chart" uri="{CE6537A1-D6FC-4f65-9D91-7224C49458BB}"/>
                <c:ext xmlns:c16="http://schemas.microsoft.com/office/drawing/2014/chart" uri="{C3380CC4-5D6E-409C-BE32-E72D297353CC}">
                  <c16:uniqueId val="{00000011-D678-44FB-96CE-47BF4FADDC38}"/>
                </c:ext>
              </c:extLst>
            </c:dLbl>
            <c:dLbl>
              <c:idx val="15"/>
              <c:delete val="1"/>
              <c:extLst>
                <c:ext xmlns:c15="http://schemas.microsoft.com/office/drawing/2012/chart" uri="{CE6537A1-D6FC-4f65-9D91-7224C49458BB}"/>
                <c:ext xmlns:c16="http://schemas.microsoft.com/office/drawing/2014/chart" uri="{C3380CC4-5D6E-409C-BE32-E72D297353CC}">
                  <c16:uniqueId val="{00000012-D678-44FB-96CE-47BF4FADDC38}"/>
                </c:ext>
              </c:extLst>
            </c:dLbl>
            <c:dLbl>
              <c:idx val="16"/>
              <c:delete val="1"/>
              <c:extLst>
                <c:ext xmlns:c15="http://schemas.microsoft.com/office/drawing/2012/chart" uri="{CE6537A1-D6FC-4f65-9D91-7224C49458BB}"/>
                <c:ext xmlns:c16="http://schemas.microsoft.com/office/drawing/2014/chart" uri="{C3380CC4-5D6E-409C-BE32-E72D297353CC}">
                  <c16:uniqueId val="{00000013-D678-44FB-96CE-47BF4FADDC38}"/>
                </c:ext>
              </c:extLst>
            </c:dLbl>
            <c:dLbl>
              <c:idx val="17"/>
              <c:delete val="1"/>
              <c:extLst>
                <c:ext xmlns:c15="http://schemas.microsoft.com/office/drawing/2012/chart" uri="{CE6537A1-D6FC-4f65-9D91-7224C49458BB}"/>
                <c:ext xmlns:c16="http://schemas.microsoft.com/office/drawing/2014/chart" uri="{C3380CC4-5D6E-409C-BE32-E72D297353CC}">
                  <c16:uniqueId val="{00000014-D678-44FB-96CE-47BF4FADDC38}"/>
                </c:ext>
              </c:extLst>
            </c:dLbl>
            <c:dLbl>
              <c:idx val="18"/>
              <c:delete val="1"/>
              <c:extLst>
                <c:ext xmlns:c15="http://schemas.microsoft.com/office/drawing/2012/chart" uri="{CE6537A1-D6FC-4f65-9D91-7224C49458BB}"/>
                <c:ext xmlns:c16="http://schemas.microsoft.com/office/drawing/2014/chart" uri="{C3380CC4-5D6E-409C-BE32-E72D297353CC}">
                  <c16:uniqueId val="{00000015-D678-44FB-96CE-47BF4FADDC38}"/>
                </c:ext>
              </c:extLst>
            </c:dLbl>
            <c:dLbl>
              <c:idx val="19"/>
              <c:delete val="1"/>
              <c:extLst>
                <c:ext xmlns:c15="http://schemas.microsoft.com/office/drawing/2012/chart" uri="{CE6537A1-D6FC-4f65-9D91-7224C49458BB}"/>
                <c:ext xmlns:c16="http://schemas.microsoft.com/office/drawing/2014/chart" uri="{C3380CC4-5D6E-409C-BE32-E72D297353CC}">
                  <c16:uniqueId val="{00000016-D678-44FB-96CE-47BF4FADDC38}"/>
                </c:ext>
              </c:extLst>
            </c:dLbl>
            <c:dLbl>
              <c:idx val="20"/>
              <c:delete val="1"/>
              <c:extLst>
                <c:ext xmlns:c15="http://schemas.microsoft.com/office/drawing/2012/chart" uri="{CE6537A1-D6FC-4f65-9D91-7224C49458BB}"/>
                <c:ext xmlns:c16="http://schemas.microsoft.com/office/drawing/2014/chart" uri="{C3380CC4-5D6E-409C-BE32-E72D297353CC}">
                  <c16:uniqueId val="{00000017-D678-44FB-96CE-47BF4FADDC38}"/>
                </c:ext>
              </c:extLst>
            </c:dLbl>
            <c:dLbl>
              <c:idx val="21"/>
              <c:delete val="1"/>
              <c:extLst>
                <c:ext xmlns:c15="http://schemas.microsoft.com/office/drawing/2012/chart" uri="{CE6537A1-D6FC-4f65-9D91-7224C49458BB}"/>
                <c:ext xmlns:c16="http://schemas.microsoft.com/office/drawing/2014/chart" uri="{C3380CC4-5D6E-409C-BE32-E72D297353CC}">
                  <c16:uniqueId val="{00000018-D678-44FB-96CE-47BF4FADDC38}"/>
                </c:ext>
              </c:extLst>
            </c:dLbl>
            <c:dLbl>
              <c:idx val="22"/>
              <c:delete val="1"/>
              <c:extLst>
                <c:ext xmlns:c15="http://schemas.microsoft.com/office/drawing/2012/chart" uri="{CE6537A1-D6FC-4f65-9D91-7224C49458BB}"/>
                <c:ext xmlns:c16="http://schemas.microsoft.com/office/drawing/2014/chart" uri="{C3380CC4-5D6E-409C-BE32-E72D297353CC}">
                  <c16:uniqueId val="{00000019-D678-44FB-96CE-47BF4FADDC38}"/>
                </c:ext>
              </c:extLst>
            </c:dLbl>
            <c:dLbl>
              <c:idx val="23"/>
              <c:delete val="1"/>
              <c:extLst>
                <c:ext xmlns:c15="http://schemas.microsoft.com/office/drawing/2012/chart" uri="{CE6537A1-D6FC-4f65-9D91-7224C49458BB}"/>
                <c:ext xmlns:c16="http://schemas.microsoft.com/office/drawing/2014/chart" uri="{C3380CC4-5D6E-409C-BE32-E72D297353CC}">
                  <c16:uniqueId val="{0000001A-D678-44FB-96CE-47BF4FADDC38}"/>
                </c:ext>
              </c:extLst>
            </c:dLbl>
            <c:dLbl>
              <c:idx val="24"/>
              <c:delete val="1"/>
              <c:extLst>
                <c:ext xmlns:c15="http://schemas.microsoft.com/office/drawing/2012/chart" uri="{CE6537A1-D6FC-4f65-9D91-7224C49458BB}"/>
                <c:ext xmlns:c16="http://schemas.microsoft.com/office/drawing/2014/chart" uri="{C3380CC4-5D6E-409C-BE32-E72D297353CC}">
                  <c16:uniqueId val="{0000001B-D678-44FB-96CE-47BF4FADDC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678-44FB-96CE-47BF4FADDC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Bonn, Stadt (05314)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182519</v>
      </c>
      <c r="F11" s="238">
        <v>182466</v>
      </c>
      <c r="G11" s="238">
        <v>181865</v>
      </c>
      <c r="H11" s="238">
        <v>180528</v>
      </c>
      <c r="I11" s="265">
        <v>180101</v>
      </c>
      <c r="J11" s="263">
        <v>2418</v>
      </c>
      <c r="K11" s="266">
        <v>1.3425799967795848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10.149628257880002</v>
      </c>
      <c r="E13" s="115">
        <v>18525</v>
      </c>
      <c r="F13" s="114">
        <v>18385</v>
      </c>
      <c r="G13" s="114">
        <v>18473</v>
      </c>
      <c r="H13" s="114">
        <v>18380</v>
      </c>
      <c r="I13" s="140">
        <v>18081</v>
      </c>
      <c r="J13" s="115">
        <v>444</v>
      </c>
      <c r="K13" s="116">
        <v>2.455616392898623</v>
      </c>
    </row>
    <row r="14" spans="1:255" ht="14.1" customHeight="1" x14ac:dyDescent="0.2">
      <c r="A14" s="306" t="s">
        <v>230</v>
      </c>
      <c r="B14" s="307"/>
      <c r="C14" s="308"/>
      <c r="D14" s="113">
        <v>50.407902738892936</v>
      </c>
      <c r="E14" s="115">
        <v>92004</v>
      </c>
      <c r="F14" s="114">
        <v>92428</v>
      </c>
      <c r="G14" s="114">
        <v>92410</v>
      </c>
      <c r="H14" s="114">
        <v>92555</v>
      </c>
      <c r="I14" s="140">
        <v>92816</v>
      </c>
      <c r="J14" s="115">
        <v>-812</v>
      </c>
      <c r="K14" s="116">
        <v>-0.87484916393725221</v>
      </c>
    </row>
    <row r="15" spans="1:255" ht="14.1" customHeight="1" x14ac:dyDescent="0.2">
      <c r="A15" s="306" t="s">
        <v>231</v>
      </c>
      <c r="B15" s="307"/>
      <c r="C15" s="308"/>
      <c r="D15" s="113">
        <v>16.241048877103207</v>
      </c>
      <c r="E15" s="115">
        <v>29643</v>
      </c>
      <c r="F15" s="114">
        <v>29647</v>
      </c>
      <c r="G15" s="114">
        <v>29489</v>
      </c>
      <c r="H15" s="114">
        <v>28861</v>
      </c>
      <c r="I15" s="140">
        <v>28745</v>
      </c>
      <c r="J15" s="115">
        <v>898</v>
      </c>
      <c r="K15" s="116">
        <v>3.1240215689685162</v>
      </c>
    </row>
    <row r="16" spans="1:255" ht="14.1" customHeight="1" x14ac:dyDescent="0.2">
      <c r="A16" s="306" t="s">
        <v>232</v>
      </c>
      <c r="B16" s="307"/>
      <c r="C16" s="308"/>
      <c r="D16" s="113">
        <v>22.906108405152342</v>
      </c>
      <c r="E16" s="115">
        <v>41808</v>
      </c>
      <c r="F16" s="114">
        <v>41458</v>
      </c>
      <c r="G16" s="114">
        <v>40963</v>
      </c>
      <c r="H16" s="114">
        <v>40193</v>
      </c>
      <c r="I16" s="140">
        <v>39922</v>
      </c>
      <c r="J16" s="115">
        <v>1886</v>
      </c>
      <c r="K16" s="116">
        <v>4.7242122138169433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0.59665021175877575</v>
      </c>
      <c r="E18" s="115">
        <v>1089</v>
      </c>
      <c r="F18" s="114">
        <v>1090</v>
      </c>
      <c r="G18" s="114">
        <v>1053</v>
      </c>
      <c r="H18" s="114">
        <v>1054</v>
      </c>
      <c r="I18" s="140">
        <v>1080</v>
      </c>
      <c r="J18" s="115">
        <v>9</v>
      </c>
      <c r="K18" s="116">
        <v>0.83333333333333337</v>
      </c>
    </row>
    <row r="19" spans="1:255" ht="14.1" customHeight="1" x14ac:dyDescent="0.2">
      <c r="A19" s="306" t="s">
        <v>235</v>
      </c>
      <c r="B19" s="307" t="s">
        <v>236</v>
      </c>
      <c r="C19" s="308"/>
      <c r="D19" s="113">
        <v>0.47830636810414257</v>
      </c>
      <c r="E19" s="115">
        <v>873</v>
      </c>
      <c r="F19" s="114">
        <v>892</v>
      </c>
      <c r="G19" s="114">
        <v>855</v>
      </c>
      <c r="H19" s="114">
        <v>872</v>
      </c>
      <c r="I19" s="140">
        <v>896</v>
      </c>
      <c r="J19" s="115">
        <v>-23</v>
      </c>
      <c r="K19" s="116">
        <v>-2.5669642857142856</v>
      </c>
    </row>
    <row r="20" spans="1:255" ht="14.1" customHeight="1" x14ac:dyDescent="0.2">
      <c r="A20" s="306">
        <v>12</v>
      </c>
      <c r="B20" s="307" t="s">
        <v>237</v>
      </c>
      <c r="C20" s="308"/>
      <c r="D20" s="113">
        <v>0.49474301305617496</v>
      </c>
      <c r="E20" s="115">
        <v>903</v>
      </c>
      <c r="F20" s="114">
        <v>892</v>
      </c>
      <c r="G20" s="114">
        <v>919</v>
      </c>
      <c r="H20" s="114">
        <v>909</v>
      </c>
      <c r="I20" s="140">
        <v>866</v>
      </c>
      <c r="J20" s="115">
        <v>37</v>
      </c>
      <c r="K20" s="116">
        <v>4.2725173210161662</v>
      </c>
    </row>
    <row r="21" spans="1:255" ht="14.1" customHeight="1" x14ac:dyDescent="0.2">
      <c r="A21" s="306">
        <v>21</v>
      </c>
      <c r="B21" s="307" t="s">
        <v>238</v>
      </c>
      <c r="C21" s="308"/>
      <c r="D21" s="113">
        <v>0.12930160695598814</v>
      </c>
      <c r="E21" s="115">
        <v>236</v>
      </c>
      <c r="F21" s="114">
        <v>235</v>
      </c>
      <c r="G21" s="114">
        <v>256</v>
      </c>
      <c r="H21" s="114">
        <v>259</v>
      </c>
      <c r="I21" s="140">
        <v>247</v>
      </c>
      <c r="J21" s="115">
        <v>-11</v>
      </c>
      <c r="K21" s="116">
        <v>-4.4534412955465585</v>
      </c>
    </row>
    <row r="22" spans="1:255" ht="14.1" customHeight="1" x14ac:dyDescent="0.2">
      <c r="A22" s="306">
        <v>22</v>
      </c>
      <c r="B22" s="307" t="s">
        <v>239</v>
      </c>
      <c r="C22" s="308"/>
      <c r="D22" s="113">
        <v>0.57418679699099817</v>
      </c>
      <c r="E22" s="115">
        <v>1048</v>
      </c>
      <c r="F22" s="114">
        <v>1073</v>
      </c>
      <c r="G22" s="114">
        <v>1077</v>
      </c>
      <c r="H22" s="114">
        <v>1105</v>
      </c>
      <c r="I22" s="140">
        <v>1113</v>
      </c>
      <c r="J22" s="115">
        <v>-65</v>
      </c>
      <c r="K22" s="116">
        <v>-5.840071877807727</v>
      </c>
    </row>
    <row r="23" spans="1:255" ht="14.1" customHeight="1" x14ac:dyDescent="0.2">
      <c r="A23" s="306">
        <v>23</v>
      </c>
      <c r="B23" s="307" t="s">
        <v>240</v>
      </c>
      <c r="C23" s="308"/>
      <c r="D23" s="113">
        <v>0.54295717158213663</v>
      </c>
      <c r="E23" s="115">
        <v>991</v>
      </c>
      <c r="F23" s="114">
        <v>982</v>
      </c>
      <c r="G23" s="114">
        <v>1000</v>
      </c>
      <c r="H23" s="114">
        <v>975</v>
      </c>
      <c r="I23" s="140">
        <v>977</v>
      </c>
      <c r="J23" s="115">
        <v>14</v>
      </c>
      <c r="K23" s="116">
        <v>1.4329580348004094</v>
      </c>
    </row>
    <row r="24" spans="1:255" ht="14.1" customHeight="1" x14ac:dyDescent="0.2">
      <c r="A24" s="306">
        <v>24</v>
      </c>
      <c r="B24" s="307" t="s">
        <v>241</v>
      </c>
      <c r="C24" s="308"/>
      <c r="D24" s="113">
        <v>0.85744497833102307</v>
      </c>
      <c r="E24" s="115">
        <v>1565</v>
      </c>
      <c r="F24" s="114">
        <v>1597</v>
      </c>
      <c r="G24" s="114">
        <v>1693</v>
      </c>
      <c r="H24" s="114">
        <v>1685</v>
      </c>
      <c r="I24" s="140">
        <v>1718</v>
      </c>
      <c r="J24" s="115">
        <v>-153</v>
      </c>
      <c r="K24" s="116">
        <v>-8.9057043073341102</v>
      </c>
    </row>
    <row r="25" spans="1:255" ht="14.1" customHeight="1" x14ac:dyDescent="0.2">
      <c r="A25" s="306">
        <v>25</v>
      </c>
      <c r="B25" s="307" t="s">
        <v>242</v>
      </c>
      <c r="C25" s="308"/>
      <c r="D25" s="113">
        <v>1.842547899122831</v>
      </c>
      <c r="E25" s="115">
        <v>3363</v>
      </c>
      <c r="F25" s="114">
        <v>3424</v>
      </c>
      <c r="G25" s="114">
        <v>3470</v>
      </c>
      <c r="H25" s="114">
        <v>3346</v>
      </c>
      <c r="I25" s="140">
        <v>3318</v>
      </c>
      <c r="J25" s="115">
        <v>45</v>
      </c>
      <c r="K25" s="116">
        <v>1.3562386980108498</v>
      </c>
    </row>
    <row r="26" spans="1:255" ht="14.1" customHeight="1" x14ac:dyDescent="0.2">
      <c r="A26" s="306">
        <v>26</v>
      </c>
      <c r="B26" s="307" t="s">
        <v>243</v>
      </c>
      <c r="C26" s="308"/>
      <c r="D26" s="113">
        <v>3.6670154887984263</v>
      </c>
      <c r="E26" s="115">
        <v>6693</v>
      </c>
      <c r="F26" s="114">
        <v>6723</v>
      </c>
      <c r="G26" s="114">
        <v>6617</v>
      </c>
      <c r="H26" s="114">
        <v>6607</v>
      </c>
      <c r="I26" s="140">
        <v>6530</v>
      </c>
      <c r="J26" s="115">
        <v>163</v>
      </c>
      <c r="K26" s="116">
        <v>2.4961715160796323</v>
      </c>
    </row>
    <row r="27" spans="1:255" ht="14.1" customHeight="1" x14ac:dyDescent="0.2">
      <c r="A27" s="306">
        <v>27</v>
      </c>
      <c r="B27" s="307" t="s">
        <v>244</v>
      </c>
      <c r="C27" s="308"/>
      <c r="D27" s="113">
        <v>1.3872528339515338</v>
      </c>
      <c r="E27" s="115">
        <v>2532</v>
      </c>
      <c r="F27" s="114">
        <v>2544</v>
      </c>
      <c r="G27" s="114">
        <v>2573</v>
      </c>
      <c r="H27" s="114">
        <v>2580</v>
      </c>
      <c r="I27" s="140">
        <v>2578</v>
      </c>
      <c r="J27" s="115">
        <v>-46</v>
      </c>
      <c r="K27" s="116">
        <v>-1.7843289371605897</v>
      </c>
    </row>
    <row r="28" spans="1:255" ht="14.1" customHeight="1" x14ac:dyDescent="0.2">
      <c r="A28" s="306">
        <v>28</v>
      </c>
      <c r="B28" s="307" t="s">
        <v>245</v>
      </c>
      <c r="C28" s="308"/>
      <c r="D28" s="113">
        <v>7.8348007604687728E-2</v>
      </c>
      <c r="E28" s="115">
        <v>143</v>
      </c>
      <c r="F28" s="114">
        <v>143</v>
      </c>
      <c r="G28" s="114">
        <v>140</v>
      </c>
      <c r="H28" s="114">
        <v>140</v>
      </c>
      <c r="I28" s="140">
        <v>142</v>
      </c>
      <c r="J28" s="115">
        <v>1</v>
      </c>
      <c r="K28" s="116">
        <v>0.70422535211267601</v>
      </c>
    </row>
    <row r="29" spans="1:255" ht="14.1" customHeight="1" x14ac:dyDescent="0.2">
      <c r="A29" s="306">
        <v>29</v>
      </c>
      <c r="B29" s="307" t="s">
        <v>246</v>
      </c>
      <c r="C29" s="308"/>
      <c r="D29" s="113">
        <v>2.05184117817871</v>
      </c>
      <c r="E29" s="115">
        <v>3745</v>
      </c>
      <c r="F29" s="114">
        <v>3846</v>
      </c>
      <c r="G29" s="114">
        <v>3843</v>
      </c>
      <c r="H29" s="114">
        <v>3780</v>
      </c>
      <c r="I29" s="140">
        <v>3779</v>
      </c>
      <c r="J29" s="115">
        <v>-34</v>
      </c>
      <c r="K29" s="116">
        <v>-0.89970891770309602</v>
      </c>
    </row>
    <row r="30" spans="1:255" ht="14.1" customHeight="1" x14ac:dyDescent="0.2">
      <c r="A30" s="306" t="s">
        <v>247</v>
      </c>
      <c r="B30" s="307" t="s">
        <v>248</v>
      </c>
      <c r="C30" s="308"/>
      <c r="D30" s="113">
        <v>0.3900963735282354</v>
      </c>
      <c r="E30" s="115">
        <v>712</v>
      </c>
      <c r="F30" s="114">
        <v>705</v>
      </c>
      <c r="G30" s="114">
        <v>732</v>
      </c>
      <c r="H30" s="114">
        <v>727</v>
      </c>
      <c r="I30" s="140">
        <v>723</v>
      </c>
      <c r="J30" s="115">
        <v>-11</v>
      </c>
      <c r="K30" s="116">
        <v>-1.5214384508990317</v>
      </c>
    </row>
    <row r="31" spans="1:255" ht="14.1" customHeight="1" x14ac:dyDescent="0.2">
      <c r="A31" s="306" t="s">
        <v>249</v>
      </c>
      <c r="B31" s="307" t="s">
        <v>250</v>
      </c>
      <c r="C31" s="308"/>
      <c r="D31" s="113">
        <v>1.6573616993299327</v>
      </c>
      <c r="E31" s="115">
        <v>3025</v>
      </c>
      <c r="F31" s="114">
        <v>3134</v>
      </c>
      <c r="G31" s="114">
        <v>3104</v>
      </c>
      <c r="H31" s="114">
        <v>3048</v>
      </c>
      <c r="I31" s="140">
        <v>3050</v>
      </c>
      <c r="J31" s="115">
        <v>-25</v>
      </c>
      <c r="K31" s="116">
        <v>-0.81967213114754101</v>
      </c>
    </row>
    <row r="32" spans="1:255" ht="14.1" customHeight="1" x14ac:dyDescent="0.2">
      <c r="A32" s="306">
        <v>31</v>
      </c>
      <c r="B32" s="307" t="s">
        <v>251</v>
      </c>
      <c r="C32" s="308"/>
      <c r="D32" s="113">
        <v>0.4678964929678554</v>
      </c>
      <c r="E32" s="115">
        <v>854</v>
      </c>
      <c r="F32" s="114">
        <v>852</v>
      </c>
      <c r="G32" s="114">
        <v>837</v>
      </c>
      <c r="H32" s="114">
        <v>845</v>
      </c>
      <c r="I32" s="140">
        <v>828</v>
      </c>
      <c r="J32" s="115">
        <v>26</v>
      </c>
      <c r="K32" s="116">
        <v>3.1400966183574881</v>
      </c>
    </row>
    <row r="33" spans="1:11" ht="14.1" customHeight="1" x14ac:dyDescent="0.2">
      <c r="A33" s="306">
        <v>32</v>
      </c>
      <c r="B33" s="307" t="s">
        <v>252</v>
      </c>
      <c r="C33" s="308"/>
      <c r="D33" s="113">
        <v>0.56925580350538851</v>
      </c>
      <c r="E33" s="115">
        <v>1039</v>
      </c>
      <c r="F33" s="114">
        <v>1012</v>
      </c>
      <c r="G33" s="114">
        <v>1073</v>
      </c>
      <c r="H33" s="114">
        <v>1028</v>
      </c>
      <c r="I33" s="140">
        <v>967</v>
      </c>
      <c r="J33" s="115">
        <v>72</v>
      </c>
      <c r="K33" s="116">
        <v>7.4457083764219236</v>
      </c>
    </row>
    <row r="34" spans="1:11" ht="14.1" customHeight="1" x14ac:dyDescent="0.2">
      <c r="A34" s="306">
        <v>33</v>
      </c>
      <c r="B34" s="307" t="s">
        <v>253</v>
      </c>
      <c r="C34" s="308"/>
      <c r="D34" s="113">
        <v>0.50953599351300416</v>
      </c>
      <c r="E34" s="115">
        <v>930</v>
      </c>
      <c r="F34" s="114">
        <v>938</v>
      </c>
      <c r="G34" s="114">
        <v>972</v>
      </c>
      <c r="H34" s="114">
        <v>946</v>
      </c>
      <c r="I34" s="140">
        <v>931</v>
      </c>
      <c r="J34" s="115">
        <v>-1</v>
      </c>
      <c r="K34" s="116">
        <v>-0.10741138560687433</v>
      </c>
    </row>
    <row r="35" spans="1:11" ht="14.1" customHeight="1" x14ac:dyDescent="0.2">
      <c r="A35" s="306">
        <v>34</v>
      </c>
      <c r="B35" s="307" t="s">
        <v>254</v>
      </c>
      <c r="C35" s="308"/>
      <c r="D35" s="113">
        <v>1.4940910261397444</v>
      </c>
      <c r="E35" s="115">
        <v>2727</v>
      </c>
      <c r="F35" s="114">
        <v>2750</v>
      </c>
      <c r="G35" s="114">
        <v>2749</v>
      </c>
      <c r="H35" s="114">
        <v>2694</v>
      </c>
      <c r="I35" s="140">
        <v>2685</v>
      </c>
      <c r="J35" s="115">
        <v>42</v>
      </c>
      <c r="K35" s="116">
        <v>1.5642458100558658</v>
      </c>
    </row>
    <row r="36" spans="1:11" ht="14.1" customHeight="1" x14ac:dyDescent="0.2">
      <c r="A36" s="306">
        <v>41</v>
      </c>
      <c r="B36" s="307" t="s">
        <v>255</v>
      </c>
      <c r="C36" s="308"/>
      <c r="D36" s="113">
        <v>1.1954919761778227</v>
      </c>
      <c r="E36" s="115">
        <v>2182</v>
      </c>
      <c r="F36" s="114">
        <v>1892</v>
      </c>
      <c r="G36" s="114">
        <v>1874</v>
      </c>
      <c r="H36" s="114">
        <v>1866</v>
      </c>
      <c r="I36" s="140">
        <v>1856</v>
      </c>
      <c r="J36" s="115">
        <v>326</v>
      </c>
      <c r="K36" s="116">
        <v>17.564655172413794</v>
      </c>
    </row>
    <row r="37" spans="1:11" ht="14.1" customHeight="1" x14ac:dyDescent="0.2">
      <c r="A37" s="306">
        <v>42</v>
      </c>
      <c r="B37" s="307" t="s">
        <v>256</v>
      </c>
      <c r="C37" s="308"/>
      <c r="D37" s="113">
        <v>0.18792564061823699</v>
      </c>
      <c r="E37" s="115">
        <v>343</v>
      </c>
      <c r="F37" s="114">
        <v>340</v>
      </c>
      <c r="G37" s="114">
        <v>342</v>
      </c>
      <c r="H37" s="114">
        <v>330</v>
      </c>
      <c r="I37" s="140">
        <v>330</v>
      </c>
      <c r="J37" s="115">
        <v>13</v>
      </c>
      <c r="K37" s="116">
        <v>3.9393939393939394</v>
      </c>
    </row>
    <row r="38" spans="1:11" ht="14.1" customHeight="1" x14ac:dyDescent="0.2">
      <c r="A38" s="306">
        <v>43</v>
      </c>
      <c r="B38" s="307" t="s">
        <v>257</v>
      </c>
      <c r="C38" s="308"/>
      <c r="D38" s="113">
        <v>4.5030928286918073</v>
      </c>
      <c r="E38" s="115">
        <v>8219</v>
      </c>
      <c r="F38" s="114">
        <v>8247</v>
      </c>
      <c r="G38" s="114">
        <v>8160</v>
      </c>
      <c r="H38" s="114">
        <v>8014</v>
      </c>
      <c r="I38" s="140">
        <v>7903</v>
      </c>
      <c r="J38" s="115">
        <v>316</v>
      </c>
      <c r="K38" s="116">
        <v>3.9984815892698977</v>
      </c>
    </row>
    <row r="39" spans="1:11" ht="14.1" customHeight="1" x14ac:dyDescent="0.2">
      <c r="A39" s="306">
        <v>51</v>
      </c>
      <c r="B39" s="307" t="s">
        <v>258</v>
      </c>
      <c r="C39" s="308"/>
      <c r="D39" s="113">
        <v>3.5377138818424383</v>
      </c>
      <c r="E39" s="115">
        <v>6457</v>
      </c>
      <c r="F39" s="114">
        <v>6507</v>
      </c>
      <c r="G39" s="114">
        <v>6564</v>
      </c>
      <c r="H39" s="114">
        <v>6705</v>
      </c>
      <c r="I39" s="140">
        <v>6698</v>
      </c>
      <c r="J39" s="115">
        <v>-241</v>
      </c>
      <c r="K39" s="116">
        <v>-3.5980889817856077</v>
      </c>
    </row>
    <row r="40" spans="1:11" ht="14.1" customHeight="1" x14ac:dyDescent="0.2">
      <c r="A40" s="306" t="s">
        <v>259</v>
      </c>
      <c r="B40" s="307" t="s">
        <v>260</v>
      </c>
      <c r="C40" s="308"/>
      <c r="D40" s="113">
        <v>2.1449821662402271</v>
      </c>
      <c r="E40" s="115">
        <v>3915</v>
      </c>
      <c r="F40" s="114">
        <v>3956</v>
      </c>
      <c r="G40" s="114">
        <v>4006</v>
      </c>
      <c r="H40" s="114">
        <v>4194</v>
      </c>
      <c r="I40" s="140">
        <v>4183</v>
      </c>
      <c r="J40" s="115">
        <v>-268</v>
      </c>
      <c r="K40" s="116">
        <v>-6.4068850107578292</v>
      </c>
    </row>
    <row r="41" spans="1:11" ht="14.1" customHeight="1" x14ac:dyDescent="0.2">
      <c r="A41" s="306"/>
      <c r="B41" s="307" t="s">
        <v>261</v>
      </c>
      <c r="C41" s="308"/>
      <c r="D41" s="113">
        <v>1.4179345711953275</v>
      </c>
      <c r="E41" s="115">
        <v>2588</v>
      </c>
      <c r="F41" s="114">
        <v>2671</v>
      </c>
      <c r="G41" s="114">
        <v>2719</v>
      </c>
      <c r="H41" s="114">
        <v>2674</v>
      </c>
      <c r="I41" s="140">
        <v>2636</v>
      </c>
      <c r="J41" s="115">
        <v>-48</v>
      </c>
      <c r="K41" s="116">
        <v>-1.8209408194233687</v>
      </c>
    </row>
    <row r="42" spans="1:11" ht="14.1" customHeight="1" x14ac:dyDescent="0.2">
      <c r="A42" s="306">
        <v>52</v>
      </c>
      <c r="B42" s="307" t="s">
        <v>262</v>
      </c>
      <c r="C42" s="308"/>
      <c r="D42" s="113">
        <v>2.0754003692766232</v>
      </c>
      <c r="E42" s="115">
        <v>3788</v>
      </c>
      <c r="F42" s="114">
        <v>3801</v>
      </c>
      <c r="G42" s="114">
        <v>3745</v>
      </c>
      <c r="H42" s="114">
        <v>3606</v>
      </c>
      <c r="I42" s="140">
        <v>3518</v>
      </c>
      <c r="J42" s="115">
        <v>270</v>
      </c>
      <c r="K42" s="116">
        <v>7.674815235929505</v>
      </c>
    </row>
    <row r="43" spans="1:11" ht="14.1" customHeight="1" x14ac:dyDescent="0.2">
      <c r="A43" s="306" t="s">
        <v>263</v>
      </c>
      <c r="B43" s="307" t="s">
        <v>264</v>
      </c>
      <c r="C43" s="308"/>
      <c r="D43" s="113">
        <v>2.0123932302938323</v>
      </c>
      <c r="E43" s="115">
        <v>3673</v>
      </c>
      <c r="F43" s="114">
        <v>3683</v>
      </c>
      <c r="G43" s="114">
        <v>3618</v>
      </c>
      <c r="H43" s="114">
        <v>3483</v>
      </c>
      <c r="I43" s="140">
        <v>3399</v>
      </c>
      <c r="J43" s="115">
        <v>274</v>
      </c>
      <c r="K43" s="116">
        <v>8.0611944689614585</v>
      </c>
    </row>
    <row r="44" spans="1:11" ht="14.1" customHeight="1" x14ac:dyDescent="0.2">
      <c r="A44" s="306">
        <v>53</v>
      </c>
      <c r="B44" s="307" t="s">
        <v>265</v>
      </c>
      <c r="C44" s="308"/>
      <c r="D44" s="113">
        <v>0.90785068951725578</v>
      </c>
      <c r="E44" s="115">
        <v>1657</v>
      </c>
      <c r="F44" s="114">
        <v>1667</v>
      </c>
      <c r="G44" s="114">
        <v>1677</v>
      </c>
      <c r="H44" s="114">
        <v>1682</v>
      </c>
      <c r="I44" s="140">
        <v>1634</v>
      </c>
      <c r="J44" s="115">
        <v>23</v>
      </c>
      <c r="K44" s="116">
        <v>1.4075887392900857</v>
      </c>
    </row>
    <row r="45" spans="1:11" ht="14.1" customHeight="1" x14ac:dyDescent="0.2">
      <c r="A45" s="306" t="s">
        <v>266</v>
      </c>
      <c r="B45" s="307" t="s">
        <v>267</v>
      </c>
      <c r="C45" s="308"/>
      <c r="D45" s="113">
        <v>0.87388162328305541</v>
      </c>
      <c r="E45" s="115">
        <v>1595</v>
      </c>
      <c r="F45" s="114">
        <v>1602</v>
      </c>
      <c r="G45" s="114">
        <v>1614</v>
      </c>
      <c r="H45" s="114">
        <v>1621</v>
      </c>
      <c r="I45" s="140">
        <v>1577</v>
      </c>
      <c r="J45" s="115">
        <v>18</v>
      </c>
      <c r="K45" s="116">
        <v>1.14140773620799</v>
      </c>
    </row>
    <row r="46" spans="1:11" ht="14.1" customHeight="1" x14ac:dyDescent="0.2">
      <c r="A46" s="306">
        <v>54</v>
      </c>
      <c r="B46" s="307" t="s">
        <v>268</v>
      </c>
      <c r="C46" s="308"/>
      <c r="D46" s="113">
        <v>2.0392397503821522</v>
      </c>
      <c r="E46" s="115">
        <v>3722</v>
      </c>
      <c r="F46" s="114">
        <v>3632</v>
      </c>
      <c r="G46" s="114">
        <v>3589</v>
      </c>
      <c r="H46" s="114">
        <v>3639</v>
      </c>
      <c r="I46" s="140">
        <v>3635</v>
      </c>
      <c r="J46" s="115">
        <v>87</v>
      </c>
      <c r="K46" s="116">
        <v>2.3933975240715268</v>
      </c>
    </row>
    <row r="47" spans="1:11" ht="14.1" customHeight="1" x14ac:dyDescent="0.2">
      <c r="A47" s="306">
        <v>61</v>
      </c>
      <c r="B47" s="307" t="s">
        <v>269</v>
      </c>
      <c r="C47" s="308"/>
      <c r="D47" s="113">
        <v>2.0019833551575452</v>
      </c>
      <c r="E47" s="115">
        <v>3654</v>
      </c>
      <c r="F47" s="114">
        <v>3640</v>
      </c>
      <c r="G47" s="114">
        <v>3653</v>
      </c>
      <c r="H47" s="114">
        <v>3579</v>
      </c>
      <c r="I47" s="140">
        <v>3571</v>
      </c>
      <c r="J47" s="115">
        <v>83</v>
      </c>
      <c r="K47" s="116">
        <v>2.3242789134696165</v>
      </c>
    </row>
    <row r="48" spans="1:11" ht="14.1" customHeight="1" x14ac:dyDescent="0.2">
      <c r="A48" s="306">
        <v>62</v>
      </c>
      <c r="B48" s="307" t="s">
        <v>270</v>
      </c>
      <c r="C48" s="308"/>
      <c r="D48" s="113">
        <v>4.5710309611602078</v>
      </c>
      <c r="E48" s="115">
        <v>8343</v>
      </c>
      <c r="F48" s="114">
        <v>8471</v>
      </c>
      <c r="G48" s="114">
        <v>8446</v>
      </c>
      <c r="H48" s="114">
        <v>8141</v>
      </c>
      <c r="I48" s="140">
        <v>8170</v>
      </c>
      <c r="J48" s="115">
        <v>173</v>
      </c>
      <c r="K48" s="116">
        <v>2.1175030599755202</v>
      </c>
    </row>
    <row r="49" spans="1:11" ht="14.1" customHeight="1" x14ac:dyDescent="0.2">
      <c r="A49" s="306">
        <v>63</v>
      </c>
      <c r="B49" s="307" t="s">
        <v>271</v>
      </c>
      <c r="C49" s="308"/>
      <c r="D49" s="113">
        <v>2.661092817734044</v>
      </c>
      <c r="E49" s="115">
        <v>4857</v>
      </c>
      <c r="F49" s="114">
        <v>4927</v>
      </c>
      <c r="G49" s="114">
        <v>4926</v>
      </c>
      <c r="H49" s="114">
        <v>4830</v>
      </c>
      <c r="I49" s="140">
        <v>4783</v>
      </c>
      <c r="J49" s="115">
        <v>74</v>
      </c>
      <c r="K49" s="116">
        <v>1.5471461425883337</v>
      </c>
    </row>
    <row r="50" spans="1:11" ht="14.1" customHeight="1" x14ac:dyDescent="0.2">
      <c r="A50" s="306" t="s">
        <v>272</v>
      </c>
      <c r="B50" s="307" t="s">
        <v>273</v>
      </c>
      <c r="C50" s="308"/>
      <c r="D50" s="113">
        <v>0.63335871881831485</v>
      </c>
      <c r="E50" s="115">
        <v>1156</v>
      </c>
      <c r="F50" s="114">
        <v>1129</v>
      </c>
      <c r="G50" s="114">
        <v>1139</v>
      </c>
      <c r="H50" s="114">
        <v>1131</v>
      </c>
      <c r="I50" s="140">
        <v>1156</v>
      </c>
      <c r="J50" s="115">
        <v>0</v>
      </c>
      <c r="K50" s="116">
        <v>0</v>
      </c>
    </row>
    <row r="51" spans="1:11" ht="14.1" customHeight="1" x14ac:dyDescent="0.2">
      <c r="A51" s="306" t="s">
        <v>274</v>
      </c>
      <c r="B51" s="307" t="s">
        <v>275</v>
      </c>
      <c r="C51" s="308"/>
      <c r="D51" s="113">
        <v>1.626679962086139</v>
      </c>
      <c r="E51" s="115">
        <v>2969</v>
      </c>
      <c r="F51" s="114">
        <v>3047</v>
      </c>
      <c r="G51" s="114">
        <v>3046</v>
      </c>
      <c r="H51" s="114">
        <v>3007</v>
      </c>
      <c r="I51" s="140">
        <v>2934</v>
      </c>
      <c r="J51" s="115">
        <v>35</v>
      </c>
      <c r="K51" s="116">
        <v>1.1929107021131562</v>
      </c>
    </row>
    <row r="52" spans="1:11" ht="14.1" customHeight="1" x14ac:dyDescent="0.2">
      <c r="A52" s="306">
        <v>71</v>
      </c>
      <c r="B52" s="307" t="s">
        <v>276</v>
      </c>
      <c r="C52" s="308"/>
      <c r="D52" s="113">
        <v>20.929875793752981</v>
      </c>
      <c r="E52" s="115">
        <v>38201</v>
      </c>
      <c r="F52" s="114">
        <v>38140</v>
      </c>
      <c r="G52" s="114">
        <v>38079</v>
      </c>
      <c r="H52" s="114">
        <v>37659</v>
      </c>
      <c r="I52" s="140">
        <v>37739</v>
      </c>
      <c r="J52" s="115">
        <v>462</v>
      </c>
      <c r="K52" s="116">
        <v>1.2241977794854129</v>
      </c>
    </row>
    <row r="53" spans="1:11" ht="14.1" customHeight="1" x14ac:dyDescent="0.2">
      <c r="A53" s="306" t="s">
        <v>277</v>
      </c>
      <c r="B53" s="307" t="s">
        <v>278</v>
      </c>
      <c r="C53" s="308"/>
      <c r="D53" s="113">
        <v>7.8145288983612664</v>
      </c>
      <c r="E53" s="115">
        <v>14263</v>
      </c>
      <c r="F53" s="114">
        <v>14288</v>
      </c>
      <c r="G53" s="114">
        <v>14242</v>
      </c>
      <c r="H53" s="114">
        <v>14184</v>
      </c>
      <c r="I53" s="140">
        <v>14220</v>
      </c>
      <c r="J53" s="115">
        <v>43</v>
      </c>
      <c r="K53" s="116">
        <v>0.30239099859353025</v>
      </c>
    </row>
    <row r="54" spans="1:11" ht="14.1" customHeight="1" x14ac:dyDescent="0.2">
      <c r="A54" s="306" t="s">
        <v>279</v>
      </c>
      <c r="B54" s="307" t="s">
        <v>280</v>
      </c>
      <c r="C54" s="308"/>
      <c r="D54" s="113">
        <v>11.197190429489533</v>
      </c>
      <c r="E54" s="115">
        <v>20437</v>
      </c>
      <c r="F54" s="114">
        <v>20365</v>
      </c>
      <c r="G54" s="114">
        <v>20373</v>
      </c>
      <c r="H54" s="114">
        <v>20147</v>
      </c>
      <c r="I54" s="140">
        <v>20201</v>
      </c>
      <c r="J54" s="115">
        <v>236</v>
      </c>
      <c r="K54" s="116">
        <v>1.1682589970793524</v>
      </c>
    </row>
    <row r="55" spans="1:11" ht="14.1" customHeight="1" x14ac:dyDescent="0.2">
      <c r="A55" s="306">
        <v>72</v>
      </c>
      <c r="B55" s="307" t="s">
        <v>281</v>
      </c>
      <c r="C55" s="308"/>
      <c r="D55" s="113">
        <v>4.9572921175329689</v>
      </c>
      <c r="E55" s="115">
        <v>9048</v>
      </c>
      <c r="F55" s="114">
        <v>9136</v>
      </c>
      <c r="G55" s="114">
        <v>9219</v>
      </c>
      <c r="H55" s="114">
        <v>10330</v>
      </c>
      <c r="I55" s="140">
        <v>10447</v>
      </c>
      <c r="J55" s="115">
        <v>-1399</v>
      </c>
      <c r="K55" s="116">
        <v>-13.391404230879678</v>
      </c>
    </row>
    <row r="56" spans="1:11" ht="14.1" customHeight="1" x14ac:dyDescent="0.2">
      <c r="A56" s="306" t="s">
        <v>282</v>
      </c>
      <c r="B56" s="307" t="s">
        <v>283</v>
      </c>
      <c r="C56" s="308"/>
      <c r="D56" s="113">
        <v>2.6375336266361309</v>
      </c>
      <c r="E56" s="115">
        <v>4814</v>
      </c>
      <c r="F56" s="114">
        <v>4879</v>
      </c>
      <c r="G56" s="114">
        <v>4963</v>
      </c>
      <c r="H56" s="114">
        <v>6143</v>
      </c>
      <c r="I56" s="140">
        <v>6185</v>
      </c>
      <c r="J56" s="115">
        <v>-1371</v>
      </c>
      <c r="K56" s="116">
        <v>-22.166531932093775</v>
      </c>
    </row>
    <row r="57" spans="1:11" ht="14.1" customHeight="1" x14ac:dyDescent="0.2">
      <c r="A57" s="306" t="s">
        <v>284</v>
      </c>
      <c r="B57" s="307" t="s">
        <v>285</v>
      </c>
      <c r="C57" s="308"/>
      <c r="D57" s="113">
        <v>1.7488590228962464</v>
      </c>
      <c r="E57" s="115">
        <v>3192</v>
      </c>
      <c r="F57" s="114">
        <v>3194</v>
      </c>
      <c r="G57" s="114">
        <v>3188</v>
      </c>
      <c r="H57" s="114">
        <v>3160</v>
      </c>
      <c r="I57" s="140">
        <v>3173</v>
      </c>
      <c r="J57" s="115">
        <v>19</v>
      </c>
      <c r="K57" s="116">
        <v>0.59880239520958078</v>
      </c>
    </row>
    <row r="58" spans="1:11" ht="14.1" customHeight="1" x14ac:dyDescent="0.2">
      <c r="A58" s="306">
        <v>73</v>
      </c>
      <c r="B58" s="307" t="s">
        <v>286</v>
      </c>
      <c r="C58" s="308"/>
      <c r="D58" s="113">
        <v>7.3953944520844406</v>
      </c>
      <c r="E58" s="115">
        <v>13498</v>
      </c>
      <c r="F58" s="114">
        <v>13365</v>
      </c>
      <c r="G58" s="114">
        <v>13287</v>
      </c>
      <c r="H58" s="114">
        <v>12951</v>
      </c>
      <c r="I58" s="140">
        <v>12919</v>
      </c>
      <c r="J58" s="115">
        <v>579</v>
      </c>
      <c r="K58" s="116">
        <v>4.4817710349098228</v>
      </c>
    </row>
    <row r="59" spans="1:11" ht="14.1" customHeight="1" x14ac:dyDescent="0.2">
      <c r="A59" s="306" t="s">
        <v>287</v>
      </c>
      <c r="B59" s="307" t="s">
        <v>288</v>
      </c>
      <c r="C59" s="308"/>
      <c r="D59" s="113">
        <v>5.7599482793572179</v>
      </c>
      <c r="E59" s="115">
        <v>10513</v>
      </c>
      <c r="F59" s="114">
        <v>10408</v>
      </c>
      <c r="G59" s="114">
        <v>10343</v>
      </c>
      <c r="H59" s="114">
        <v>10010</v>
      </c>
      <c r="I59" s="140">
        <v>9975</v>
      </c>
      <c r="J59" s="115">
        <v>538</v>
      </c>
      <c r="K59" s="116">
        <v>5.3934837092731831</v>
      </c>
    </row>
    <row r="60" spans="1:11" ht="14.1" customHeight="1" x14ac:dyDescent="0.2">
      <c r="A60" s="306">
        <v>81</v>
      </c>
      <c r="B60" s="307" t="s">
        <v>289</v>
      </c>
      <c r="C60" s="308"/>
      <c r="D60" s="113">
        <v>10.275094647680515</v>
      </c>
      <c r="E60" s="115">
        <v>18754</v>
      </c>
      <c r="F60" s="114">
        <v>18680</v>
      </c>
      <c r="G60" s="114">
        <v>18345</v>
      </c>
      <c r="H60" s="114">
        <v>18063</v>
      </c>
      <c r="I60" s="140">
        <v>18140</v>
      </c>
      <c r="J60" s="115">
        <v>614</v>
      </c>
      <c r="K60" s="116">
        <v>3.3847850055126791</v>
      </c>
    </row>
    <row r="61" spans="1:11" ht="14.1" customHeight="1" x14ac:dyDescent="0.2">
      <c r="A61" s="306" t="s">
        <v>290</v>
      </c>
      <c r="B61" s="307" t="s">
        <v>291</v>
      </c>
      <c r="C61" s="308"/>
      <c r="D61" s="113">
        <v>2.1844301141251048</v>
      </c>
      <c r="E61" s="115">
        <v>3987</v>
      </c>
      <c r="F61" s="114">
        <v>3970</v>
      </c>
      <c r="G61" s="114">
        <v>3962</v>
      </c>
      <c r="H61" s="114">
        <v>3805</v>
      </c>
      <c r="I61" s="140">
        <v>3870</v>
      </c>
      <c r="J61" s="115">
        <v>117</v>
      </c>
      <c r="K61" s="116">
        <v>3.0232558139534884</v>
      </c>
    </row>
    <row r="62" spans="1:11" ht="14.1" customHeight="1" x14ac:dyDescent="0.2">
      <c r="A62" s="306" t="s">
        <v>292</v>
      </c>
      <c r="B62" s="307" t="s">
        <v>293</v>
      </c>
      <c r="C62" s="308"/>
      <c r="D62" s="113">
        <v>4.5940422640930532</v>
      </c>
      <c r="E62" s="115">
        <v>8385</v>
      </c>
      <c r="F62" s="114">
        <v>8361</v>
      </c>
      <c r="G62" s="114">
        <v>8131</v>
      </c>
      <c r="H62" s="114">
        <v>8038</v>
      </c>
      <c r="I62" s="140">
        <v>8111</v>
      </c>
      <c r="J62" s="115">
        <v>274</v>
      </c>
      <c r="K62" s="116">
        <v>3.3781284675132537</v>
      </c>
    </row>
    <row r="63" spans="1:11" ht="14.1" customHeight="1" x14ac:dyDescent="0.2">
      <c r="A63" s="306"/>
      <c r="B63" s="307" t="s">
        <v>294</v>
      </c>
      <c r="C63" s="308"/>
      <c r="D63" s="113">
        <v>4.1617585018546013</v>
      </c>
      <c r="E63" s="115">
        <v>7596</v>
      </c>
      <c r="F63" s="114">
        <v>7580</v>
      </c>
      <c r="G63" s="114">
        <v>7374</v>
      </c>
      <c r="H63" s="114">
        <v>7345</v>
      </c>
      <c r="I63" s="140">
        <v>7408</v>
      </c>
      <c r="J63" s="115">
        <v>188</v>
      </c>
      <c r="K63" s="116">
        <v>2.5377969762419008</v>
      </c>
    </row>
    <row r="64" spans="1:11" ht="14.1" customHeight="1" x14ac:dyDescent="0.2">
      <c r="A64" s="306" t="s">
        <v>295</v>
      </c>
      <c r="B64" s="307" t="s">
        <v>296</v>
      </c>
      <c r="C64" s="308"/>
      <c r="D64" s="113">
        <v>1.5790136917252451</v>
      </c>
      <c r="E64" s="115">
        <v>2882</v>
      </c>
      <c r="F64" s="114">
        <v>2854</v>
      </c>
      <c r="G64" s="114">
        <v>2816</v>
      </c>
      <c r="H64" s="114">
        <v>2798</v>
      </c>
      <c r="I64" s="140">
        <v>2775</v>
      </c>
      <c r="J64" s="115">
        <v>107</v>
      </c>
      <c r="K64" s="116">
        <v>3.855855855855856</v>
      </c>
    </row>
    <row r="65" spans="1:11" ht="14.1" customHeight="1" x14ac:dyDescent="0.2">
      <c r="A65" s="306" t="s">
        <v>297</v>
      </c>
      <c r="B65" s="307" t="s">
        <v>298</v>
      </c>
      <c r="C65" s="308"/>
      <c r="D65" s="113">
        <v>0.8015603854941129</v>
      </c>
      <c r="E65" s="115">
        <v>1463</v>
      </c>
      <c r="F65" s="114">
        <v>1471</v>
      </c>
      <c r="G65" s="114">
        <v>1446</v>
      </c>
      <c r="H65" s="114">
        <v>1432</v>
      </c>
      <c r="I65" s="140">
        <v>1434</v>
      </c>
      <c r="J65" s="115">
        <v>29</v>
      </c>
      <c r="K65" s="116">
        <v>2.0223152022315203</v>
      </c>
    </row>
    <row r="66" spans="1:11" ht="14.1" customHeight="1" x14ac:dyDescent="0.2">
      <c r="A66" s="306">
        <v>82</v>
      </c>
      <c r="B66" s="307" t="s">
        <v>299</v>
      </c>
      <c r="C66" s="308"/>
      <c r="D66" s="113">
        <v>2.2310006081558633</v>
      </c>
      <c r="E66" s="115">
        <v>4072</v>
      </c>
      <c r="F66" s="114">
        <v>4117</v>
      </c>
      <c r="G66" s="114">
        <v>4120</v>
      </c>
      <c r="H66" s="114">
        <v>4064</v>
      </c>
      <c r="I66" s="140">
        <v>4009</v>
      </c>
      <c r="J66" s="115">
        <v>63</v>
      </c>
      <c r="K66" s="116">
        <v>1.5714642055375405</v>
      </c>
    </row>
    <row r="67" spans="1:11" ht="14.1" customHeight="1" x14ac:dyDescent="0.2">
      <c r="A67" s="306" t="s">
        <v>300</v>
      </c>
      <c r="B67" s="307" t="s">
        <v>301</v>
      </c>
      <c r="C67" s="308"/>
      <c r="D67" s="113">
        <v>1.335203458270098</v>
      </c>
      <c r="E67" s="115">
        <v>2437</v>
      </c>
      <c r="F67" s="114">
        <v>2459</v>
      </c>
      <c r="G67" s="114">
        <v>2446</v>
      </c>
      <c r="H67" s="114">
        <v>2444</v>
      </c>
      <c r="I67" s="140">
        <v>2396</v>
      </c>
      <c r="J67" s="115">
        <v>41</v>
      </c>
      <c r="K67" s="116">
        <v>1.7111853088480802</v>
      </c>
    </row>
    <row r="68" spans="1:11" ht="14.1" customHeight="1" x14ac:dyDescent="0.2">
      <c r="A68" s="306" t="s">
        <v>302</v>
      </c>
      <c r="B68" s="307" t="s">
        <v>303</v>
      </c>
      <c r="C68" s="308"/>
      <c r="D68" s="113">
        <v>0.44543307820007783</v>
      </c>
      <c r="E68" s="115">
        <v>813</v>
      </c>
      <c r="F68" s="114">
        <v>835</v>
      </c>
      <c r="G68" s="114">
        <v>838</v>
      </c>
      <c r="H68" s="114">
        <v>808</v>
      </c>
      <c r="I68" s="140">
        <v>814</v>
      </c>
      <c r="J68" s="115">
        <v>-1</v>
      </c>
      <c r="K68" s="116">
        <v>-0.12285012285012285</v>
      </c>
    </row>
    <row r="69" spans="1:11" ht="14.1" customHeight="1" x14ac:dyDescent="0.2">
      <c r="A69" s="306">
        <v>83</v>
      </c>
      <c r="B69" s="307" t="s">
        <v>304</v>
      </c>
      <c r="C69" s="308"/>
      <c r="D69" s="113">
        <v>4.9803034204658143</v>
      </c>
      <c r="E69" s="115">
        <v>9090</v>
      </c>
      <c r="F69" s="114">
        <v>9032</v>
      </c>
      <c r="G69" s="114">
        <v>8969</v>
      </c>
      <c r="H69" s="114">
        <v>8787</v>
      </c>
      <c r="I69" s="140">
        <v>8811</v>
      </c>
      <c r="J69" s="115">
        <v>279</v>
      </c>
      <c r="K69" s="116">
        <v>3.1664964249233911</v>
      </c>
    </row>
    <row r="70" spans="1:11" ht="14.1" customHeight="1" x14ac:dyDescent="0.2">
      <c r="A70" s="306" t="s">
        <v>305</v>
      </c>
      <c r="B70" s="307" t="s">
        <v>306</v>
      </c>
      <c r="C70" s="308"/>
      <c r="D70" s="113">
        <v>4.2658572532174732</v>
      </c>
      <c r="E70" s="115">
        <v>7786</v>
      </c>
      <c r="F70" s="114">
        <v>7731</v>
      </c>
      <c r="G70" s="114">
        <v>7675</v>
      </c>
      <c r="H70" s="114">
        <v>7503</v>
      </c>
      <c r="I70" s="140">
        <v>7530</v>
      </c>
      <c r="J70" s="115">
        <v>256</v>
      </c>
      <c r="K70" s="116">
        <v>3.3997343957503321</v>
      </c>
    </row>
    <row r="71" spans="1:11" ht="14.1" customHeight="1" x14ac:dyDescent="0.2">
      <c r="A71" s="306"/>
      <c r="B71" s="307" t="s">
        <v>307</v>
      </c>
      <c r="C71" s="308"/>
      <c r="D71" s="113">
        <v>2.5285038817876493</v>
      </c>
      <c r="E71" s="115">
        <v>4615</v>
      </c>
      <c r="F71" s="114">
        <v>4624</v>
      </c>
      <c r="G71" s="114">
        <v>4606</v>
      </c>
      <c r="H71" s="114">
        <v>4515</v>
      </c>
      <c r="I71" s="140">
        <v>4525</v>
      </c>
      <c r="J71" s="115">
        <v>90</v>
      </c>
      <c r="K71" s="116">
        <v>1.988950276243094</v>
      </c>
    </row>
    <row r="72" spans="1:11" ht="14.1" customHeight="1" x14ac:dyDescent="0.2">
      <c r="A72" s="306">
        <v>84</v>
      </c>
      <c r="B72" s="307" t="s">
        <v>308</v>
      </c>
      <c r="C72" s="308"/>
      <c r="D72" s="113">
        <v>4.1897007982730567</v>
      </c>
      <c r="E72" s="115">
        <v>7647</v>
      </c>
      <c r="F72" s="114">
        <v>7657</v>
      </c>
      <c r="G72" s="114">
        <v>7479</v>
      </c>
      <c r="H72" s="114">
        <v>7530</v>
      </c>
      <c r="I72" s="140">
        <v>7418</v>
      </c>
      <c r="J72" s="115">
        <v>229</v>
      </c>
      <c r="K72" s="116">
        <v>3.0870854677810731</v>
      </c>
    </row>
    <row r="73" spans="1:11" ht="14.1" customHeight="1" x14ac:dyDescent="0.2">
      <c r="A73" s="306" t="s">
        <v>309</v>
      </c>
      <c r="B73" s="307" t="s">
        <v>310</v>
      </c>
      <c r="C73" s="308"/>
      <c r="D73" s="113">
        <v>0.56706425084511747</v>
      </c>
      <c r="E73" s="115">
        <v>1035</v>
      </c>
      <c r="F73" s="114">
        <v>1026</v>
      </c>
      <c r="G73" s="114">
        <v>1015</v>
      </c>
      <c r="H73" s="114">
        <v>1039</v>
      </c>
      <c r="I73" s="140">
        <v>1029</v>
      </c>
      <c r="J73" s="115">
        <v>6</v>
      </c>
      <c r="K73" s="116">
        <v>0.58309037900874638</v>
      </c>
    </row>
    <row r="74" spans="1:11" ht="14.1" customHeight="1" x14ac:dyDescent="0.2">
      <c r="A74" s="306" t="s">
        <v>311</v>
      </c>
      <c r="B74" s="307" t="s">
        <v>312</v>
      </c>
      <c r="C74" s="308"/>
      <c r="D74" s="113">
        <v>0.18244675896755955</v>
      </c>
      <c r="E74" s="115">
        <v>333</v>
      </c>
      <c r="F74" s="114">
        <v>333</v>
      </c>
      <c r="G74" s="114">
        <v>328</v>
      </c>
      <c r="H74" s="114">
        <v>330</v>
      </c>
      <c r="I74" s="140">
        <v>325</v>
      </c>
      <c r="J74" s="115">
        <v>8</v>
      </c>
      <c r="K74" s="116">
        <v>2.4615384615384617</v>
      </c>
    </row>
    <row r="75" spans="1:11" ht="14.1" customHeight="1" x14ac:dyDescent="0.2">
      <c r="A75" s="306" t="s">
        <v>313</v>
      </c>
      <c r="B75" s="307" t="s">
        <v>314</v>
      </c>
      <c r="C75" s="308"/>
      <c r="D75" s="113">
        <v>2.6649280348895186</v>
      </c>
      <c r="E75" s="115">
        <v>4864</v>
      </c>
      <c r="F75" s="114">
        <v>4864</v>
      </c>
      <c r="G75" s="114">
        <v>4722</v>
      </c>
      <c r="H75" s="114">
        <v>4761</v>
      </c>
      <c r="I75" s="140">
        <v>4642</v>
      </c>
      <c r="J75" s="115">
        <v>222</v>
      </c>
      <c r="K75" s="116">
        <v>4.7824213700990956</v>
      </c>
    </row>
    <row r="76" spans="1:11" ht="14.1" customHeight="1" x14ac:dyDescent="0.2">
      <c r="A76" s="306">
        <v>91</v>
      </c>
      <c r="B76" s="307" t="s">
        <v>315</v>
      </c>
      <c r="C76" s="308"/>
      <c r="D76" s="113">
        <v>0.83607733989338096</v>
      </c>
      <c r="E76" s="115">
        <v>1526</v>
      </c>
      <c r="F76" s="114">
        <v>1498</v>
      </c>
      <c r="G76" s="114">
        <v>1481</v>
      </c>
      <c r="H76" s="114">
        <v>1456</v>
      </c>
      <c r="I76" s="140">
        <v>1437</v>
      </c>
      <c r="J76" s="115">
        <v>89</v>
      </c>
      <c r="K76" s="116">
        <v>6.1934585942936673</v>
      </c>
    </row>
    <row r="77" spans="1:11" ht="14.1" customHeight="1" x14ac:dyDescent="0.2">
      <c r="A77" s="306">
        <v>92</v>
      </c>
      <c r="B77" s="307" t="s">
        <v>316</v>
      </c>
      <c r="C77" s="308"/>
      <c r="D77" s="113">
        <v>4.1765514823114307</v>
      </c>
      <c r="E77" s="115">
        <v>7623</v>
      </c>
      <c r="F77" s="114">
        <v>7621</v>
      </c>
      <c r="G77" s="114">
        <v>7664</v>
      </c>
      <c r="H77" s="114">
        <v>7426</v>
      </c>
      <c r="I77" s="140">
        <v>7434</v>
      </c>
      <c r="J77" s="115">
        <v>189</v>
      </c>
      <c r="K77" s="116">
        <v>2.5423728813559321</v>
      </c>
    </row>
    <row r="78" spans="1:11" ht="14.1" customHeight="1" x14ac:dyDescent="0.2">
      <c r="A78" s="306">
        <v>93</v>
      </c>
      <c r="B78" s="307" t="s">
        <v>317</v>
      </c>
      <c r="C78" s="308"/>
      <c r="D78" s="113">
        <v>0.14792980456829152</v>
      </c>
      <c r="E78" s="115">
        <v>270</v>
      </c>
      <c r="F78" s="114">
        <v>278</v>
      </c>
      <c r="G78" s="114">
        <v>275</v>
      </c>
      <c r="H78" s="114">
        <v>265</v>
      </c>
      <c r="I78" s="140">
        <v>265</v>
      </c>
      <c r="J78" s="115">
        <v>5</v>
      </c>
      <c r="K78" s="116">
        <v>1.8867924528301887</v>
      </c>
    </row>
    <row r="79" spans="1:11" ht="14.1" customHeight="1" x14ac:dyDescent="0.2">
      <c r="A79" s="306">
        <v>94</v>
      </c>
      <c r="B79" s="307" t="s">
        <v>318</v>
      </c>
      <c r="C79" s="308"/>
      <c r="D79" s="113">
        <v>0.53966984259173023</v>
      </c>
      <c r="E79" s="115">
        <v>985</v>
      </c>
      <c r="F79" s="114">
        <v>1000</v>
      </c>
      <c r="G79" s="114">
        <v>1016</v>
      </c>
      <c r="H79" s="114">
        <v>1003</v>
      </c>
      <c r="I79" s="140">
        <v>981</v>
      </c>
      <c r="J79" s="115">
        <v>4</v>
      </c>
      <c r="K79" s="116">
        <v>0.4077471967380224</v>
      </c>
    </row>
    <row r="80" spans="1:11" ht="14.1" customHeight="1" x14ac:dyDescent="0.2">
      <c r="A80" s="306" t="s">
        <v>319</v>
      </c>
      <c r="B80" s="307" t="s">
        <v>320</v>
      </c>
      <c r="C80" s="308"/>
      <c r="D80" s="113">
        <v>0.10190719870260083</v>
      </c>
      <c r="E80" s="115">
        <v>186</v>
      </c>
      <c r="F80" s="114">
        <v>169</v>
      </c>
      <c r="G80" s="114">
        <v>153</v>
      </c>
      <c r="H80" s="114">
        <v>110</v>
      </c>
      <c r="I80" s="140">
        <v>107</v>
      </c>
      <c r="J80" s="115">
        <v>79</v>
      </c>
      <c r="K80" s="116">
        <v>73.831775700934585</v>
      </c>
    </row>
    <row r="81" spans="1:11" ht="14.1" customHeight="1" x14ac:dyDescent="0.2">
      <c r="A81" s="310" t="s">
        <v>321</v>
      </c>
      <c r="B81" s="311" t="s">
        <v>224</v>
      </c>
      <c r="C81" s="312"/>
      <c r="D81" s="125">
        <v>0.29531172097151531</v>
      </c>
      <c r="E81" s="143">
        <v>539</v>
      </c>
      <c r="F81" s="144">
        <v>548</v>
      </c>
      <c r="G81" s="144">
        <v>530</v>
      </c>
      <c r="H81" s="144">
        <v>539</v>
      </c>
      <c r="I81" s="145">
        <v>537</v>
      </c>
      <c r="J81" s="143">
        <v>2</v>
      </c>
      <c r="K81" s="146">
        <v>0.37243947858472998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36761</v>
      </c>
      <c r="E12" s="114">
        <v>38179</v>
      </c>
      <c r="F12" s="114">
        <v>37733</v>
      </c>
      <c r="G12" s="114">
        <v>38212</v>
      </c>
      <c r="H12" s="140">
        <v>37691</v>
      </c>
      <c r="I12" s="115">
        <v>-930</v>
      </c>
      <c r="J12" s="116">
        <v>-2.4674325435780426</v>
      </c>
      <c r="K12"/>
      <c r="L12"/>
      <c r="M12"/>
      <c r="N12"/>
      <c r="O12"/>
      <c r="P12"/>
    </row>
    <row r="13" spans="1:16" s="110" customFormat="1" ht="14.45" customHeight="1" x14ac:dyDescent="0.2">
      <c r="A13" s="120" t="s">
        <v>105</v>
      </c>
      <c r="B13" s="119" t="s">
        <v>106</v>
      </c>
      <c r="C13" s="113">
        <v>42.066320285084736</v>
      </c>
      <c r="D13" s="115">
        <v>15464</v>
      </c>
      <c r="E13" s="114">
        <v>15990</v>
      </c>
      <c r="F13" s="114">
        <v>15827</v>
      </c>
      <c r="G13" s="114">
        <v>15969</v>
      </c>
      <c r="H13" s="140">
        <v>15768</v>
      </c>
      <c r="I13" s="115">
        <v>-304</v>
      </c>
      <c r="J13" s="116">
        <v>-1.9279553526128868</v>
      </c>
      <c r="K13"/>
      <c r="L13"/>
      <c r="M13"/>
      <c r="N13"/>
      <c r="O13"/>
      <c r="P13"/>
    </row>
    <row r="14" spans="1:16" s="110" customFormat="1" ht="14.45" customHeight="1" x14ac:dyDescent="0.2">
      <c r="A14" s="120"/>
      <c r="B14" s="119" t="s">
        <v>107</v>
      </c>
      <c r="C14" s="113">
        <v>57.933679714915264</v>
      </c>
      <c r="D14" s="115">
        <v>21297</v>
      </c>
      <c r="E14" s="114">
        <v>22189</v>
      </c>
      <c r="F14" s="114">
        <v>21906</v>
      </c>
      <c r="G14" s="114">
        <v>22243</v>
      </c>
      <c r="H14" s="140">
        <v>21923</v>
      </c>
      <c r="I14" s="115">
        <v>-626</v>
      </c>
      <c r="J14" s="116">
        <v>-2.8554486156091774</v>
      </c>
      <c r="K14"/>
      <c r="L14"/>
      <c r="M14"/>
      <c r="N14"/>
      <c r="O14"/>
      <c r="P14"/>
    </row>
    <row r="15" spans="1:16" s="110" customFormat="1" ht="14.45" customHeight="1" x14ac:dyDescent="0.2">
      <c r="A15" s="118" t="s">
        <v>105</v>
      </c>
      <c r="B15" s="121" t="s">
        <v>108</v>
      </c>
      <c r="C15" s="113">
        <v>21.019558771524171</v>
      </c>
      <c r="D15" s="115">
        <v>7727</v>
      </c>
      <c r="E15" s="114">
        <v>8396</v>
      </c>
      <c r="F15" s="114">
        <v>7942</v>
      </c>
      <c r="G15" s="114">
        <v>8320</v>
      </c>
      <c r="H15" s="140">
        <v>7808</v>
      </c>
      <c r="I15" s="115">
        <v>-81</v>
      </c>
      <c r="J15" s="116">
        <v>-1.0373975409836065</v>
      </c>
      <c r="K15"/>
      <c r="L15"/>
      <c r="M15"/>
      <c r="N15"/>
      <c r="O15"/>
      <c r="P15"/>
    </row>
    <row r="16" spans="1:16" s="110" customFormat="1" ht="14.45" customHeight="1" x14ac:dyDescent="0.2">
      <c r="A16" s="118"/>
      <c r="B16" s="121" t="s">
        <v>109</v>
      </c>
      <c r="C16" s="113">
        <v>47.324610320720332</v>
      </c>
      <c r="D16" s="115">
        <v>17397</v>
      </c>
      <c r="E16" s="114">
        <v>17972</v>
      </c>
      <c r="F16" s="114">
        <v>17971</v>
      </c>
      <c r="G16" s="114">
        <v>18193</v>
      </c>
      <c r="H16" s="140">
        <v>18225</v>
      </c>
      <c r="I16" s="115">
        <v>-828</v>
      </c>
      <c r="J16" s="116">
        <v>-4.5432098765432096</v>
      </c>
      <c r="K16"/>
      <c r="L16"/>
      <c r="M16"/>
      <c r="N16"/>
      <c r="O16"/>
      <c r="P16"/>
    </row>
    <row r="17" spans="1:16" s="110" customFormat="1" ht="14.45" customHeight="1" x14ac:dyDescent="0.2">
      <c r="A17" s="118"/>
      <c r="B17" s="121" t="s">
        <v>110</v>
      </c>
      <c r="C17" s="113">
        <v>17.091482821468404</v>
      </c>
      <c r="D17" s="115">
        <v>6283</v>
      </c>
      <c r="E17" s="114">
        <v>6420</v>
      </c>
      <c r="F17" s="114">
        <v>6469</v>
      </c>
      <c r="G17" s="114">
        <v>6390</v>
      </c>
      <c r="H17" s="140">
        <v>6358</v>
      </c>
      <c r="I17" s="115">
        <v>-75</v>
      </c>
      <c r="J17" s="116">
        <v>-1.1796162315193457</v>
      </c>
      <c r="K17"/>
      <c r="L17"/>
      <c r="M17"/>
      <c r="N17"/>
      <c r="O17"/>
      <c r="P17"/>
    </row>
    <row r="18" spans="1:16" s="110" customFormat="1" ht="14.45" customHeight="1" x14ac:dyDescent="0.2">
      <c r="A18" s="120"/>
      <c r="B18" s="121" t="s">
        <v>111</v>
      </c>
      <c r="C18" s="113">
        <v>14.564348086287097</v>
      </c>
      <c r="D18" s="115">
        <v>5354</v>
      </c>
      <c r="E18" s="114">
        <v>5391</v>
      </c>
      <c r="F18" s="114">
        <v>5350</v>
      </c>
      <c r="G18" s="114">
        <v>5308</v>
      </c>
      <c r="H18" s="140">
        <v>5299</v>
      </c>
      <c r="I18" s="115">
        <v>55</v>
      </c>
      <c r="J18" s="116">
        <v>1.0379316852236271</v>
      </c>
      <c r="K18"/>
      <c r="L18"/>
      <c r="M18"/>
      <c r="N18"/>
      <c r="O18"/>
      <c r="P18"/>
    </row>
    <row r="19" spans="1:16" s="110" customFormat="1" ht="14.45" customHeight="1" x14ac:dyDescent="0.2">
      <c r="A19" s="120"/>
      <c r="B19" s="121" t="s">
        <v>112</v>
      </c>
      <c r="C19" s="113">
        <v>1.3356546339871058</v>
      </c>
      <c r="D19" s="115">
        <v>491</v>
      </c>
      <c r="E19" s="114">
        <v>457</v>
      </c>
      <c r="F19" s="114">
        <v>468</v>
      </c>
      <c r="G19" s="114">
        <v>423</v>
      </c>
      <c r="H19" s="140">
        <v>432</v>
      </c>
      <c r="I19" s="115">
        <v>59</v>
      </c>
      <c r="J19" s="116">
        <v>13.657407407407407</v>
      </c>
      <c r="K19"/>
      <c r="L19"/>
      <c r="M19"/>
      <c r="N19"/>
      <c r="O19"/>
      <c r="P19"/>
    </row>
    <row r="20" spans="1:16" s="110" customFormat="1" ht="14.45" customHeight="1" x14ac:dyDescent="0.2">
      <c r="A20" s="120" t="s">
        <v>113</v>
      </c>
      <c r="B20" s="119" t="s">
        <v>116</v>
      </c>
      <c r="C20" s="113">
        <v>83.762683278474469</v>
      </c>
      <c r="D20" s="115">
        <v>30792</v>
      </c>
      <c r="E20" s="114">
        <v>32018</v>
      </c>
      <c r="F20" s="114">
        <v>31725</v>
      </c>
      <c r="G20" s="114">
        <v>32166</v>
      </c>
      <c r="H20" s="140">
        <v>31788</v>
      </c>
      <c r="I20" s="115">
        <v>-996</v>
      </c>
      <c r="J20" s="116">
        <v>-3.1332578331445831</v>
      </c>
      <c r="K20"/>
      <c r="L20"/>
      <c r="M20"/>
      <c r="N20"/>
      <c r="O20"/>
      <c r="P20"/>
    </row>
    <row r="21" spans="1:16" s="110" customFormat="1" ht="14.45" customHeight="1" x14ac:dyDescent="0.2">
      <c r="A21" s="123"/>
      <c r="B21" s="124" t="s">
        <v>117</v>
      </c>
      <c r="C21" s="125">
        <v>15.954408204346999</v>
      </c>
      <c r="D21" s="143">
        <v>5865</v>
      </c>
      <c r="E21" s="144">
        <v>6054</v>
      </c>
      <c r="F21" s="144">
        <v>5915</v>
      </c>
      <c r="G21" s="144">
        <v>5948</v>
      </c>
      <c r="H21" s="145">
        <v>5800</v>
      </c>
      <c r="I21" s="143">
        <v>65</v>
      </c>
      <c r="J21" s="146">
        <v>1.1206896551724137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28980</v>
      </c>
      <c r="E56" s="114">
        <v>30403</v>
      </c>
      <c r="F56" s="114">
        <v>30006</v>
      </c>
      <c r="G56" s="114">
        <v>30535</v>
      </c>
      <c r="H56" s="140">
        <v>29787</v>
      </c>
      <c r="I56" s="115">
        <v>-807</v>
      </c>
      <c r="J56" s="116">
        <v>-2.7092355725652131</v>
      </c>
      <c r="K56"/>
      <c r="L56"/>
      <c r="M56"/>
      <c r="N56"/>
      <c r="O56"/>
      <c r="P56"/>
    </row>
    <row r="57" spans="1:16" s="110" customFormat="1" ht="14.45" customHeight="1" x14ac:dyDescent="0.2">
      <c r="A57" s="120" t="s">
        <v>105</v>
      </c>
      <c r="B57" s="119" t="s">
        <v>106</v>
      </c>
      <c r="C57" s="113">
        <v>42.563837129054519</v>
      </c>
      <c r="D57" s="115">
        <v>12335</v>
      </c>
      <c r="E57" s="114">
        <v>12879</v>
      </c>
      <c r="F57" s="114">
        <v>12777</v>
      </c>
      <c r="G57" s="114">
        <v>12981</v>
      </c>
      <c r="H57" s="140">
        <v>12651</v>
      </c>
      <c r="I57" s="115">
        <v>-316</v>
      </c>
      <c r="J57" s="116">
        <v>-2.4978262587937712</v>
      </c>
    </row>
    <row r="58" spans="1:16" s="110" customFormat="1" ht="14.45" customHeight="1" x14ac:dyDescent="0.2">
      <c r="A58" s="120"/>
      <c r="B58" s="119" t="s">
        <v>107</v>
      </c>
      <c r="C58" s="113">
        <v>57.436162870945481</v>
      </c>
      <c r="D58" s="115">
        <v>16645</v>
      </c>
      <c r="E58" s="114">
        <v>17524</v>
      </c>
      <c r="F58" s="114">
        <v>17229</v>
      </c>
      <c r="G58" s="114">
        <v>17554</v>
      </c>
      <c r="H58" s="140">
        <v>17136</v>
      </c>
      <c r="I58" s="115">
        <v>-491</v>
      </c>
      <c r="J58" s="116">
        <v>-2.8653127917833801</v>
      </c>
    </row>
    <row r="59" spans="1:16" s="110" customFormat="1" ht="14.45" customHeight="1" x14ac:dyDescent="0.2">
      <c r="A59" s="118" t="s">
        <v>105</v>
      </c>
      <c r="B59" s="121" t="s">
        <v>108</v>
      </c>
      <c r="C59" s="113">
        <v>25.634920634920636</v>
      </c>
      <c r="D59" s="115">
        <v>7429</v>
      </c>
      <c r="E59" s="114">
        <v>8041</v>
      </c>
      <c r="F59" s="114">
        <v>7701</v>
      </c>
      <c r="G59" s="114">
        <v>8042</v>
      </c>
      <c r="H59" s="140">
        <v>7536</v>
      </c>
      <c r="I59" s="115">
        <v>-107</v>
      </c>
      <c r="J59" s="116">
        <v>-1.4198513800424628</v>
      </c>
    </row>
    <row r="60" spans="1:16" s="110" customFormat="1" ht="14.45" customHeight="1" x14ac:dyDescent="0.2">
      <c r="A60" s="118"/>
      <c r="B60" s="121" t="s">
        <v>109</v>
      </c>
      <c r="C60" s="113">
        <v>49.66528640441684</v>
      </c>
      <c r="D60" s="115">
        <v>14393</v>
      </c>
      <c r="E60" s="114">
        <v>14997</v>
      </c>
      <c r="F60" s="114">
        <v>15006</v>
      </c>
      <c r="G60" s="114">
        <v>15212</v>
      </c>
      <c r="H60" s="140">
        <v>15066</v>
      </c>
      <c r="I60" s="115">
        <v>-673</v>
      </c>
      <c r="J60" s="116">
        <v>-4.4670118146820652</v>
      </c>
    </row>
    <row r="61" spans="1:16" s="110" customFormat="1" ht="14.45" customHeight="1" x14ac:dyDescent="0.2">
      <c r="A61" s="118"/>
      <c r="B61" s="121" t="s">
        <v>110</v>
      </c>
      <c r="C61" s="113">
        <v>14.06832298136646</v>
      </c>
      <c r="D61" s="115">
        <v>4077</v>
      </c>
      <c r="E61" s="114">
        <v>4240</v>
      </c>
      <c r="F61" s="114">
        <v>4229</v>
      </c>
      <c r="G61" s="114">
        <v>4231</v>
      </c>
      <c r="H61" s="140">
        <v>4170</v>
      </c>
      <c r="I61" s="115">
        <v>-93</v>
      </c>
      <c r="J61" s="116">
        <v>-2.2302158273381294</v>
      </c>
    </row>
    <row r="62" spans="1:16" s="110" customFormat="1" ht="14.45" customHeight="1" x14ac:dyDescent="0.2">
      <c r="A62" s="120"/>
      <c r="B62" s="121" t="s">
        <v>111</v>
      </c>
      <c r="C62" s="113">
        <v>10.631469979296066</v>
      </c>
      <c r="D62" s="115">
        <v>3081</v>
      </c>
      <c r="E62" s="114">
        <v>3125</v>
      </c>
      <c r="F62" s="114">
        <v>3069</v>
      </c>
      <c r="G62" s="114">
        <v>3049</v>
      </c>
      <c r="H62" s="140">
        <v>3014</v>
      </c>
      <c r="I62" s="115">
        <v>67</v>
      </c>
      <c r="J62" s="116">
        <v>2.222959522229595</v>
      </c>
    </row>
    <row r="63" spans="1:16" s="110" customFormat="1" ht="14.45" customHeight="1" x14ac:dyDescent="0.2">
      <c r="A63" s="120"/>
      <c r="B63" s="121" t="s">
        <v>112</v>
      </c>
      <c r="C63" s="113">
        <v>1.0420979986197378</v>
      </c>
      <c r="D63" s="115">
        <v>302</v>
      </c>
      <c r="E63" s="114">
        <v>281</v>
      </c>
      <c r="F63" s="114">
        <v>276</v>
      </c>
      <c r="G63" s="114">
        <v>251</v>
      </c>
      <c r="H63" s="140">
        <v>250</v>
      </c>
      <c r="I63" s="115">
        <v>52</v>
      </c>
      <c r="J63" s="116">
        <v>20.8</v>
      </c>
    </row>
    <row r="64" spans="1:16" s="110" customFormat="1" ht="14.45" customHeight="1" x14ac:dyDescent="0.2">
      <c r="A64" s="120" t="s">
        <v>113</v>
      </c>
      <c r="B64" s="119" t="s">
        <v>116</v>
      </c>
      <c r="C64" s="113">
        <v>80.521048999309869</v>
      </c>
      <c r="D64" s="115">
        <v>23335</v>
      </c>
      <c r="E64" s="114">
        <v>24527</v>
      </c>
      <c r="F64" s="114">
        <v>24241</v>
      </c>
      <c r="G64" s="114">
        <v>24705</v>
      </c>
      <c r="H64" s="140">
        <v>24159</v>
      </c>
      <c r="I64" s="115">
        <v>-824</v>
      </c>
      <c r="J64" s="116">
        <v>-3.4107371993873921</v>
      </c>
    </row>
    <row r="65" spans="1:10" s="110" customFormat="1" ht="14.45" customHeight="1" x14ac:dyDescent="0.2">
      <c r="A65" s="123"/>
      <c r="B65" s="124" t="s">
        <v>117</v>
      </c>
      <c r="C65" s="125">
        <v>19.071773636991029</v>
      </c>
      <c r="D65" s="143">
        <v>5527</v>
      </c>
      <c r="E65" s="144">
        <v>5765</v>
      </c>
      <c r="F65" s="144">
        <v>5663</v>
      </c>
      <c r="G65" s="144">
        <v>5719</v>
      </c>
      <c r="H65" s="145">
        <v>5523</v>
      </c>
      <c r="I65" s="143">
        <v>4</v>
      </c>
      <c r="J65" s="146">
        <v>7.2424407025167475E-2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36761</v>
      </c>
      <c r="G11" s="114">
        <v>38179</v>
      </c>
      <c r="H11" s="114">
        <v>37733</v>
      </c>
      <c r="I11" s="114">
        <v>38212</v>
      </c>
      <c r="J11" s="140">
        <v>37691</v>
      </c>
      <c r="K11" s="114">
        <v>-930</v>
      </c>
      <c r="L11" s="116">
        <v>-2.4674325435780426</v>
      </c>
    </row>
    <row r="12" spans="1:17" s="110" customFormat="1" ht="24" customHeight="1" x14ac:dyDescent="0.2">
      <c r="A12" s="604" t="s">
        <v>185</v>
      </c>
      <c r="B12" s="605"/>
      <c r="C12" s="605"/>
      <c r="D12" s="606"/>
      <c r="E12" s="113">
        <v>42.066320285084736</v>
      </c>
      <c r="F12" s="115">
        <v>15464</v>
      </c>
      <c r="G12" s="114">
        <v>15990</v>
      </c>
      <c r="H12" s="114">
        <v>15827</v>
      </c>
      <c r="I12" s="114">
        <v>15969</v>
      </c>
      <c r="J12" s="140">
        <v>15768</v>
      </c>
      <c r="K12" s="114">
        <v>-304</v>
      </c>
      <c r="L12" s="116">
        <v>-1.9279553526128868</v>
      </c>
    </row>
    <row r="13" spans="1:17" s="110" customFormat="1" ht="15" customHeight="1" x14ac:dyDescent="0.2">
      <c r="A13" s="120"/>
      <c r="B13" s="612" t="s">
        <v>107</v>
      </c>
      <c r="C13" s="612"/>
      <c r="E13" s="113">
        <v>57.933679714915264</v>
      </c>
      <c r="F13" s="115">
        <v>21297</v>
      </c>
      <c r="G13" s="114">
        <v>22189</v>
      </c>
      <c r="H13" s="114">
        <v>21906</v>
      </c>
      <c r="I13" s="114">
        <v>22243</v>
      </c>
      <c r="J13" s="140">
        <v>21923</v>
      </c>
      <c r="K13" s="114">
        <v>-626</v>
      </c>
      <c r="L13" s="116">
        <v>-2.8554486156091774</v>
      </c>
    </row>
    <row r="14" spans="1:17" s="110" customFormat="1" ht="22.5" customHeight="1" x14ac:dyDescent="0.2">
      <c r="A14" s="604" t="s">
        <v>186</v>
      </c>
      <c r="B14" s="605"/>
      <c r="C14" s="605"/>
      <c r="D14" s="606"/>
      <c r="E14" s="113">
        <v>21.019558771524171</v>
      </c>
      <c r="F14" s="115">
        <v>7727</v>
      </c>
      <c r="G14" s="114">
        <v>8396</v>
      </c>
      <c r="H14" s="114">
        <v>7942</v>
      </c>
      <c r="I14" s="114">
        <v>8320</v>
      </c>
      <c r="J14" s="140">
        <v>7808</v>
      </c>
      <c r="K14" s="114">
        <v>-81</v>
      </c>
      <c r="L14" s="116">
        <v>-1.0373975409836065</v>
      </c>
    </row>
    <row r="15" spans="1:17" s="110" customFormat="1" ht="15" customHeight="1" x14ac:dyDescent="0.2">
      <c r="A15" s="120"/>
      <c r="B15" s="119"/>
      <c r="C15" s="258" t="s">
        <v>106</v>
      </c>
      <c r="E15" s="113">
        <v>42.901514171088394</v>
      </c>
      <c r="F15" s="115">
        <v>3315</v>
      </c>
      <c r="G15" s="114">
        <v>3577</v>
      </c>
      <c r="H15" s="114">
        <v>3356</v>
      </c>
      <c r="I15" s="114">
        <v>3511</v>
      </c>
      <c r="J15" s="140">
        <v>3306</v>
      </c>
      <c r="K15" s="114">
        <v>9</v>
      </c>
      <c r="L15" s="116">
        <v>0.27223230490018147</v>
      </c>
    </row>
    <row r="16" spans="1:17" s="110" customFormat="1" ht="15" customHeight="1" x14ac:dyDescent="0.2">
      <c r="A16" s="120"/>
      <c r="B16" s="119"/>
      <c r="C16" s="258" t="s">
        <v>107</v>
      </c>
      <c r="E16" s="113">
        <v>57.098485828911606</v>
      </c>
      <c r="F16" s="115">
        <v>4412</v>
      </c>
      <c r="G16" s="114">
        <v>4819</v>
      </c>
      <c r="H16" s="114">
        <v>4586</v>
      </c>
      <c r="I16" s="114">
        <v>4809</v>
      </c>
      <c r="J16" s="140">
        <v>4502</v>
      </c>
      <c r="K16" s="114">
        <v>-90</v>
      </c>
      <c r="L16" s="116">
        <v>-1.9991115059973346</v>
      </c>
    </row>
    <row r="17" spans="1:12" s="110" customFormat="1" ht="15" customHeight="1" x14ac:dyDescent="0.2">
      <c r="A17" s="120"/>
      <c r="B17" s="121" t="s">
        <v>109</v>
      </c>
      <c r="C17" s="258"/>
      <c r="E17" s="113">
        <v>47.324610320720332</v>
      </c>
      <c r="F17" s="115">
        <v>17397</v>
      </c>
      <c r="G17" s="114">
        <v>17972</v>
      </c>
      <c r="H17" s="114">
        <v>17971</v>
      </c>
      <c r="I17" s="114">
        <v>18193</v>
      </c>
      <c r="J17" s="140">
        <v>18225</v>
      </c>
      <c r="K17" s="114">
        <v>-828</v>
      </c>
      <c r="L17" s="116">
        <v>-4.5432098765432096</v>
      </c>
    </row>
    <row r="18" spans="1:12" s="110" customFormat="1" ht="15" customHeight="1" x14ac:dyDescent="0.2">
      <c r="A18" s="120"/>
      <c r="B18" s="119"/>
      <c r="C18" s="258" t="s">
        <v>106</v>
      </c>
      <c r="E18" s="113">
        <v>40.012645858481349</v>
      </c>
      <c r="F18" s="115">
        <v>6961</v>
      </c>
      <c r="G18" s="114">
        <v>7168</v>
      </c>
      <c r="H18" s="114">
        <v>7184</v>
      </c>
      <c r="I18" s="114">
        <v>7225</v>
      </c>
      <c r="J18" s="140">
        <v>7218</v>
      </c>
      <c r="K18" s="114">
        <v>-257</v>
      </c>
      <c r="L18" s="116">
        <v>-3.5605430867276255</v>
      </c>
    </row>
    <row r="19" spans="1:12" s="110" customFormat="1" ht="15" customHeight="1" x14ac:dyDescent="0.2">
      <c r="A19" s="120"/>
      <c r="B19" s="119"/>
      <c r="C19" s="258" t="s">
        <v>107</v>
      </c>
      <c r="E19" s="113">
        <v>59.987354141518651</v>
      </c>
      <c r="F19" s="115">
        <v>10436</v>
      </c>
      <c r="G19" s="114">
        <v>10804</v>
      </c>
      <c r="H19" s="114">
        <v>10787</v>
      </c>
      <c r="I19" s="114">
        <v>10968</v>
      </c>
      <c r="J19" s="140">
        <v>11007</v>
      </c>
      <c r="K19" s="114">
        <v>-571</v>
      </c>
      <c r="L19" s="116">
        <v>-5.187607885890797</v>
      </c>
    </row>
    <row r="20" spans="1:12" s="110" customFormat="1" ht="15" customHeight="1" x14ac:dyDescent="0.2">
      <c r="A20" s="120"/>
      <c r="B20" s="121" t="s">
        <v>110</v>
      </c>
      <c r="C20" s="258"/>
      <c r="E20" s="113">
        <v>17.091482821468404</v>
      </c>
      <c r="F20" s="115">
        <v>6283</v>
      </c>
      <c r="G20" s="114">
        <v>6420</v>
      </c>
      <c r="H20" s="114">
        <v>6469</v>
      </c>
      <c r="I20" s="114">
        <v>6390</v>
      </c>
      <c r="J20" s="140">
        <v>6358</v>
      </c>
      <c r="K20" s="114">
        <v>-75</v>
      </c>
      <c r="L20" s="116">
        <v>-1.1796162315193457</v>
      </c>
    </row>
    <row r="21" spans="1:12" s="110" customFormat="1" ht="15" customHeight="1" x14ac:dyDescent="0.2">
      <c r="A21" s="120"/>
      <c r="B21" s="119"/>
      <c r="C21" s="258" t="s">
        <v>106</v>
      </c>
      <c r="E21" s="113">
        <v>37.227439121438806</v>
      </c>
      <c r="F21" s="115">
        <v>2339</v>
      </c>
      <c r="G21" s="114">
        <v>2385</v>
      </c>
      <c r="H21" s="114">
        <v>2450</v>
      </c>
      <c r="I21" s="114">
        <v>2421</v>
      </c>
      <c r="J21" s="140">
        <v>2432</v>
      </c>
      <c r="K21" s="114">
        <v>-93</v>
      </c>
      <c r="L21" s="116">
        <v>-3.8240131578947367</v>
      </c>
    </row>
    <row r="22" spans="1:12" s="110" customFormat="1" ht="15" customHeight="1" x14ac:dyDescent="0.2">
      <c r="A22" s="120"/>
      <c r="B22" s="119"/>
      <c r="C22" s="258" t="s">
        <v>107</v>
      </c>
      <c r="E22" s="113">
        <v>62.772560878561194</v>
      </c>
      <c r="F22" s="115">
        <v>3944</v>
      </c>
      <c r="G22" s="114">
        <v>4035</v>
      </c>
      <c r="H22" s="114">
        <v>4019</v>
      </c>
      <c r="I22" s="114">
        <v>3969</v>
      </c>
      <c r="J22" s="140">
        <v>3926</v>
      </c>
      <c r="K22" s="114">
        <v>18</v>
      </c>
      <c r="L22" s="116">
        <v>0.45848191543555783</v>
      </c>
    </row>
    <row r="23" spans="1:12" s="110" customFormat="1" ht="15" customHeight="1" x14ac:dyDescent="0.2">
      <c r="A23" s="120"/>
      <c r="B23" s="121" t="s">
        <v>111</v>
      </c>
      <c r="C23" s="258"/>
      <c r="E23" s="113">
        <v>14.564348086287097</v>
      </c>
      <c r="F23" s="115">
        <v>5354</v>
      </c>
      <c r="G23" s="114">
        <v>5391</v>
      </c>
      <c r="H23" s="114">
        <v>5350</v>
      </c>
      <c r="I23" s="114">
        <v>5308</v>
      </c>
      <c r="J23" s="140">
        <v>5299</v>
      </c>
      <c r="K23" s="114">
        <v>55</v>
      </c>
      <c r="L23" s="116">
        <v>1.0379316852236271</v>
      </c>
    </row>
    <row r="24" spans="1:12" s="110" customFormat="1" ht="15" customHeight="1" x14ac:dyDescent="0.2">
      <c r="A24" s="120"/>
      <c r="B24" s="119"/>
      <c r="C24" s="258" t="s">
        <v>106</v>
      </c>
      <c r="E24" s="113">
        <v>53.212551363466567</v>
      </c>
      <c r="F24" s="115">
        <v>2849</v>
      </c>
      <c r="G24" s="114">
        <v>2860</v>
      </c>
      <c r="H24" s="114">
        <v>2837</v>
      </c>
      <c r="I24" s="114">
        <v>2812</v>
      </c>
      <c r="J24" s="140">
        <v>2812</v>
      </c>
      <c r="K24" s="114">
        <v>37</v>
      </c>
      <c r="L24" s="116">
        <v>1.3157894736842106</v>
      </c>
    </row>
    <row r="25" spans="1:12" s="110" customFormat="1" ht="15" customHeight="1" x14ac:dyDescent="0.2">
      <c r="A25" s="120"/>
      <c r="B25" s="119"/>
      <c r="C25" s="258" t="s">
        <v>107</v>
      </c>
      <c r="E25" s="113">
        <v>46.787448636533433</v>
      </c>
      <c r="F25" s="115">
        <v>2505</v>
      </c>
      <c r="G25" s="114">
        <v>2531</v>
      </c>
      <c r="H25" s="114">
        <v>2513</v>
      </c>
      <c r="I25" s="114">
        <v>2496</v>
      </c>
      <c r="J25" s="140">
        <v>2487</v>
      </c>
      <c r="K25" s="114">
        <v>18</v>
      </c>
      <c r="L25" s="116">
        <v>0.72376357056694818</v>
      </c>
    </row>
    <row r="26" spans="1:12" s="110" customFormat="1" ht="15" customHeight="1" x14ac:dyDescent="0.2">
      <c r="A26" s="120"/>
      <c r="C26" s="121" t="s">
        <v>187</v>
      </c>
      <c r="D26" s="110" t="s">
        <v>188</v>
      </c>
      <c r="E26" s="113">
        <v>1.3356546339871058</v>
      </c>
      <c r="F26" s="115">
        <v>491</v>
      </c>
      <c r="G26" s="114">
        <v>457</v>
      </c>
      <c r="H26" s="114">
        <v>468</v>
      </c>
      <c r="I26" s="114">
        <v>423</v>
      </c>
      <c r="J26" s="140">
        <v>432</v>
      </c>
      <c r="K26" s="114">
        <v>59</v>
      </c>
      <c r="L26" s="116">
        <v>13.657407407407407</v>
      </c>
    </row>
    <row r="27" spans="1:12" s="110" customFormat="1" ht="15" customHeight="1" x14ac:dyDescent="0.2">
      <c r="A27" s="120"/>
      <c r="B27" s="119"/>
      <c r="D27" s="259" t="s">
        <v>106</v>
      </c>
      <c r="E27" s="113">
        <v>49.083503054989819</v>
      </c>
      <c r="F27" s="115">
        <v>241</v>
      </c>
      <c r="G27" s="114">
        <v>216</v>
      </c>
      <c r="H27" s="114">
        <v>217</v>
      </c>
      <c r="I27" s="114">
        <v>198</v>
      </c>
      <c r="J27" s="140">
        <v>204</v>
      </c>
      <c r="K27" s="114">
        <v>37</v>
      </c>
      <c r="L27" s="116">
        <v>18.137254901960784</v>
      </c>
    </row>
    <row r="28" spans="1:12" s="110" customFormat="1" ht="15" customHeight="1" x14ac:dyDescent="0.2">
      <c r="A28" s="120"/>
      <c r="B28" s="119"/>
      <c r="D28" s="259" t="s">
        <v>107</v>
      </c>
      <c r="E28" s="113">
        <v>50.916496945010181</v>
      </c>
      <c r="F28" s="115">
        <v>250</v>
      </c>
      <c r="G28" s="114">
        <v>241</v>
      </c>
      <c r="H28" s="114">
        <v>251</v>
      </c>
      <c r="I28" s="114">
        <v>225</v>
      </c>
      <c r="J28" s="140">
        <v>228</v>
      </c>
      <c r="K28" s="114">
        <v>22</v>
      </c>
      <c r="L28" s="116">
        <v>9.6491228070175445</v>
      </c>
    </row>
    <row r="29" spans="1:12" s="110" customFormat="1" ht="24" customHeight="1" x14ac:dyDescent="0.2">
      <c r="A29" s="604" t="s">
        <v>189</v>
      </c>
      <c r="B29" s="605"/>
      <c r="C29" s="605"/>
      <c r="D29" s="606"/>
      <c r="E29" s="113">
        <v>83.762683278474469</v>
      </c>
      <c r="F29" s="115">
        <v>30792</v>
      </c>
      <c r="G29" s="114">
        <v>32018</v>
      </c>
      <c r="H29" s="114">
        <v>31725</v>
      </c>
      <c r="I29" s="114">
        <v>32166</v>
      </c>
      <c r="J29" s="140">
        <v>31788</v>
      </c>
      <c r="K29" s="114">
        <v>-996</v>
      </c>
      <c r="L29" s="116">
        <v>-3.1332578331445831</v>
      </c>
    </row>
    <row r="30" spans="1:12" s="110" customFormat="1" ht="15" customHeight="1" x14ac:dyDescent="0.2">
      <c r="A30" s="120"/>
      <c r="B30" s="119"/>
      <c r="C30" s="258" t="s">
        <v>106</v>
      </c>
      <c r="E30" s="113">
        <v>41.799818134580413</v>
      </c>
      <c r="F30" s="115">
        <v>12871</v>
      </c>
      <c r="G30" s="114">
        <v>13276</v>
      </c>
      <c r="H30" s="114">
        <v>13172</v>
      </c>
      <c r="I30" s="114">
        <v>13353</v>
      </c>
      <c r="J30" s="140">
        <v>13214</v>
      </c>
      <c r="K30" s="114">
        <v>-343</v>
      </c>
      <c r="L30" s="116">
        <v>-2.5957317996064782</v>
      </c>
    </row>
    <row r="31" spans="1:12" s="110" customFormat="1" ht="15" customHeight="1" x14ac:dyDescent="0.2">
      <c r="A31" s="120"/>
      <c r="B31" s="119"/>
      <c r="C31" s="258" t="s">
        <v>107</v>
      </c>
      <c r="E31" s="113">
        <v>58.200181865419587</v>
      </c>
      <c r="F31" s="115">
        <v>17921</v>
      </c>
      <c r="G31" s="114">
        <v>18742</v>
      </c>
      <c r="H31" s="114">
        <v>18553</v>
      </c>
      <c r="I31" s="114">
        <v>18813</v>
      </c>
      <c r="J31" s="140">
        <v>18574</v>
      </c>
      <c r="K31" s="114">
        <v>-653</v>
      </c>
      <c r="L31" s="116">
        <v>-3.5156670614837946</v>
      </c>
    </row>
    <row r="32" spans="1:12" s="110" customFormat="1" ht="15" customHeight="1" x14ac:dyDescent="0.2">
      <c r="A32" s="120"/>
      <c r="B32" s="119" t="s">
        <v>117</v>
      </c>
      <c r="C32" s="258"/>
      <c r="E32" s="113">
        <v>15.954408204346999</v>
      </c>
      <c r="F32" s="114">
        <v>5865</v>
      </c>
      <c r="G32" s="114">
        <v>6054</v>
      </c>
      <c r="H32" s="114">
        <v>5915</v>
      </c>
      <c r="I32" s="114">
        <v>5948</v>
      </c>
      <c r="J32" s="140">
        <v>5800</v>
      </c>
      <c r="K32" s="114">
        <v>65</v>
      </c>
      <c r="L32" s="116">
        <v>1.1206896551724137</v>
      </c>
    </row>
    <row r="33" spans="1:12" s="110" customFormat="1" ht="15" customHeight="1" x14ac:dyDescent="0.2">
      <c r="A33" s="120"/>
      <c r="B33" s="119"/>
      <c r="C33" s="258" t="s">
        <v>106</v>
      </c>
      <c r="E33" s="113">
        <v>43.512361466325657</v>
      </c>
      <c r="F33" s="114">
        <v>2552</v>
      </c>
      <c r="G33" s="114">
        <v>2673</v>
      </c>
      <c r="H33" s="114">
        <v>2620</v>
      </c>
      <c r="I33" s="114">
        <v>2578</v>
      </c>
      <c r="J33" s="140">
        <v>2517</v>
      </c>
      <c r="K33" s="114">
        <v>35</v>
      </c>
      <c r="L33" s="116">
        <v>1.3905442987683752</v>
      </c>
    </row>
    <row r="34" spans="1:12" s="110" customFormat="1" ht="15" customHeight="1" x14ac:dyDescent="0.2">
      <c r="A34" s="120"/>
      <c r="B34" s="119"/>
      <c r="C34" s="258" t="s">
        <v>107</v>
      </c>
      <c r="E34" s="113">
        <v>56.487638533674343</v>
      </c>
      <c r="F34" s="114">
        <v>3313</v>
      </c>
      <c r="G34" s="114">
        <v>3381</v>
      </c>
      <c r="H34" s="114">
        <v>3295</v>
      </c>
      <c r="I34" s="114">
        <v>3370</v>
      </c>
      <c r="J34" s="140">
        <v>3283</v>
      </c>
      <c r="K34" s="114">
        <v>30</v>
      </c>
      <c r="L34" s="116">
        <v>0.91379835516296071</v>
      </c>
    </row>
    <row r="35" spans="1:12" s="110" customFormat="1" ht="24" customHeight="1" x14ac:dyDescent="0.2">
      <c r="A35" s="604" t="s">
        <v>192</v>
      </c>
      <c r="B35" s="605"/>
      <c r="C35" s="605"/>
      <c r="D35" s="606"/>
      <c r="E35" s="113">
        <v>26.808302276869508</v>
      </c>
      <c r="F35" s="114">
        <v>9855</v>
      </c>
      <c r="G35" s="114">
        <v>10096</v>
      </c>
      <c r="H35" s="114">
        <v>9765</v>
      </c>
      <c r="I35" s="114">
        <v>9991</v>
      </c>
      <c r="J35" s="114">
        <v>9598</v>
      </c>
      <c r="K35" s="318">
        <v>257</v>
      </c>
      <c r="L35" s="319">
        <v>2.6776411752448426</v>
      </c>
    </row>
    <row r="36" spans="1:12" s="110" customFormat="1" ht="15" customHeight="1" x14ac:dyDescent="0.2">
      <c r="A36" s="120"/>
      <c r="B36" s="119"/>
      <c r="C36" s="258" t="s">
        <v>106</v>
      </c>
      <c r="E36" s="113">
        <v>42.790461694571285</v>
      </c>
      <c r="F36" s="114">
        <v>4217</v>
      </c>
      <c r="G36" s="114">
        <v>4316</v>
      </c>
      <c r="H36" s="114">
        <v>4208</v>
      </c>
      <c r="I36" s="114">
        <v>4315</v>
      </c>
      <c r="J36" s="114">
        <v>4150</v>
      </c>
      <c r="K36" s="318">
        <v>67</v>
      </c>
      <c r="L36" s="116">
        <v>1.6144578313253013</v>
      </c>
    </row>
    <row r="37" spans="1:12" s="110" customFormat="1" ht="15" customHeight="1" x14ac:dyDescent="0.2">
      <c r="A37" s="120"/>
      <c r="B37" s="119"/>
      <c r="C37" s="258" t="s">
        <v>107</v>
      </c>
      <c r="E37" s="113">
        <v>57.209538305428715</v>
      </c>
      <c r="F37" s="114">
        <v>5638</v>
      </c>
      <c r="G37" s="114">
        <v>5780</v>
      </c>
      <c r="H37" s="114">
        <v>5557</v>
      </c>
      <c r="I37" s="114">
        <v>5676</v>
      </c>
      <c r="J37" s="140">
        <v>5448</v>
      </c>
      <c r="K37" s="114">
        <v>190</v>
      </c>
      <c r="L37" s="116">
        <v>3.4875183553597648</v>
      </c>
    </row>
    <row r="38" spans="1:12" s="110" customFormat="1" ht="15" customHeight="1" x14ac:dyDescent="0.2">
      <c r="A38" s="120"/>
      <c r="B38" s="119" t="s">
        <v>328</v>
      </c>
      <c r="C38" s="258"/>
      <c r="E38" s="113">
        <v>40.083240390631374</v>
      </c>
      <c r="F38" s="114">
        <v>14735</v>
      </c>
      <c r="G38" s="114">
        <v>15144</v>
      </c>
      <c r="H38" s="114">
        <v>15137</v>
      </c>
      <c r="I38" s="114">
        <v>14963</v>
      </c>
      <c r="J38" s="140">
        <v>14849</v>
      </c>
      <c r="K38" s="114">
        <v>-114</v>
      </c>
      <c r="L38" s="116">
        <v>-0.76772846656340499</v>
      </c>
    </row>
    <row r="39" spans="1:12" s="110" customFormat="1" ht="15" customHeight="1" x14ac:dyDescent="0.2">
      <c r="A39" s="120"/>
      <c r="B39" s="119"/>
      <c r="C39" s="258" t="s">
        <v>106</v>
      </c>
      <c r="E39" s="113">
        <v>43.047166610111979</v>
      </c>
      <c r="F39" s="115">
        <v>6343</v>
      </c>
      <c r="G39" s="114">
        <v>6452</v>
      </c>
      <c r="H39" s="114">
        <v>6428</v>
      </c>
      <c r="I39" s="114">
        <v>6329</v>
      </c>
      <c r="J39" s="140">
        <v>6263</v>
      </c>
      <c r="K39" s="114">
        <v>80</v>
      </c>
      <c r="L39" s="116">
        <v>1.2773431262973016</v>
      </c>
    </row>
    <row r="40" spans="1:12" s="110" customFormat="1" ht="15" customHeight="1" x14ac:dyDescent="0.2">
      <c r="A40" s="120"/>
      <c r="B40" s="119"/>
      <c r="C40" s="258" t="s">
        <v>107</v>
      </c>
      <c r="E40" s="113">
        <v>56.952833389888021</v>
      </c>
      <c r="F40" s="115">
        <v>8392</v>
      </c>
      <c r="G40" s="114">
        <v>8692</v>
      </c>
      <c r="H40" s="114">
        <v>8709</v>
      </c>
      <c r="I40" s="114">
        <v>8634</v>
      </c>
      <c r="J40" s="140">
        <v>8586</v>
      </c>
      <c r="K40" s="114">
        <v>-194</v>
      </c>
      <c r="L40" s="116">
        <v>-2.259492196599115</v>
      </c>
    </row>
    <row r="41" spans="1:12" s="110" customFormat="1" ht="15" customHeight="1" x14ac:dyDescent="0.2">
      <c r="A41" s="120"/>
      <c r="B41" s="320" t="s">
        <v>516</v>
      </c>
      <c r="C41" s="258"/>
      <c r="E41" s="113">
        <v>13.45719648540573</v>
      </c>
      <c r="F41" s="115">
        <v>4947</v>
      </c>
      <c r="G41" s="114">
        <v>5105</v>
      </c>
      <c r="H41" s="114">
        <v>4939</v>
      </c>
      <c r="I41" s="114">
        <v>4992</v>
      </c>
      <c r="J41" s="140">
        <v>4885</v>
      </c>
      <c r="K41" s="114">
        <v>62</v>
      </c>
      <c r="L41" s="116">
        <v>1.2691914022517912</v>
      </c>
    </row>
    <row r="42" spans="1:12" s="110" customFormat="1" ht="15" customHeight="1" x14ac:dyDescent="0.2">
      <c r="A42" s="120"/>
      <c r="B42" s="119"/>
      <c r="C42" s="268" t="s">
        <v>106</v>
      </c>
      <c r="D42" s="182"/>
      <c r="E42" s="113">
        <v>42.187184152011319</v>
      </c>
      <c r="F42" s="115">
        <v>2087</v>
      </c>
      <c r="G42" s="114">
        <v>2146</v>
      </c>
      <c r="H42" s="114">
        <v>2102</v>
      </c>
      <c r="I42" s="114">
        <v>2087</v>
      </c>
      <c r="J42" s="140">
        <v>2081</v>
      </c>
      <c r="K42" s="114">
        <v>6</v>
      </c>
      <c r="L42" s="116">
        <v>0.28832292167227297</v>
      </c>
    </row>
    <row r="43" spans="1:12" s="110" customFormat="1" ht="15" customHeight="1" x14ac:dyDescent="0.2">
      <c r="A43" s="120"/>
      <c r="B43" s="119"/>
      <c r="C43" s="268" t="s">
        <v>107</v>
      </c>
      <c r="D43" s="182"/>
      <c r="E43" s="113">
        <v>57.812815847988681</v>
      </c>
      <c r="F43" s="115">
        <v>2860</v>
      </c>
      <c r="G43" s="114">
        <v>2959</v>
      </c>
      <c r="H43" s="114">
        <v>2837</v>
      </c>
      <c r="I43" s="114">
        <v>2905</v>
      </c>
      <c r="J43" s="140">
        <v>2804</v>
      </c>
      <c r="K43" s="114">
        <v>56</v>
      </c>
      <c r="L43" s="116">
        <v>1.9971469329529243</v>
      </c>
    </row>
    <row r="44" spans="1:12" s="110" customFormat="1" ht="15" customHeight="1" x14ac:dyDescent="0.2">
      <c r="A44" s="120"/>
      <c r="B44" s="119" t="s">
        <v>205</v>
      </c>
      <c r="C44" s="268"/>
      <c r="D44" s="182"/>
      <c r="E44" s="113">
        <v>19.651260847093386</v>
      </c>
      <c r="F44" s="115">
        <v>7224</v>
      </c>
      <c r="G44" s="114">
        <v>7834</v>
      </c>
      <c r="H44" s="114">
        <v>7892</v>
      </c>
      <c r="I44" s="114">
        <v>8266</v>
      </c>
      <c r="J44" s="140">
        <v>8359</v>
      </c>
      <c r="K44" s="114">
        <v>-1135</v>
      </c>
      <c r="L44" s="116">
        <v>-13.57817920803924</v>
      </c>
    </row>
    <row r="45" spans="1:12" s="110" customFormat="1" ht="15" customHeight="1" x14ac:dyDescent="0.2">
      <c r="A45" s="120"/>
      <c r="B45" s="119"/>
      <c r="C45" s="268" t="s">
        <v>106</v>
      </c>
      <c r="D45" s="182"/>
      <c r="E45" s="113">
        <v>38.995016611295682</v>
      </c>
      <c r="F45" s="115">
        <v>2817</v>
      </c>
      <c r="G45" s="114">
        <v>3076</v>
      </c>
      <c r="H45" s="114">
        <v>3089</v>
      </c>
      <c r="I45" s="114">
        <v>3238</v>
      </c>
      <c r="J45" s="140">
        <v>3274</v>
      </c>
      <c r="K45" s="114">
        <v>-457</v>
      </c>
      <c r="L45" s="116">
        <v>-13.958460598656078</v>
      </c>
    </row>
    <row r="46" spans="1:12" s="110" customFormat="1" ht="15" customHeight="1" x14ac:dyDescent="0.2">
      <c r="A46" s="123"/>
      <c r="B46" s="124"/>
      <c r="C46" s="260" t="s">
        <v>107</v>
      </c>
      <c r="D46" s="261"/>
      <c r="E46" s="125">
        <v>61.004983388704318</v>
      </c>
      <c r="F46" s="143">
        <v>4407</v>
      </c>
      <c r="G46" s="144">
        <v>4758</v>
      </c>
      <c r="H46" s="144">
        <v>4803</v>
      </c>
      <c r="I46" s="144">
        <v>5028</v>
      </c>
      <c r="J46" s="145">
        <v>5085</v>
      </c>
      <c r="K46" s="144">
        <v>-678</v>
      </c>
      <c r="L46" s="146">
        <v>-13.333333333333334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36761</v>
      </c>
      <c r="E11" s="114">
        <v>38179</v>
      </c>
      <c r="F11" s="114">
        <v>37733</v>
      </c>
      <c r="G11" s="114">
        <v>38212</v>
      </c>
      <c r="H11" s="140">
        <v>37691</v>
      </c>
      <c r="I11" s="115">
        <v>-930</v>
      </c>
      <c r="J11" s="116">
        <v>-2.4674325435780426</v>
      </c>
    </row>
    <row r="12" spans="1:15" s="110" customFormat="1" ht="24.95" customHeight="1" x14ac:dyDescent="0.2">
      <c r="A12" s="193" t="s">
        <v>132</v>
      </c>
      <c r="B12" s="194" t="s">
        <v>133</v>
      </c>
      <c r="C12" s="113">
        <v>0.1414542585892658</v>
      </c>
      <c r="D12" s="115">
        <v>52</v>
      </c>
      <c r="E12" s="114">
        <v>54</v>
      </c>
      <c r="F12" s="114">
        <v>62</v>
      </c>
      <c r="G12" s="114">
        <v>65</v>
      </c>
      <c r="H12" s="140">
        <v>60</v>
      </c>
      <c r="I12" s="115">
        <v>-8</v>
      </c>
      <c r="J12" s="116">
        <v>-13.333333333333334</v>
      </c>
    </row>
    <row r="13" spans="1:15" s="110" customFormat="1" ht="24.95" customHeight="1" x14ac:dyDescent="0.2">
      <c r="A13" s="193" t="s">
        <v>134</v>
      </c>
      <c r="B13" s="199" t="s">
        <v>214</v>
      </c>
      <c r="C13" s="113">
        <v>6.2566306683713713E-2</v>
      </c>
      <c r="D13" s="115">
        <v>23</v>
      </c>
      <c r="E13" s="114">
        <v>26</v>
      </c>
      <c r="F13" s="114">
        <v>26</v>
      </c>
      <c r="G13" s="114">
        <v>26</v>
      </c>
      <c r="H13" s="140">
        <v>31</v>
      </c>
      <c r="I13" s="115">
        <v>-8</v>
      </c>
      <c r="J13" s="116">
        <v>-25.806451612903224</v>
      </c>
    </row>
    <row r="14" spans="1:15" s="287" customFormat="1" ht="24.95" customHeight="1" x14ac:dyDescent="0.2">
      <c r="A14" s="193" t="s">
        <v>215</v>
      </c>
      <c r="B14" s="199" t="s">
        <v>137</v>
      </c>
      <c r="C14" s="113">
        <v>1.7763390549767417</v>
      </c>
      <c r="D14" s="115">
        <v>653</v>
      </c>
      <c r="E14" s="114">
        <v>708</v>
      </c>
      <c r="F14" s="114">
        <v>696</v>
      </c>
      <c r="G14" s="114">
        <v>698</v>
      </c>
      <c r="H14" s="140">
        <v>702</v>
      </c>
      <c r="I14" s="115">
        <v>-49</v>
      </c>
      <c r="J14" s="116">
        <v>-6.9800569800569798</v>
      </c>
      <c r="K14" s="110"/>
      <c r="L14" s="110"/>
      <c r="M14" s="110"/>
      <c r="N14" s="110"/>
      <c r="O14" s="110"/>
    </row>
    <row r="15" spans="1:15" s="110" customFormat="1" ht="24.95" customHeight="1" x14ac:dyDescent="0.2">
      <c r="A15" s="193" t="s">
        <v>216</v>
      </c>
      <c r="B15" s="199" t="s">
        <v>217</v>
      </c>
      <c r="C15" s="113">
        <v>0.71543211555724817</v>
      </c>
      <c r="D15" s="115">
        <v>263</v>
      </c>
      <c r="E15" s="114">
        <v>273</v>
      </c>
      <c r="F15" s="114">
        <v>278</v>
      </c>
      <c r="G15" s="114">
        <v>296</v>
      </c>
      <c r="H15" s="140">
        <v>304</v>
      </c>
      <c r="I15" s="115">
        <v>-41</v>
      </c>
      <c r="J15" s="116">
        <v>-13.486842105263158</v>
      </c>
    </row>
    <row r="16" spans="1:15" s="287" customFormat="1" ht="24.95" customHeight="1" x14ac:dyDescent="0.2">
      <c r="A16" s="193" t="s">
        <v>218</v>
      </c>
      <c r="B16" s="199" t="s">
        <v>141</v>
      </c>
      <c r="C16" s="113">
        <v>0.79976061587007974</v>
      </c>
      <c r="D16" s="115">
        <v>294</v>
      </c>
      <c r="E16" s="114">
        <v>336</v>
      </c>
      <c r="F16" s="114">
        <v>318</v>
      </c>
      <c r="G16" s="114">
        <v>304</v>
      </c>
      <c r="H16" s="140">
        <v>291</v>
      </c>
      <c r="I16" s="115">
        <v>3</v>
      </c>
      <c r="J16" s="116">
        <v>1.0309278350515463</v>
      </c>
      <c r="K16" s="110"/>
      <c r="L16" s="110"/>
      <c r="M16" s="110"/>
      <c r="N16" s="110"/>
      <c r="O16" s="110"/>
    </row>
    <row r="17" spans="1:15" s="110" customFormat="1" ht="24.95" customHeight="1" x14ac:dyDescent="0.2">
      <c r="A17" s="193" t="s">
        <v>142</v>
      </c>
      <c r="B17" s="199" t="s">
        <v>220</v>
      </c>
      <c r="C17" s="113">
        <v>0.26114632354941381</v>
      </c>
      <c r="D17" s="115">
        <v>96</v>
      </c>
      <c r="E17" s="114">
        <v>99</v>
      </c>
      <c r="F17" s="114">
        <v>100</v>
      </c>
      <c r="G17" s="114">
        <v>98</v>
      </c>
      <c r="H17" s="140">
        <v>107</v>
      </c>
      <c r="I17" s="115">
        <v>-11</v>
      </c>
      <c r="J17" s="116">
        <v>-10.280373831775702</v>
      </c>
    </row>
    <row r="18" spans="1:15" s="287" customFormat="1" ht="24.95" customHeight="1" x14ac:dyDescent="0.2">
      <c r="A18" s="201" t="s">
        <v>144</v>
      </c>
      <c r="B18" s="202" t="s">
        <v>145</v>
      </c>
      <c r="C18" s="113">
        <v>1.6403253447947552</v>
      </c>
      <c r="D18" s="115">
        <v>603</v>
      </c>
      <c r="E18" s="114">
        <v>604</v>
      </c>
      <c r="F18" s="114">
        <v>604</v>
      </c>
      <c r="G18" s="114">
        <v>598</v>
      </c>
      <c r="H18" s="140">
        <v>599</v>
      </c>
      <c r="I18" s="115">
        <v>4</v>
      </c>
      <c r="J18" s="116">
        <v>0.667779632721202</v>
      </c>
      <c r="K18" s="110"/>
      <c r="L18" s="110"/>
      <c r="M18" s="110"/>
      <c r="N18" s="110"/>
      <c r="O18" s="110"/>
    </row>
    <row r="19" spans="1:15" s="110" customFormat="1" ht="24.95" customHeight="1" x14ac:dyDescent="0.2">
      <c r="A19" s="193" t="s">
        <v>146</v>
      </c>
      <c r="B19" s="199" t="s">
        <v>147</v>
      </c>
      <c r="C19" s="113">
        <v>12.605750659666494</v>
      </c>
      <c r="D19" s="115">
        <v>4634</v>
      </c>
      <c r="E19" s="114">
        <v>4815</v>
      </c>
      <c r="F19" s="114">
        <v>4648</v>
      </c>
      <c r="G19" s="114">
        <v>4646</v>
      </c>
      <c r="H19" s="140">
        <v>4607</v>
      </c>
      <c r="I19" s="115">
        <v>27</v>
      </c>
      <c r="J19" s="116">
        <v>0.58606468417625357</v>
      </c>
    </row>
    <row r="20" spans="1:15" s="287" customFormat="1" ht="24.95" customHeight="1" x14ac:dyDescent="0.2">
      <c r="A20" s="193" t="s">
        <v>148</v>
      </c>
      <c r="B20" s="199" t="s">
        <v>149</v>
      </c>
      <c r="C20" s="113">
        <v>10.807649411060634</v>
      </c>
      <c r="D20" s="115">
        <v>3973</v>
      </c>
      <c r="E20" s="114">
        <v>3967</v>
      </c>
      <c r="F20" s="114">
        <v>4116</v>
      </c>
      <c r="G20" s="114">
        <v>4114</v>
      </c>
      <c r="H20" s="140">
        <v>4227</v>
      </c>
      <c r="I20" s="115">
        <v>-254</v>
      </c>
      <c r="J20" s="116">
        <v>-6.0089898273006863</v>
      </c>
      <c r="K20" s="110"/>
      <c r="L20" s="110"/>
      <c r="M20" s="110"/>
      <c r="N20" s="110"/>
      <c r="O20" s="110"/>
    </row>
    <row r="21" spans="1:15" s="110" customFormat="1" ht="24.95" customHeight="1" x14ac:dyDescent="0.2">
      <c r="A21" s="201" t="s">
        <v>150</v>
      </c>
      <c r="B21" s="202" t="s">
        <v>151</v>
      </c>
      <c r="C21" s="113">
        <v>11.210249993199314</v>
      </c>
      <c r="D21" s="115">
        <v>4121</v>
      </c>
      <c r="E21" s="114">
        <v>4929</v>
      </c>
      <c r="F21" s="114">
        <v>5048</v>
      </c>
      <c r="G21" s="114">
        <v>5118</v>
      </c>
      <c r="H21" s="140">
        <v>4861</v>
      </c>
      <c r="I21" s="115">
        <v>-740</v>
      </c>
      <c r="J21" s="116">
        <v>-15.223205101830899</v>
      </c>
    </row>
    <row r="22" spans="1:15" s="110" customFormat="1" ht="24.95" customHeight="1" x14ac:dyDescent="0.2">
      <c r="A22" s="201" t="s">
        <v>152</v>
      </c>
      <c r="B22" s="199" t="s">
        <v>153</v>
      </c>
      <c r="C22" s="113">
        <v>1.6593672642202335</v>
      </c>
      <c r="D22" s="115">
        <v>610</v>
      </c>
      <c r="E22" s="114">
        <v>644</v>
      </c>
      <c r="F22" s="114">
        <v>636</v>
      </c>
      <c r="G22" s="114">
        <v>646</v>
      </c>
      <c r="H22" s="140">
        <v>632</v>
      </c>
      <c r="I22" s="115">
        <v>-22</v>
      </c>
      <c r="J22" s="116">
        <v>-3.481012658227848</v>
      </c>
    </row>
    <row r="23" spans="1:15" s="110" customFormat="1" ht="24.95" customHeight="1" x14ac:dyDescent="0.2">
      <c r="A23" s="193" t="s">
        <v>154</v>
      </c>
      <c r="B23" s="199" t="s">
        <v>155</v>
      </c>
      <c r="C23" s="113">
        <v>0.82152280949919754</v>
      </c>
      <c r="D23" s="115">
        <v>302</v>
      </c>
      <c r="E23" s="114">
        <v>295</v>
      </c>
      <c r="F23" s="114">
        <v>302</v>
      </c>
      <c r="G23" s="114">
        <v>307</v>
      </c>
      <c r="H23" s="140">
        <v>302</v>
      </c>
      <c r="I23" s="115">
        <v>0</v>
      </c>
      <c r="J23" s="116">
        <v>0</v>
      </c>
    </row>
    <row r="24" spans="1:15" s="110" customFormat="1" ht="24.95" customHeight="1" x14ac:dyDescent="0.2">
      <c r="A24" s="193" t="s">
        <v>156</v>
      </c>
      <c r="B24" s="199" t="s">
        <v>221</v>
      </c>
      <c r="C24" s="113">
        <v>10.475775958216587</v>
      </c>
      <c r="D24" s="115">
        <v>3851</v>
      </c>
      <c r="E24" s="114">
        <v>3988</v>
      </c>
      <c r="F24" s="114">
        <v>3943</v>
      </c>
      <c r="G24" s="114">
        <v>3915</v>
      </c>
      <c r="H24" s="140">
        <v>3855</v>
      </c>
      <c r="I24" s="115">
        <v>-4</v>
      </c>
      <c r="J24" s="116">
        <v>-0.10376134889753567</v>
      </c>
    </row>
    <row r="25" spans="1:15" s="110" customFormat="1" ht="24.95" customHeight="1" x14ac:dyDescent="0.2">
      <c r="A25" s="193" t="s">
        <v>222</v>
      </c>
      <c r="B25" s="204" t="s">
        <v>159</v>
      </c>
      <c r="C25" s="113">
        <v>12.842414515383151</v>
      </c>
      <c r="D25" s="115">
        <v>4721</v>
      </c>
      <c r="E25" s="114">
        <v>4515</v>
      </c>
      <c r="F25" s="114">
        <v>4430</v>
      </c>
      <c r="G25" s="114">
        <v>4433</v>
      </c>
      <c r="H25" s="140">
        <v>4508</v>
      </c>
      <c r="I25" s="115">
        <v>213</v>
      </c>
      <c r="J25" s="116">
        <v>4.724933451641526</v>
      </c>
    </row>
    <row r="26" spans="1:15" s="110" customFormat="1" ht="24.95" customHeight="1" x14ac:dyDescent="0.2">
      <c r="A26" s="201">
        <v>782.78300000000002</v>
      </c>
      <c r="B26" s="203" t="s">
        <v>160</v>
      </c>
      <c r="C26" s="113">
        <v>0.6528658088735344</v>
      </c>
      <c r="D26" s="115">
        <v>240</v>
      </c>
      <c r="E26" s="114">
        <v>219</v>
      </c>
      <c r="F26" s="114">
        <v>215</v>
      </c>
      <c r="G26" s="114">
        <v>238</v>
      </c>
      <c r="H26" s="140">
        <v>250</v>
      </c>
      <c r="I26" s="115">
        <v>-10</v>
      </c>
      <c r="J26" s="116">
        <v>-4</v>
      </c>
    </row>
    <row r="27" spans="1:15" s="110" customFormat="1" ht="24.95" customHeight="1" x14ac:dyDescent="0.2">
      <c r="A27" s="193" t="s">
        <v>161</v>
      </c>
      <c r="B27" s="199" t="s">
        <v>162</v>
      </c>
      <c r="C27" s="113">
        <v>0.37267756589864259</v>
      </c>
      <c r="D27" s="115">
        <v>137</v>
      </c>
      <c r="E27" s="114">
        <v>137</v>
      </c>
      <c r="F27" s="114">
        <v>145</v>
      </c>
      <c r="G27" s="114">
        <v>149</v>
      </c>
      <c r="H27" s="140">
        <v>143</v>
      </c>
      <c r="I27" s="115">
        <v>-6</v>
      </c>
      <c r="J27" s="116">
        <v>-4.1958041958041958</v>
      </c>
    </row>
    <row r="28" spans="1:15" s="110" customFormat="1" ht="24.95" customHeight="1" x14ac:dyDescent="0.2">
      <c r="A28" s="193" t="s">
        <v>163</v>
      </c>
      <c r="B28" s="199" t="s">
        <v>164</v>
      </c>
      <c r="C28" s="113">
        <v>6.2702320393895707</v>
      </c>
      <c r="D28" s="115">
        <v>2305</v>
      </c>
      <c r="E28" s="114">
        <v>2529</v>
      </c>
      <c r="F28" s="114">
        <v>2307</v>
      </c>
      <c r="G28" s="114">
        <v>2483</v>
      </c>
      <c r="H28" s="140">
        <v>2298</v>
      </c>
      <c r="I28" s="115">
        <v>7</v>
      </c>
      <c r="J28" s="116">
        <v>0.30461270670147955</v>
      </c>
    </row>
    <row r="29" spans="1:15" s="110" customFormat="1" ht="24.95" customHeight="1" x14ac:dyDescent="0.2">
      <c r="A29" s="193">
        <v>86</v>
      </c>
      <c r="B29" s="199" t="s">
        <v>165</v>
      </c>
      <c r="C29" s="113">
        <v>8.76744375833084</v>
      </c>
      <c r="D29" s="115">
        <v>3223</v>
      </c>
      <c r="E29" s="114">
        <v>3269</v>
      </c>
      <c r="F29" s="114">
        <v>3228</v>
      </c>
      <c r="G29" s="114">
        <v>3316</v>
      </c>
      <c r="H29" s="140">
        <v>3231</v>
      </c>
      <c r="I29" s="115">
        <v>-8</v>
      </c>
      <c r="J29" s="116">
        <v>-0.24760136180748993</v>
      </c>
    </row>
    <row r="30" spans="1:15" s="110" customFormat="1" ht="24.95" customHeight="1" x14ac:dyDescent="0.2">
      <c r="A30" s="193">
        <v>87.88</v>
      </c>
      <c r="B30" s="204" t="s">
        <v>166</v>
      </c>
      <c r="C30" s="113">
        <v>5.8921139250836481</v>
      </c>
      <c r="D30" s="115">
        <v>2166</v>
      </c>
      <c r="E30" s="114">
        <v>2154</v>
      </c>
      <c r="F30" s="114">
        <v>2137</v>
      </c>
      <c r="G30" s="114">
        <v>2112</v>
      </c>
      <c r="H30" s="140">
        <v>2104</v>
      </c>
      <c r="I30" s="115">
        <v>62</v>
      </c>
      <c r="J30" s="116">
        <v>2.9467680608365021</v>
      </c>
    </row>
    <row r="31" spans="1:15" s="110" customFormat="1" ht="24.95" customHeight="1" x14ac:dyDescent="0.2">
      <c r="A31" s="193" t="s">
        <v>167</v>
      </c>
      <c r="B31" s="199" t="s">
        <v>168</v>
      </c>
      <c r="C31" s="113">
        <v>14.001251326133675</v>
      </c>
      <c r="D31" s="115">
        <v>5147</v>
      </c>
      <c r="E31" s="114">
        <v>5326</v>
      </c>
      <c r="F31" s="114">
        <v>5190</v>
      </c>
      <c r="G31" s="114">
        <v>5348</v>
      </c>
      <c r="H31" s="140">
        <v>5281</v>
      </c>
      <c r="I31" s="115">
        <v>-134</v>
      </c>
      <c r="J31" s="116">
        <v>-2.5373982200340843</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0.1414542585892658</v>
      </c>
      <c r="D34" s="115">
        <v>52</v>
      </c>
      <c r="E34" s="114">
        <v>54</v>
      </c>
      <c r="F34" s="114">
        <v>62</v>
      </c>
      <c r="G34" s="114">
        <v>65</v>
      </c>
      <c r="H34" s="140">
        <v>60</v>
      </c>
      <c r="I34" s="115">
        <v>-8</v>
      </c>
      <c r="J34" s="116">
        <v>-13.333333333333334</v>
      </c>
    </row>
    <row r="35" spans="1:10" s="110" customFormat="1" ht="24.95" customHeight="1" x14ac:dyDescent="0.2">
      <c r="A35" s="292" t="s">
        <v>171</v>
      </c>
      <c r="B35" s="293" t="s">
        <v>172</v>
      </c>
      <c r="C35" s="113">
        <v>3.4792307064552106</v>
      </c>
      <c r="D35" s="115">
        <v>1279</v>
      </c>
      <c r="E35" s="114">
        <v>1338</v>
      </c>
      <c r="F35" s="114">
        <v>1326</v>
      </c>
      <c r="G35" s="114">
        <v>1322</v>
      </c>
      <c r="H35" s="140">
        <v>1332</v>
      </c>
      <c r="I35" s="115">
        <v>-53</v>
      </c>
      <c r="J35" s="116">
        <v>-3.9789789789789789</v>
      </c>
    </row>
    <row r="36" spans="1:10" s="110" customFormat="1" ht="24.95" customHeight="1" x14ac:dyDescent="0.2">
      <c r="A36" s="294" t="s">
        <v>173</v>
      </c>
      <c r="B36" s="295" t="s">
        <v>174</v>
      </c>
      <c r="C36" s="125">
        <v>96.379315034955525</v>
      </c>
      <c r="D36" s="143">
        <v>35430</v>
      </c>
      <c r="E36" s="144">
        <v>36787</v>
      </c>
      <c r="F36" s="144">
        <v>36345</v>
      </c>
      <c r="G36" s="144">
        <v>36825</v>
      </c>
      <c r="H36" s="145">
        <v>36299</v>
      </c>
      <c r="I36" s="143">
        <v>-869</v>
      </c>
      <c r="J36" s="146">
        <v>-2.3940053444998486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36761</v>
      </c>
      <c r="F11" s="264">
        <v>38179</v>
      </c>
      <c r="G11" s="264">
        <v>37733</v>
      </c>
      <c r="H11" s="264">
        <v>38212</v>
      </c>
      <c r="I11" s="265">
        <v>37691</v>
      </c>
      <c r="J11" s="263">
        <v>-930</v>
      </c>
      <c r="K11" s="266">
        <v>-2.4674325435780426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37.297679606104296</v>
      </c>
      <c r="E13" s="115">
        <v>13711</v>
      </c>
      <c r="F13" s="114">
        <v>13788</v>
      </c>
      <c r="G13" s="114">
        <v>13516</v>
      </c>
      <c r="H13" s="114">
        <v>13844</v>
      </c>
      <c r="I13" s="140">
        <v>13824</v>
      </c>
      <c r="J13" s="115">
        <v>-113</v>
      </c>
      <c r="K13" s="116">
        <v>-0.81741898148148151</v>
      </c>
    </row>
    <row r="14" spans="1:15" ht="15.95" customHeight="1" x14ac:dyDescent="0.2">
      <c r="A14" s="306" t="s">
        <v>230</v>
      </c>
      <c r="B14" s="307"/>
      <c r="C14" s="308"/>
      <c r="D14" s="113">
        <v>44.876363537444576</v>
      </c>
      <c r="E14" s="115">
        <v>16497</v>
      </c>
      <c r="F14" s="114">
        <v>17341</v>
      </c>
      <c r="G14" s="114">
        <v>17529</v>
      </c>
      <c r="H14" s="114">
        <v>17433</v>
      </c>
      <c r="I14" s="140">
        <v>17228</v>
      </c>
      <c r="J14" s="115">
        <v>-731</v>
      </c>
      <c r="K14" s="116">
        <v>-4.2430926398885536</v>
      </c>
    </row>
    <row r="15" spans="1:15" ht="15.95" customHeight="1" x14ac:dyDescent="0.2">
      <c r="A15" s="306" t="s">
        <v>231</v>
      </c>
      <c r="B15" s="307"/>
      <c r="C15" s="308"/>
      <c r="D15" s="113">
        <v>4.7087946465003672</v>
      </c>
      <c r="E15" s="115">
        <v>1731</v>
      </c>
      <c r="F15" s="114">
        <v>1920</v>
      </c>
      <c r="G15" s="114">
        <v>1901</v>
      </c>
      <c r="H15" s="114">
        <v>1882</v>
      </c>
      <c r="I15" s="140">
        <v>1873</v>
      </c>
      <c r="J15" s="115">
        <v>-142</v>
      </c>
      <c r="K15" s="116">
        <v>-7.581420181526962</v>
      </c>
    </row>
    <row r="16" spans="1:15" ht="15.95" customHeight="1" x14ac:dyDescent="0.2">
      <c r="A16" s="306" t="s">
        <v>232</v>
      </c>
      <c r="B16" s="307"/>
      <c r="C16" s="308"/>
      <c r="D16" s="113">
        <v>8.2179483691956143</v>
      </c>
      <c r="E16" s="115">
        <v>3021</v>
      </c>
      <c r="F16" s="114">
        <v>3226</v>
      </c>
      <c r="G16" s="114">
        <v>2914</v>
      </c>
      <c r="H16" s="114">
        <v>3112</v>
      </c>
      <c r="I16" s="140">
        <v>2866</v>
      </c>
      <c r="J16" s="115">
        <v>155</v>
      </c>
      <c r="K16" s="116">
        <v>5.4082344731332865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0.18497864584750143</v>
      </c>
      <c r="E18" s="115">
        <v>68</v>
      </c>
      <c r="F18" s="114">
        <v>71</v>
      </c>
      <c r="G18" s="114">
        <v>77</v>
      </c>
      <c r="H18" s="114">
        <v>73</v>
      </c>
      <c r="I18" s="140">
        <v>69</v>
      </c>
      <c r="J18" s="115">
        <v>-1</v>
      </c>
      <c r="K18" s="116">
        <v>-1.4492753623188406</v>
      </c>
    </row>
    <row r="19" spans="1:11" ht="14.1" customHeight="1" x14ac:dyDescent="0.2">
      <c r="A19" s="306" t="s">
        <v>235</v>
      </c>
      <c r="B19" s="307" t="s">
        <v>236</v>
      </c>
      <c r="C19" s="308"/>
      <c r="D19" s="113">
        <v>5.7125758276434263E-2</v>
      </c>
      <c r="E19" s="115">
        <v>21</v>
      </c>
      <c r="F19" s="114">
        <v>25</v>
      </c>
      <c r="G19" s="114">
        <v>28</v>
      </c>
      <c r="H19" s="114">
        <v>25</v>
      </c>
      <c r="I19" s="140">
        <v>22</v>
      </c>
      <c r="J19" s="115">
        <v>-1</v>
      </c>
      <c r="K19" s="116">
        <v>-4.5454545454545459</v>
      </c>
    </row>
    <row r="20" spans="1:11" ht="14.1" customHeight="1" x14ac:dyDescent="0.2">
      <c r="A20" s="306">
        <v>12</v>
      </c>
      <c r="B20" s="307" t="s">
        <v>237</v>
      </c>
      <c r="C20" s="308"/>
      <c r="D20" s="113">
        <v>0.49781017926607002</v>
      </c>
      <c r="E20" s="115">
        <v>183</v>
      </c>
      <c r="F20" s="114">
        <v>192</v>
      </c>
      <c r="G20" s="114">
        <v>193</v>
      </c>
      <c r="H20" s="114">
        <v>189</v>
      </c>
      <c r="I20" s="140">
        <v>191</v>
      </c>
      <c r="J20" s="115">
        <v>-8</v>
      </c>
      <c r="K20" s="116">
        <v>-4.1884816753926701</v>
      </c>
    </row>
    <row r="21" spans="1:11" ht="14.1" customHeight="1" x14ac:dyDescent="0.2">
      <c r="A21" s="306">
        <v>21</v>
      </c>
      <c r="B21" s="307" t="s">
        <v>238</v>
      </c>
      <c r="C21" s="308"/>
      <c r="D21" s="113">
        <v>4.6244661461875357E-2</v>
      </c>
      <c r="E21" s="115">
        <v>17</v>
      </c>
      <c r="F21" s="114">
        <v>18</v>
      </c>
      <c r="G21" s="114">
        <v>16</v>
      </c>
      <c r="H21" s="114">
        <v>16</v>
      </c>
      <c r="I21" s="140">
        <v>13</v>
      </c>
      <c r="J21" s="115">
        <v>4</v>
      </c>
      <c r="K21" s="116">
        <v>30.76923076923077</v>
      </c>
    </row>
    <row r="22" spans="1:11" ht="14.1" customHeight="1" x14ac:dyDescent="0.2">
      <c r="A22" s="306">
        <v>22</v>
      </c>
      <c r="B22" s="307" t="s">
        <v>239</v>
      </c>
      <c r="C22" s="308"/>
      <c r="D22" s="113">
        <v>0.12785288757106716</v>
      </c>
      <c r="E22" s="115">
        <v>47</v>
      </c>
      <c r="F22" s="114">
        <v>61</v>
      </c>
      <c r="G22" s="114">
        <v>54</v>
      </c>
      <c r="H22" s="114">
        <v>50</v>
      </c>
      <c r="I22" s="140">
        <v>57</v>
      </c>
      <c r="J22" s="115">
        <v>-10</v>
      </c>
      <c r="K22" s="116">
        <v>-17.543859649122808</v>
      </c>
    </row>
    <row r="23" spans="1:11" ht="14.1" customHeight="1" x14ac:dyDescent="0.2">
      <c r="A23" s="306">
        <v>23</v>
      </c>
      <c r="B23" s="307" t="s">
        <v>240</v>
      </c>
      <c r="C23" s="308"/>
      <c r="D23" s="113">
        <v>0.2230624846984576</v>
      </c>
      <c r="E23" s="115">
        <v>82</v>
      </c>
      <c r="F23" s="114">
        <v>85</v>
      </c>
      <c r="G23" s="114">
        <v>81</v>
      </c>
      <c r="H23" s="114">
        <v>81</v>
      </c>
      <c r="I23" s="140">
        <v>81</v>
      </c>
      <c r="J23" s="115">
        <v>1</v>
      </c>
      <c r="K23" s="116">
        <v>1.2345679012345678</v>
      </c>
    </row>
    <row r="24" spans="1:11" ht="14.1" customHeight="1" x14ac:dyDescent="0.2">
      <c r="A24" s="306">
        <v>24</v>
      </c>
      <c r="B24" s="307" t="s">
        <v>241</v>
      </c>
      <c r="C24" s="308"/>
      <c r="D24" s="113">
        <v>0.16865700062566308</v>
      </c>
      <c r="E24" s="115">
        <v>62</v>
      </c>
      <c r="F24" s="114">
        <v>64</v>
      </c>
      <c r="G24" s="114">
        <v>66</v>
      </c>
      <c r="H24" s="114">
        <v>64</v>
      </c>
      <c r="I24" s="140">
        <v>60</v>
      </c>
      <c r="J24" s="115">
        <v>2</v>
      </c>
      <c r="K24" s="116">
        <v>3.3333333333333335</v>
      </c>
    </row>
    <row r="25" spans="1:11" ht="14.1" customHeight="1" x14ac:dyDescent="0.2">
      <c r="A25" s="306">
        <v>25</v>
      </c>
      <c r="B25" s="307" t="s">
        <v>242</v>
      </c>
      <c r="C25" s="308"/>
      <c r="D25" s="113">
        <v>0.41620195315687819</v>
      </c>
      <c r="E25" s="115">
        <v>153</v>
      </c>
      <c r="F25" s="114">
        <v>150</v>
      </c>
      <c r="G25" s="114">
        <v>158</v>
      </c>
      <c r="H25" s="114">
        <v>150</v>
      </c>
      <c r="I25" s="140">
        <v>148</v>
      </c>
      <c r="J25" s="115">
        <v>5</v>
      </c>
      <c r="K25" s="116">
        <v>3.3783783783783785</v>
      </c>
    </row>
    <row r="26" spans="1:11" ht="14.1" customHeight="1" x14ac:dyDescent="0.2">
      <c r="A26" s="306">
        <v>26</v>
      </c>
      <c r="B26" s="307" t="s">
        <v>243</v>
      </c>
      <c r="C26" s="308"/>
      <c r="D26" s="113">
        <v>0.26114632354941381</v>
      </c>
      <c r="E26" s="115">
        <v>96</v>
      </c>
      <c r="F26" s="114">
        <v>97</v>
      </c>
      <c r="G26" s="114">
        <v>98</v>
      </c>
      <c r="H26" s="114">
        <v>114</v>
      </c>
      <c r="I26" s="140">
        <v>121</v>
      </c>
      <c r="J26" s="115">
        <v>-25</v>
      </c>
      <c r="K26" s="116">
        <v>-20.66115702479339</v>
      </c>
    </row>
    <row r="27" spans="1:11" ht="14.1" customHeight="1" x14ac:dyDescent="0.2">
      <c r="A27" s="306">
        <v>27</v>
      </c>
      <c r="B27" s="307" t="s">
        <v>244</v>
      </c>
      <c r="C27" s="308"/>
      <c r="D27" s="113">
        <v>0.17137727482930279</v>
      </c>
      <c r="E27" s="115">
        <v>63</v>
      </c>
      <c r="F27" s="114">
        <v>69</v>
      </c>
      <c r="G27" s="114">
        <v>69</v>
      </c>
      <c r="H27" s="114">
        <v>71</v>
      </c>
      <c r="I27" s="140">
        <v>61</v>
      </c>
      <c r="J27" s="115">
        <v>2</v>
      </c>
      <c r="K27" s="116">
        <v>3.278688524590164</v>
      </c>
    </row>
    <row r="28" spans="1:11" ht="14.1" customHeight="1" x14ac:dyDescent="0.2">
      <c r="A28" s="306">
        <v>28</v>
      </c>
      <c r="B28" s="307" t="s">
        <v>245</v>
      </c>
      <c r="C28" s="308"/>
      <c r="D28" s="113">
        <v>0.20674083947661925</v>
      </c>
      <c r="E28" s="115">
        <v>76</v>
      </c>
      <c r="F28" s="114">
        <v>72</v>
      </c>
      <c r="G28" s="114">
        <v>74</v>
      </c>
      <c r="H28" s="114">
        <v>69</v>
      </c>
      <c r="I28" s="140">
        <v>66</v>
      </c>
      <c r="J28" s="115">
        <v>10</v>
      </c>
      <c r="K28" s="116">
        <v>15.151515151515152</v>
      </c>
    </row>
    <row r="29" spans="1:11" ht="14.1" customHeight="1" x14ac:dyDescent="0.2">
      <c r="A29" s="306">
        <v>29</v>
      </c>
      <c r="B29" s="307" t="s">
        <v>246</v>
      </c>
      <c r="C29" s="308"/>
      <c r="D29" s="113">
        <v>2.7610783166943227</v>
      </c>
      <c r="E29" s="115">
        <v>1015</v>
      </c>
      <c r="F29" s="114">
        <v>1196</v>
      </c>
      <c r="G29" s="114">
        <v>1214</v>
      </c>
      <c r="H29" s="114">
        <v>1243</v>
      </c>
      <c r="I29" s="140">
        <v>1217</v>
      </c>
      <c r="J29" s="115">
        <v>-202</v>
      </c>
      <c r="K29" s="116">
        <v>-16.598192276088742</v>
      </c>
    </row>
    <row r="30" spans="1:11" ht="14.1" customHeight="1" x14ac:dyDescent="0.2">
      <c r="A30" s="306" t="s">
        <v>247</v>
      </c>
      <c r="B30" s="307" t="s">
        <v>248</v>
      </c>
      <c r="C30" s="308"/>
      <c r="D30" s="113">
        <v>0.30195043660400966</v>
      </c>
      <c r="E30" s="115">
        <v>111</v>
      </c>
      <c r="F30" s="114">
        <v>104</v>
      </c>
      <c r="G30" s="114">
        <v>103</v>
      </c>
      <c r="H30" s="114">
        <v>107</v>
      </c>
      <c r="I30" s="140">
        <v>102</v>
      </c>
      <c r="J30" s="115">
        <v>9</v>
      </c>
      <c r="K30" s="116">
        <v>8.8235294117647065</v>
      </c>
    </row>
    <row r="31" spans="1:11" ht="14.1" customHeight="1" x14ac:dyDescent="0.2">
      <c r="A31" s="306" t="s">
        <v>249</v>
      </c>
      <c r="B31" s="307" t="s">
        <v>250</v>
      </c>
      <c r="C31" s="308"/>
      <c r="D31" s="113">
        <v>2.4591278800903131</v>
      </c>
      <c r="E31" s="115">
        <v>904</v>
      </c>
      <c r="F31" s="114">
        <v>1092</v>
      </c>
      <c r="G31" s="114">
        <v>1111</v>
      </c>
      <c r="H31" s="114">
        <v>1136</v>
      </c>
      <c r="I31" s="140">
        <v>1115</v>
      </c>
      <c r="J31" s="115">
        <v>-211</v>
      </c>
      <c r="K31" s="116">
        <v>-18.923766816143498</v>
      </c>
    </row>
    <row r="32" spans="1:11" ht="14.1" customHeight="1" x14ac:dyDescent="0.2">
      <c r="A32" s="306">
        <v>31</v>
      </c>
      <c r="B32" s="307" t="s">
        <v>251</v>
      </c>
      <c r="C32" s="308"/>
      <c r="D32" s="113">
        <v>0.10065014553466989</v>
      </c>
      <c r="E32" s="115">
        <v>37</v>
      </c>
      <c r="F32" s="114">
        <v>36</v>
      </c>
      <c r="G32" s="114">
        <v>32</v>
      </c>
      <c r="H32" s="114">
        <v>35</v>
      </c>
      <c r="I32" s="140">
        <v>40</v>
      </c>
      <c r="J32" s="115">
        <v>-3</v>
      </c>
      <c r="K32" s="116">
        <v>-7.5</v>
      </c>
    </row>
    <row r="33" spans="1:11" ht="14.1" customHeight="1" x14ac:dyDescent="0.2">
      <c r="A33" s="306">
        <v>32</v>
      </c>
      <c r="B33" s="307" t="s">
        <v>252</v>
      </c>
      <c r="C33" s="308"/>
      <c r="D33" s="113">
        <v>0.34275454965860558</v>
      </c>
      <c r="E33" s="115">
        <v>126</v>
      </c>
      <c r="F33" s="114">
        <v>126</v>
      </c>
      <c r="G33" s="114">
        <v>135</v>
      </c>
      <c r="H33" s="114">
        <v>123</v>
      </c>
      <c r="I33" s="140">
        <v>127</v>
      </c>
      <c r="J33" s="115">
        <v>-1</v>
      </c>
      <c r="K33" s="116">
        <v>-0.78740157480314965</v>
      </c>
    </row>
    <row r="34" spans="1:11" ht="14.1" customHeight="1" x14ac:dyDescent="0.2">
      <c r="A34" s="306">
        <v>33</v>
      </c>
      <c r="B34" s="307" t="s">
        <v>253</v>
      </c>
      <c r="C34" s="308"/>
      <c r="D34" s="113">
        <v>0.26658687195669323</v>
      </c>
      <c r="E34" s="115">
        <v>98</v>
      </c>
      <c r="F34" s="114">
        <v>107</v>
      </c>
      <c r="G34" s="114">
        <v>99</v>
      </c>
      <c r="H34" s="114">
        <v>109</v>
      </c>
      <c r="I34" s="140">
        <v>110</v>
      </c>
      <c r="J34" s="115">
        <v>-12</v>
      </c>
      <c r="K34" s="116">
        <v>-10.909090909090908</v>
      </c>
    </row>
    <row r="35" spans="1:11" ht="14.1" customHeight="1" x14ac:dyDescent="0.2">
      <c r="A35" s="306">
        <v>34</v>
      </c>
      <c r="B35" s="307" t="s">
        <v>254</v>
      </c>
      <c r="C35" s="308"/>
      <c r="D35" s="113">
        <v>2.6522673485487336</v>
      </c>
      <c r="E35" s="115">
        <v>975</v>
      </c>
      <c r="F35" s="114">
        <v>976</v>
      </c>
      <c r="G35" s="114">
        <v>983</v>
      </c>
      <c r="H35" s="114">
        <v>970</v>
      </c>
      <c r="I35" s="140">
        <v>953</v>
      </c>
      <c r="J35" s="115">
        <v>22</v>
      </c>
      <c r="K35" s="116">
        <v>2.3084994753410282</v>
      </c>
    </row>
    <row r="36" spans="1:11" ht="14.1" customHeight="1" x14ac:dyDescent="0.2">
      <c r="A36" s="306">
        <v>41</v>
      </c>
      <c r="B36" s="307" t="s">
        <v>255</v>
      </c>
      <c r="C36" s="308"/>
      <c r="D36" s="113">
        <v>0.34819509806588506</v>
      </c>
      <c r="E36" s="115">
        <v>128</v>
      </c>
      <c r="F36" s="114">
        <v>82</v>
      </c>
      <c r="G36" s="114">
        <v>80</v>
      </c>
      <c r="H36" s="114">
        <v>78</v>
      </c>
      <c r="I36" s="140">
        <v>73</v>
      </c>
      <c r="J36" s="115">
        <v>55</v>
      </c>
      <c r="K36" s="116">
        <v>75.342465753424662</v>
      </c>
    </row>
    <row r="37" spans="1:11" ht="14.1" customHeight="1" x14ac:dyDescent="0.2">
      <c r="A37" s="306">
        <v>42</v>
      </c>
      <c r="B37" s="307" t="s">
        <v>256</v>
      </c>
      <c r="C37" s="308"/>
      <c r="D37" s="113">
        <v>5.4405484072794538E-2</v>
      </c>
      <c r="E37" s="115">
        <v>20</v>
      </c>
      <c r="F37" s="114">
        <v>20</v>
      </c>
      <c r="G37" s="114">
        <v>20</v>
      </c>
      <c r="H37" s="114">
        <v>17</v>
      </c>
      <c r="I37" s="140">
        <v>18</v>
      </c>
      <c r="J37" s="115">
        <v>2</v>
      </c>
      <c r="K37" s="116">
        <v>11.111111111111111</v>
      </c>
    </row>
    <row r="38" spans="1:11" ht="14.1" customHeight="1" x14ac:dyDescent="0.2">
      <c r="A38" s="306">
        <v>43</v>
      </c>
      <c r="B38" s="307" t="s">
        <v>257</v>
      </c>
      <c r="C38" s="308"/>
      <c r="D38" s="113">
        <v>0.55765621174614399</v>
      </c>
      <c r="E38" s="115">
        <v>205</v>
      </c>
      <c r="F38" s="114">
        <v>201</v>
      </c>
      <c r="G38" s="114">
        <v>215</v>
      </c>
      <c r="H38" s="114">
        <v>213</v>
      </c>
      <c r="I38" s="140">
        <v>218</v>
      </c>
      <c r="J38" s="115">
        <v>-13</v>
      </c>
      <c r="K38" s="116">
        <v>-5.9633027522935782</v>
      </c>
    </row>
    <row r="39" spans="1:11" ht="14.1" customHeight="1" x14ac:dyDescent="0.2">
      <c r="A39" s="306">
        <v>51</v>
      </c>
      <c r="B39" s="307" t="s">
        <v>258</v>
      </c>
      <c r="C39" s="308"/>
      <c r="D39" s="113">
        <v>4.2653899513070916</v>
      </c>
      <c r="E39" s="115">
        <v>1568</v>
      </c>
      <c r="F39" s="114">
        <v>1503</v>
      </c>
      <c r="G39" s="114">
        <v>1411</v>
      </c>
      <c r="H39" s="114">
        <v>1530</v>
      </c>
      <c r="I39" s="140">
        <v>1711</v>
      </c>
      <c r="J39" s="115">
        <v>-143</v>
      </c>
      <c r="K39" s="116">
        <v>-8.3576855639976628</v>
      </c>
    </row>
    <row r="40" spans="1:11" ht="14.1" customHeight="1" x14ac:dyDescent="0.2">
      <c r="A40" s="306" t="s">
        <v>259</v>
      </c>
      <c r="B40" s="307" t="s">
        <v>260</v>
      </c>
      <c r="C40" s="308"/>
      <c r="D40" s="113">
        <v>4.1647398057724221</v>
      </c>
      <c r="E40" s="115">
        <v>1531</v>
      </c>
      <c r="F40" s="114">
        <v>1460</v>
      </c>
      <c r="G40" s="114">
        <v>1366</v>
      </c>
      <c r="H40" s="114">
        <v>1485</v>
      </c>
      <c r="I40" s="140">
        <v>1671</v>
      </c>
      <c r="J40" s="115">
        <v>-140</v>
      </c>
      <c r="K40" s="116">
        <v>-8.3782166367444653</v>
      </c>
    </row>
    <row r="41" spans="1:11" ht="14.1" customHeight="1" x14ac:dyDescent="0.2">
      <c r="A41" s="306"/>
      <c r="B41" s="307" t="s">
        <v>261</v>
      </c>
      <c r="C41" s="308"/>
      <c r="D41" s="113">
        <v>2.1762193629117816</v>
      </c>
      <c r="E41" s="115">
        <v>800</v>
      </c>
      <c r="F41" s="114">
        <v>745</v>
      </c>
      <c r="G41" s="114">
        <v>675</v>
      </c>
      <c r="H41" s="114">
        <v>781</v>
      </c>
      <c r="I41" s="140">
        <v>987</v>
      </c>
      <c r="J41" s="115">
        <v>-187</v>
      </c>
      <c r="K41" s="116">
        <v>-18.946301925025328</v>
      </c>
    </row>
    <row r="42" spans="1:11" ht="14.1" customHeight="1" x14ac:dyDescent="0.2">
      <c r="A42" s="306">
        <v>52</v>
      </c>
      <c r="B42" s="307" t="s">
        <v>262</v>
      </c>
      <c r="C42" s="308"/>
      <c r="D42" s="113">
        <v>10.600908571584016</v>
      </c>
      <c r="E42" s="115">
        <v>3897</v>
      </c>
      <c r="F42" s="114">
        <v>4041</v>
      </c>
      <c r="G42" s="114">
        <v>4172</v>
      </c>
      <c r="H42" s="114">
        <v>4006</v>
      </c>
      <c r="I42" s="140">
        <v>4087</v>
      </c>
      <c r="J42" s="115">
        <v>-190</v>
      </c>
      <c r="K42" s="116">
        <v>-4.6488867139711276</v>
      </c>
    </row>
    <row r="43" spans="1:11" ht="14.1" customHeight="1" x14ac:dyDescent="0.2">
      <c r="A43" s="306" t="s">
        <v>263</v>
      </c>
      <c r="B43" s="307" t="s">
        <v>264</v>
      </c>
      <c r="C43" s="308"/>
      <c r="D43" s="113">
        <v>10.576426103751258</v>
      </c>
      <c r="E43" s="115">
        <v>3888</v>
      </c>
      <c r="F43" s="114">
        <v>4029</v>
      </c>
      <c r="G43" s="114">
        <v>4158</v>
      </c>
      <c r="H43" s="114">
        <v>3996</v>
      </c>
      <c r="I43" s="140">
        <v>4076</v>
      </c>
      <c r="J43" s="115">
        <v>-188</v>
      </c>
      <c r="K43" s="116">
        <v>-4.6123650637880278</v>
      </c>
    </row>
    <row r="44" spans="1:11" ht="14.1" customHeight="1" x14ac:dyDescent="0.2">
      <c r="A44" s="306">
        <v>53</v>
      </c>
      <c r="B44" s="307" t="s">
        <v>265</v>
      </c>
      <c r="C44" s="308"/>
      <c r="D44" s="113">
        <v>1.3873398438562607</v>
      </c>
      <c r="E44" s="115">
        <v>510</v>
      </c>
      <c r="F44" s="114">
        <v>519</v>
      </c>
      <c r="G44" s="114">
        <v>530</v>
      </c>
      <c r="H44" s="114">
        <v>535</v>
      </c>
      <c r="I44" s="140">
        <v>512</v>
      </c>
      <c r="J44" s="115">
        <v>-2</v>
      </c>
      <c r="K44" s="116">
        <v>-0.390625</v>
      </c>
    </row>
    <row r="45" spans="1:11" ht="14.1" customHeight="1" x14ac:dyDescent="0.2">
      <c r="A45" s="306" t="s">
        <v>266</v>
      </c>
      <c r="B45" s="307" t="s">
        <v>267</v>
      </c>
      <c r="C45" s="308"/>
      <c r="D45" s="113">
        <v>1.3519762792089443</v>
      </c>
      <c r="E45" s="115">
        <v>497</v>
      </c>
      <c r="F45" s="114">
        <v>507</v>
      </c>
      <c r="G45" s="114">
        <v>518</v>
      </c>
      <c r="H45" s="114">
        <v>524</v>
      </c>
      <c r="I45" s="140">
        <v>503</v>
      </c>
      <c r="J45" s="115">
        <v>-6</v>
      </c>
      <c r="K45" s="116">
        <v>-1.1928429423459244</v>
      </c>
    </row>
    <row r="46" spans="1:11" ht="14.1" customHeight="1" x14ac:dyDescent="0.2">
      <c r="A46" s="306">
        <v>54</v>
      </c>
      <c r="B46" s="307" t="s">
        <v>268</v>
      </c>
      <c r="C46" s="308"/>
      <c r="D46" s="113">
        <v>15.559968444819237</v>
      </c>
      <c r="E46" s="115">
        <v>5720</v>
      </c>
      <c r="F46" s="114">
        <v>5504</v>
      </c>
      <c r="G46" s="114">
        <v>5519</v>
      </c>
      <c r="H46" s="114">
        <v>5606</v>
      </c>
      <c r="I46" s="140">
        <v>5578</v>
      </c>
      <c r="J46" s="115">
        <v>142</v>
      </c>
      <c r="K46" s="116">
        <v>2.5457153101470062</v>
      </c>
    </row>
    <row r="47" spans="1:11" ht="14.1" customHeight="1" x14ac:dyDescent="0.2">
      <c r="A47" s="306">
        <v>61</v>
      </c>
      <c r="B47" s="307" t="s">
        <v>269</v>
      </c>
      <c r="C47" s="308"/>
      <c r="D47" s="113">
        <v>0.67190772829901257</v>
      </c>
      <c r="E47" s="115">
        <v>247</v>
      </c>
      <c r="F47" s="114">
        <v>255</v>
      </c>
      <c r="G47" s="114">
        <v>242</v>
      </c>
      <c r="H47" s="114">
        <v>209</v>
      </c>
      <c r="I47" s="140">
        <v>196</v>
      </c>
      <c r="J47" s="115">
        <v>51</v>
      </c>
      <c r="K47" s="116">
        <v>26.020408163265305</v>
      </c>
    </row>
    <row r="48" spans="1:11" ht="14.1" customHeight="1" x14ac:dyDescent="0.2">
      <c r="A48" s="306">
        <v>62</v>
      </c>
      <c r="B48" s="307" t="s">
        <v>270</v>
      </c>
      <c r="C48" s="308"/>
      <c r="D48" s="113">
        <v>9.3795054541497791</v>
      </c>
      <c r="E48" s="115">
        <v>3448</v>
      </c>
      <c r="F48" s="114">
        <v>3634</v>
      </c>
      <c r="G48" s="114">
        <v>3472</v>
      </c>
      <c r="H48" s="114">
        <v>3509</v>
      </c>
      <c r="I48" s="140">
        <v>3439</v>
      </c>
      <c r="J48" s="115">
        <v>9</v>
      </c>
      <c r="K48" s="116">
        <v>0.26170398371619658</v>
      </c>
    </row>
    <row r="49" spans="1:11" ht="14.1" customHeight="1" x14ac:dyDescent="0.2">
      <c r="A49" s="306">
        <v>63</v>
      </c>
      <c r="B49" s="307" t="s">
        <v>271</v>
      </c>
      <c r="C49" s="308"/>
      <c r="D49" s="113">
        <v>10.516580071271184</v>
      </c>
      <c r="E49" s="115">
        <v>3866</v>
      </c>
      <c r="F49" s="114">
        <v>4412</v>
      </c>
      <c r="G49" s="114">
        <v>4423</v>
      </c>
      <c r="H49" s="114">
        <v>4508</v>
      </c>
      <c r="I49" s="140">
        <v>4303</v>
      </c>
      <c r="J49" s="115">
        <v>-437</v>
      </c>
      <c r="K49" s="116">
        <v>-10.155705321868464</v>
      </c>
    </row>
    <row r="50" spans="1:11" ht="14.1" customHeight="1" x14ac:dyDescent="0.2">
      <c r="A50" s="306" t="s">
        <v>272</v>
      </c>
      <c r="B50" s="307" t="s">
        <v>273</v>
      </c>
      <c r="C50" s="308"/>
      <c r="D50" s="113">
        <v>0.79432006746280026</v>
      </c>
      <c r="E50" s="115">
        <v>292</v>
      </c>
      <c r="F50" s="114">
        <v>324</v>
      </c>
      <c r="G50" s="114">
        <v>333</v>
      </c>
      <c r="H50" s="114">
        <v>350</v>
      </c>
      <c r="I50" s="140">
        <v>369</v>
      </c>
      <c r="J50" s="115">
        <v>-77</v>
      </c>
      <c r="K50" s="116">
        <v>-20.867208672086722</v>
      </c>
    </row>
    <row r="51" spans="1:11" ht="14.1" customHeight="1" x14ac:dyDescent="0.2">
      <c r="A51" s="306" t="s">
        <v>274</v>
      </c>
      <c r="B51" s="307" t="s">
        <v>275</v>
      </c>
      <c r="C51" s="308"/>
      <c r="D51" s="113">
        <v>8.432850031283154</v>
      </c>
      <c r="E51" s="115">
        <v>3100</v>
      </c>
      <c r="F51" s="114">
        <v>3621</v>
      </c>
      <c r="G51" s="114">
        <v>3703</v>
      </c>
      <c r="H51" s="114">
        <v>3772</v>
      </c>
      <c r="I51" s="140">
        <v>3523</v>
      </c>
      <c r="J51" s="115">
        <v>-423</v>
      </c>
      <c r="K51" s="116">
        <v>-12.006812375816066</v>
      </c>
    </row>
    <row r="52" spans="1:11" ht="14.1" customHeight="1" x14ac:dyDescent="0.2">
      <c r="A52" s="306">
        <v>71</v>
      </c>
      <c r="B52" s="307" t="s">
        <v>276</v>
      </c>
      <c r="C52" s="308"/>
      <c r="D52" s="113">
        <v>12.390848997578956</v>
      </c>
      <c r="E52" s="115">
        <v>4555</v>
      </c>
      <c r="F52" s="114">
        <v>4691</v>
      </c>
      <c r="G52" s="114">
        <v>4635</v>
      </c>
      <c r="H52" s="114">
        <v>4634</v>
      </c>
      <c r="I52" s="140">
        <v>4619</v>
      </c>
      <c r="J52" s="115">
        <v>-64</v>
      </c>
      <c r="K52" s="116">
        <v>-1.3855812946525221</v>
      </c>
    </row>
    <row r="53" spans="1:11" ht="14.1" customHeight="1" x14ac:dyDescent="0.2">
      <c r="A53" s="306" t="s">
        <v>277</v>
      </c>
      <c r="B53" s="307" t="s">
        <v>278</v>
      </c>
      <c r="C53" s="308"/>
      <c r="D53" s="113">
        <v>0.90857158401566873</v>
      </c>
      <c r="E53" s="115">
        <v>334</v>
      </c>
      <c r="F53" s="114">
        <v>330</v>
      </c>
      <c r="G53" s="114">
        <v>333</v>
      </c>
      <c r="H53" s="114">
        <v>330</v>
      </c>
      <c r="I53" s="140">
        <v>330</v>
      </c>
      <c r="J53" s="115">
        <v>4</v>
      </c>
      <c r="K53" s="116">
        <v>1.2121212121212122</v>
      </c>
    </row>
    <row r="54" spans="1:11" ht="14.1" customHeight="1" x14ac:dyDescent="0.2">
      <c r="A54" s="306" t="s">
        <v>279</v>
      </c>
      <c r="B54" s="307" t="s">
        <v>280</v>
      </c>
      <c r="C54" s="308"/>
      <c r="D54" s="113">
        <v>11.014390250537254</v>
      </c>
      <c r="E54" s="115">
        <v>4049</v>
      </c>
      <c r="F54" s="114">
        <v>4185</v>
      </c>
      <c r="G54" s="114">
        <v>4131</v>
      </c>
      <c r="H54" s="114">
        <v>4134</v>
      </c>
      <c r="I54" s="140">
        <v>4117</v>
      </c>
      <c r="J54" s="115">
        <v>-68</v>
      </c>
      <c r="K54" s="116">
        <v>-1.6516881224192372</v>
      </c>
    </row>
    <row r="55" spans="1:11" ht="14.1" customHeight="1" x14ac:dyDescent="0.2">
      <c r="A55" s="306">
        <v>72</v>
      </c>
      <c r="B55" s="307" t="s">
        <v>281</v>
      </c>
      <c r="C55" s="308"/>
      <c r="D55" s="113">
        <v>1.0146622779576182</v>
      </c>
      <c r="E55" s="115">
        <v>373</v>
      </c>
      <c r="F55" s="114">
        <v>385</v>
      </c>
      <c r="G55" s="114">
        <v>392</v>
      </c>
      <c r="H55" s="114">
        <v>389</v>
      </c>
      <c r="I55" s="140">
        <v>402</v>
      </c>
      <c r="J55" s="115">
        <v>-29</v>
      </c>
      <c r="K55" s="116">
        <v>-7.2139303482587067</v>
      </c>
    </row>
    <row r="56" spans="1:11" ht="14.1" customHeight="1" x14ac:dyDescent="0.2">
      <c r="A56" s="306" t="s">
        <v>282</v>
      </c>
      <c r="B56" s="307" t="s">
        <v>283</v>
      </c>
      <c r="C56" s="308"/>
      <c r="D56" s="113">
        <v>0.17409754903294253</v>
      </c>
      <c r="E56" s="115">
        <v>64</v>
      </c>
      <c r="F56" s="114">
        <v>63</v>
      </c>
      <c r="G56" s="114">
        <v>64</v>
      </c>
      <c r="H56" s="114">
        <v>68</v>
      </c>
      <c r="I56" s="140">
        <v>69</v>
      </c>
      <c r="J56" s="115">
        <v>-5</v>
      </c>
      <c r="K56" s="116">
        <v>-7.2463768115942031</v>
      </c>
    </row>
    <row r="57" spans="1:11" ht="14.1" customHeight="1" x14ac:dyDescent="0.2">
      <c r="A57" s="306" t="s">
        <v>284</v>
      </c>
      <c r="B57" s="307" t="s">
        <v>285</v>
      </c>
      <c r="C57" s="308"/>
      <c r="D57" s="113">
        <v>0.59029950218982075</v>
      </c>
      <c r="E57" s="115">
        <v>217</v>
      </c>
      <c r="F57" s="114">
        <v>235</v>
      </c>
      <c r="G57" s="114">
        <v>242</v>
      </c>
      <c r="H57" s="114">
        <v>234</v>
      </c>
      <c r="I57" s="140">
        <v>243</v>
      </c>
      <c r="J57" s="115">
        <v>-26</v>
      </c>
      <c r="K57" s="116">
        <v>-10.699588477366255</v>
      </c>
    </row>
    <row r="58" spans="1:11" ht="14.1" customHeight="1" x14ac:dyDescent="0.2">
      <c r="A58" s="306">
        <v>73</v>
      </c>
      <c r="B58" s="307" t="s">
        <v>286</v>
      </c>
      <c r="C58" s="308"/>
      <c r="D58" s="113">
        <v>1.2730883273033922</v>
      </c>
      <c r="E58" s="115">
        <v>468</v>
      </c>
      <c r="F58" s="114">
        <v>466</v>
      </c>
      <c r="G58" s="114">
        <v>465</v>
      </c>
      <c r="H58" s="114">
        <v>471</v>
      </c>
      <c r="I58" s="140">
        <v>467</v>
      </c>
      <c r="J58" s="115">
        <v>1</v>
      </c>
      <c r="K58" s="116">
        <v>0.21413276231263384</v>
      </c>
    </row>
    <row r="59" spans="1:11" ht="14.1" customHeight="1" x14ac:dyDescent="0.2">
      <c r="A59" s="306" t="s">
        <v>287</v>
      </c>
      <c r="B59" s="307" t="s">
        <v>288</v>
      </c>
      <c r="C59" s="308"/>
      <c r="D59" s="113">
        <v>0.85144582573923455</v>
      </c>
      <c r="E59" s="115">
        <v>313</v>
      </c>
      <c r="F59" s="114">
        <v>313</v>
      </c>
      <c r="G59" s="114">
        <v>314</v>
      </c>
      <c r="H59" s="114">
        <v>307</v>
      </c>
      <c r="I59" s="140">
        <v>313</v>
      </c>
      <c r="J59" s="115">
        <v>0</v>
      </c>
      <c r="K59" s="116">
        <v>0</v>
      </c>
    </row>
    <row r="60" spans="1:11" ht="14.1" customHeight="1" x14ac:dyDescent="0.2">
      <c r="A60" s="306">
        <v>81</v>
      </c>
      <c r="B60" s="307" t="s">
        <v>289</v>
      </c>
      <c r="C60" s="308"/>
      <c r="D60" s="113">
        <v>5.810505698974457</v>
      </c>
      <c r="E60" s="115">
        <v>2136</v>
      </c>
      <c r="F60" s="114">
        <v>2099</v>
      </c>
      <c r="G60" s="114">
        <v>2147</v>
      </c>
      <c r="H60" s="114">
        <v>2217</v>
      </c>
      <c r="I60" s="140">
        <v>2182</v>
      </c>
      <c r="J60" s="115">
        <v>-46</v>
      </c>
      <c r="K60" s="116">
        <v>-2.1081576535288726</v>
      </c>
    </row>
    <row r="61" spans="1:11" ht="14.1" customHeight="1" x14ac:dyDescent="0.2">
      <c r="A61" s="306" t="s">
        <v>290</v>
      </c>
      <c r="B61" s="307" t="s">
        <v>291</v>
      </c>
      <c r="C61" s="308"/>
      <c r="D61" s="113">
        <v>1.653926715812954</v>
      </c>
      <c r="E61" s="115">
        <v>608</v>
      </c>
      <c r="F61" s="114">
        <v>601</v>
      </c>
      <c r="G61" s="114">
        <v>627</v>
      </c>
      <c r="H61" s="114">
        <v>661</v>
      </c>
      <c r="I61" s="140">
        <v>642</v>
      </c>
      <c r="J61" s="115">
        <v>-34</v>
      </c>
      <c r="K61" s="116">
        <v>-5.29595015576324</v>
      </c>
    </row>
    <row r="62" spans="1:11" ht="14.1" customHeight="1" x14ac:dyDescent="0.2">
      <c r="A62" s="306" t="s">
        <v>292</v>
      </c>
      <c r="B62" s="307" t="s">
        <v>293</v>
      </c>
      <c r="C62" s="308"/>
      <c r="D62" s="113">
        <v>2.5298550093849461</v>
      </c>
      <c r="E62" s="115">
        <v>930</v>
      </c>
      <c r="F62" s="114">
        <v>900</v>
      </c>
      <c r="G62" s="114">
        <v>925</v>
      </c>
      <c r="H62" s="114">
        <v>937</v>
      </c>
      <c r="I62" s="140">
        <v>930</v>
      </c>
      <c r="J62" s="115">
        <v>0</v>
      </c>
      <c r="K62" s="116">
        <v>0</v>
      </c>
    </row>
    <row r="63" spans="1:11" ht="14.1" customHeight="1" x14ac:dyDescent="0.2">
      <c r="A63" s="306"/>
      <c r="B63" s="307" t="s">
        <v>294</v>
      </c>
      <c r="C63" s="308"/>
      <c r="D63" s="113">
        <v>2.3639182829629228</v>
      </c>
      <c r="E63" s="115">
        <v>869</v>
      </c>
      <c r="F63" s="114">
        <v>850</v>
      </c>
      <c r="G63" s="114">
        <v>878</v>
      </c>
      <c r="H63" s="114">
        <v>889</v>
      </c>
      <c r="I63" s="140">
        <v>880</v>
      </c>
      <c r="J63" s="115">
        <v>-11</v>
      </c>
      <c r="K63" s="116">
        <v>-1.25</v>
      </c>
    </row>
    <row r="64" spans="1:11" ht="14.1" customHeight="1" x14ac:dyDescent="0.2">
      <c r="A64" s="306" t="s">
        <v>295</v>
      </c>
      <c r="B64" s="307" t="s">
        <v>296</v>
      </c>
      <c r="C64" s="308"/>
      <c r="D64" s="113">
        <v>0.40532085634231929</v>
      </c>
      <c r="E64" s="115">
        <v>149</v>
      </c>
      <c r="F64" s="114">
        <v>149</v>
      </c>
      <c r="G64" s="114">
        <v>149</v>
      </c>
      <c r="H64" s="114">
        <v>162</v>
      </c>
      <c r="I64" s="140">
        <v>154</v>
      </c>
      <c r="J64" s="115">
        <v>-5</v>
      </c>
      <c r="K64" s="116">
        <v>-3.2467532467532467</v>
      </c>
    </row>
    <row r="65" spans="1:11" ht="14.1" customHeight="1" x14ac:dyDescent="0.2">
      <c r="A65" s="306" t="s">
        <v>297</v>
      </c>
      <c r="B65" s="307" t="s">
        <v>298</v>
      </c>
      <c r="C65" s="308"/>
      <c r="D65" s="113">
        <v>0.6229427926334975</v>
      </c>
      <c r="E65" s="115">
        <v>229</v>
      </c>
      <c r="F65" s="114">
        <v>226</v>
      </c>
      <c r="G65" s="114">
        <v>227</v>
      </c>
      <c r="H65" s="114">
        <v>237</v>
      </c>
      <c r="I65" s="140">
        <v>234</v>
      </c>
      <c r="J65" s="115">
        <v>-5</v>
      </c>
      <c r="K65" s="116">
        <v>-2.1367521367521367</v>
      </c>
    </row>
    <row r="66" spans="1:11" ht="14.1" customHeight="1" x14ac:dyDescent="0.2">
      <c r="A66" s="306">
        <v>82</v>
      </c>
      <c r="B66" s="307" t="s">
        <v>299</v>
      </c>
      <c r="C66" s="308"/>
      <c r="D66" s="113">
        <v>1.8851500231223308</v>
      </c>
      <c r="E66" s="115">
        <v>693</v>
      </c>
      <c r="F66" s="114">
        <v>735</v>
      </c>
      <c r="G66" s="114">
        <v>729</v>
      </c>
      <c r="H66" s="114">
        <v>750</v>
      </c>
      <c r="I66" s="140">
        <v>743</v>
      </c>
      <c r="J66" s="115">
        <v>-50</v>
      </c>
      <c r="K66" s="116">
        <v>-6.7294751009421265</v>
      </c>
    </row>
    <row r="67" spans="1:11" ht="14.1" customHeight="1" x14ac:dyDescent="0.2">
      <c r="A67" s="306" t="s">
        <v>300</v>
      </c>
      <c r="B67" s="307" t="s">
        <v>301</v>
      </c>
      <c r="C67" s="308"/>
      <c r="D67" s="113">
        <v>0.86504719675743313</v>
      </c>
      <c r="E67" s="115">
        <v>318</v>
      </c>
      <c r="F67" s="114">
        <v>326</v>
      </c>
      <c r="G67" s="114">
        <v>305</v>
      </c>
      <c r="H67" s="114">
        <v>310</v>
      </c>
      <c r="I67" s="140">
        <v>296</v>
      </c>
      <c r="J67" s="115">
        <v>22</v>
      </c>
      <c r="K67" s="116">
        <v>7.4324324324324325</v>
      </c>
    </row>
    <row r="68" spans="1:11" ht="14.1" customHeight="1" x14ac:dyDescent="0.2">
      <c r="A68" s="306" t="s">
        <v>302</v>
      </c>
      <c r="B68" s="307" t="s">
        <v>303</v>
      </c>
      <c r="C68" s="308"/>
      <c r="D68" s="113">
        <v>0.65830635728081388</v>
      </c>
      <c r="E68" s="115">
        <v>242</v>
      </c>
      <c r="F68" s="114">
        <v>281</v>
      </c>
      <c r="G68" s="114">
        <v>295</v>
      </c>
      <c r="H68" s="114">
        <v>303</v>
      </c>
      <c r="I68" s="140">
        <v>308</v>
      </c>
      <c r="J68" s="115">
        <v>-66</v>
      </c>
      <c r="K68" s="116">
        <v>-21.428571428571427</v>
      </c>
    </row>
    <row r="69" spans="1:11" ht="14.1" customHeight="1" x14ac:dyDescent="0.2">
      <c r="A69" s="306">
        <v>83</v>
      </c>
      <c r="B69" s="307" t="s">
        <v>304</v>
      </c>
      <c r="C69" s="308"/>
      <c r="D69" s="113">
        <v>2.9542177851527436</v>
      </c>
      <c r="E69" s="115">
        <v>1086</v>
      </c>
      <c r="F69" s="114">
        <v>1084</v>
      </c>
      <c r="G69" s="114">
        <v>1086</v>
      </c>
      <c r="H69" s="114">
        <v>1086</v>
      </c>
      <c r="I69" s="140">
        <v>1050</v>
      </c>
      <c r="J69" s="115">
        <v>36</v>
      </c>
      <c r="K69" s="116">
        <v>3.4285714285714284</v>
      </c>
    </row>
    <row r="70" spans="1:11" ht="14.1" customHeight="1" x14ac:dyDescent="0.2">
      <c r="A70" s="306" t="s">
        <v>305</v>
      </c>
      <c r="B70" s="307" t="s">
        <v>306</v>
      </c>
      <c r="C70" s="308"/>
      <c r="D70" s="113">
        <v>2.260547863224613</v>
      </c>
      <c r="E70" s="115">
        <v>831</v>
      </c>
      <c r="F70" s="114">
        <v>835</v>
      </c>
      <c r="G70" s="114">
        <v>827</v>
      </c>
      <c r="H70" s="114">
        <v>833</v>
      </c>
      <c r="I70" s="140">
        <v>808</v>
      </c>
      <c r="J70" s="115">
        <v>23</v>
      </c>
      <c r="K70" s="116">
        <v>2.8465346534653464</v>
      </c>
    </row>
    <row r="71" spans="1:11" ht="14.1" customHeight="1" x14ac:dyDescent="0.2">
      <c r="A71" s="306"/>
      <c r="B71" s="307" t="s">
        <v>307</v>
      </c>
      <c r="C71" s="308"/>
      <c r="D71" s="113">
        <v>1.553276570278284</v>
      </c>
      <c r="E71" s="115">
        <v>571</v>
      </c>
      <c r="F71" s="114">
        <v>586</v>
      </c>
      <c r="G71" s="114">
        <v>579</v>
      </c>
      <c r="H71" s="114">
        <v>586</v>
      </c>
      <c r="I71" s="140">
        <v>566</v>
      </c>
      <c r="J71" s="115">
        <v>5</v>
      </c>
      <c r="K71" s="116">
        <v>0.88339222614840984</v>
      </c>
    </row>
    <row r="72" spans="1:11" ht="14.1" customHeight="1" x14ac:dyDescent="0.2">
      <c r="A72" s="306">
        <v>84</v>
      </c>
      <c r="B72" s="307" t="s">
        <v>308</v>
      </c>
      <c r="C72" s="308"/>
      <c r="D72" s="113">
        <v>6.1859035390767385</v>
      </c>
      <c r="E72" s="115">
        <v>2274</v>
      </c>
      <c r="F72" s="114">
        <v>2662</v>
      </c>
      <c r="G72" s="114">
        <v>2365</v>
      </c>
      <c r="H72" s="114">
        <v>2574</v>
      </c>
      <c r="I72" s="140">
        <v>2335</v>
      </c>
      <c r="J72" s="115">
        <v>-61</v>
      </c>
      <c r="K72" s="116">
        <v>-2.6124197002141329</v>
      </c>
    </row>
    <row r="73" spans="1:11" ht="14.1" customHeight="1" x14ac:dyDescent="0.2">
      <c r="A73" s="306" t="s">
        <v>309</v>
      </c>
      <c r="B73" s="307" t="s">
        <v>310</v>
      </c>
      <c r="C73" s="308"/>
      <c r="D73" s="113">
        <v>0.45428579200783437</v>
      </c>
      <c r="E73" s="115">
        <v>167</v>
      </c>
      <c r="F73" s="114">
        <v>169</v>
      </c>
      <c r="G73" s="114">
        <v>157</v>
      </c>
      <c r="H73" s="114">
        <v>185</v>
      </c>
      <c r="I73" s="140">
        <v>197</v>
      </c>
      <c r="J73" s="115">
        <v>-30</v>
      </c>
      <c r="K73" s="116">
        <v>-15.228426395939087</v>
      </c>
    </row>
    <row r="74" spans="1:11" ht="14.1" customHeight="1" x14ac:dyDescent="0.2">
      <c r="A74" s="306" t="s">
        <v>311</v>
      </c>
      <c r="B74" s="307" t="s">
        <v>312</v>
      </c>
      <c r="C74" s="308"/>
      <c r="D74" s="113">
        <v>3.8083838850956175E-2</v>
      </c>
      <c r="E74" s="115">
        <v>14</v>
      </c>
      <c r="F74" s="114">
        <v>13</v>
      </c>
      <c r="G74" s="114">
        <v>11</v>
      </c>
      <c r="H74" s="114">
        <v>11</v>
      </c>
      <c r="I74" s="140">
        <v>11</v>
      </c>
      <c r="J74" s="115">
        <v>3</v>
      </c>
      <c r="K74" s="116">
        <v>27.272727272727273</v>
      </c>
    </row>
    <row r="75" spans="1:11" ht="14.1" customHeight="1" x14ac:dyDescent="0.2">
      <c r="A75" s="306" t="s">
        <v>313</v>
      </c>
      <c r="B75" s="307" t="s">
        <v>314</v>
      </c>
      <c r="C75" s="308"/>
      <c r="D75" s="113">
        <v>4.6598297108348525</v>
      </c>
      <c r="E75" s="115">
        <v>1713</v>
      </c>
      <c r="F75" s="114">
        <v>1953</v>
      </c>
      <c r="G75" s="114">
        <v>1672</v>
      </c>
      <c r="H75" s="114">
        <v>1862</v>
      </c>
      <c r="I75" s="140">
        <v>1623</v>
      </c>
      <c r="J75" s="115">
        <v>90</v>
      </c>
      <c r="K75" s="116">
        <v>5.5452865064695009</v>
      </c>
    </row>
    <row r="76" spans="1:11" ht="14.1" customHeight="1" x14ac:dyDescent="0.2">
      <c r="A76" s="306">
        <v>91</v>
      </c>
      <c r="B76" s="307" t="s">
        <v>315</v>
      </c>
      <c r="C76" s="308"/>
      <c r="D76" s="113">
        <v>0.57397785696798242</v>
      </c>
      <c r="E76" s="115">
        <v>211</v>
      </c>
      <c r="F76" s="114">
        <v>179</v>
      </c>
      <c r="G76" s="114">
        <v>150</v>
      </c>
      <c r="H76" s="114">
        <v>131</v>
      </c>
      <c r="I76" s="140">
        <v>104</v>
      </c>
      <c r="J76" s="115">
        <v>107</v>
      </c>
      <c r="K76" s="116">
        <v>102.88461538461539</v>
      </c>
    </row>
    <row r="77" spans="1:11" ht="14.1" customHeight="1" x14ac:dyDescent="0.2">
      <c r="A77" s="306">
        <v>92</v>
      </c>
      <c r="B77" s="307" t="s">
        <v>316</v>
      </c>
      <c r="C77" s="308"/>
      <c r="D77" s="113">
        <v>0.45428579200783437</v>
      </c>
      <c r="E77" s="115">
        <v>167</v>
      </c>
      <c r="F77" s="114">
        <v>177</v>
      </c>
      <c r="G77" s="114">
        <v>173</v>
      </c>
      <c r="H77" s="114">
        <v>174</v>
      </c>
      <c r="I77" s="140">
        <v>166</v>
      </c>
      <c r="J77" s="115">
        <v>1</v>
      </c>
      <c r="K77" s="116">
        <v>0.60240963855421692</v>
      </c>
    </row>
    <row r="78" spans="1:11" ht="14.1" customHeight="1" x14ac:dyDescent="0.2">
      <c r="A78" s="306">
        <v>93</v>
      </c>
      <c r="B78" s="307" t="s">
        <v>317</v>
      </c>
      <c r="C78" s="308"/>
      <c r="D78" s="113">
        <v>6.5286580887353451E-2</v>
      </c>
      <c r="E78" s="115">
        <v>24</v>
      </c>
      <c r="F78" s="114">
        <v>24</v>
      </c>
      <c r="G78" s="114">
        <v>30</v>
      </c>
      <c r="H78" s="114">
        <v>28</v>
      </c>
      <c r="I78" s="140">
        <v>29</v>
      </c>
      <c r="J78" s="115">
        <v>-5</v>
      </c>
      <c r="K78" s="116">
        <v>-17.241379310344829</v>
      </c>
    </row>
    <row r="79" spans="1:11" ht="14.1" customHeight="1" x14ac:dyDescent="0.2">
      <c r="A79" s="306">
        <v>94</v>
      </c>
      <c r="B79" s="307" t="s">
        <v>318</v>
      </c>
      <c r="C79" s="308"/>
      <c r="D79" s="113">
        <v>0.42164250156415767</v>
      </c>
      <c r="E79" s="115">
        <v>155</v>
      </c>
      <c r="F79" s="114">
        <v>177</v>
      </c>
      <c r="G79" s="114">
        <v>170</v>
      </c>
      <c r="H79" s="114">
        <v>190</v>
      </c>
      <c r="I79" s="140">
        <v>190</v>
      </c>
      <c r="J79" s="115">
        <v>-35</v>
      </c>
      <c r="K79" s="116">
        <v>-18.421052631578949</v>
      </c>
    </row>
    <row r="80" spans="1:11" ht="14.1" customHeight="1" x14ac:dyDescent="0.2">
      <c r="A80" s="306" t="s">
        <v>319</v>
      </c>
      <c r="B80" s="307" t="s">
        <v>320</v>
      </c>
      <c r="C80" s="308"/>
      <c r="D80" s="113">
        <v>0.30195043660400966</v>
      </c>
      <c r="E80" s="115">
        <v>111</v>
      </c>
      <c r="F80" s="114">
        <v>105</v>
      </c>
      <c r="G80" s="114">
        <v>85</v>
      </c>
      <c r="H80" s="114">
        <v>59</v>
      </c>
      <c r="I80" s="140">
        <v>55</v>
      </c>
      <c r="J80" s="115">
        <v>56</v>
      </c>
      <c r="K80" s="116">
        <v>101.81818181818181</v>
      </c>
    </row>
    <row r="81" spans="1:11" ht="14.1" customHeight="1" x14ac:dyDescent="0.2">
      <c r="A81" s="310" t="s">
        <v>321</v>
      </c>
      <c r="B81" s="311" t="s">
        <v>333</v>
      </c>
      <c r="C81" s="312"/>
      <c r="D81" s="125">
        <v>4.8992138407551478</v>
      </c>
      <c r="E81" s="143">
        <v>1801</v>
      </c>
      <c r="F81" s="144">
        <v>1904</v>
      </c>
      <c r="G81" s="144">
        <v>1873</v>
      </c>
      <c r="H81" s="144">
        <v>1941</v>
      </c>
      <c r="I81" s="145">
        <v>1900</v>
      </c>
      <c r="J81" s="143">
        <v>-99</v>
      </c>
      <c r="K81" s="146">
        <v>-5.2105263157894735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15082</v>
      </c>
      <c r="G12" s="536">
        <v>13885</v>
      </c>
      <c r="H12" s="536">
        <v>18974</v>
      </c>
      <c r="I12" s="536">
        <v>13456</v>
      </c>
      <c r="J12" s="537">
        <v>14679</v>
      </c>
      <c r="K12" s="538">
        <v>403</v>
      </c>
      <c r="L12" s="349">
        <v>2.7454186252469515</v>
      </c>
    </row>
    <row r="13" spans="1:17" s="110" customFormat="1" ht="15" customHeight="1" x14ac:dyDescent="0.2">
      <c r="A13" s="350" t="s">
        <v>344</v>
      </c>
      <c r="B13" s="351" t="s">
        <v>345</v>
      </c>
      <c r="C13" s="347"/>
      <c r="D13" s="347"/>
      <c r="E13" s="348"/>
      <c r="F13" s="536">
        <v>7341</v>
      </c>
      <c r="G13" s="536">
        <v>6759</v>
      </c>
      <c r="H13" s="536">
        <v>9683</v>
      </c>
      <c r="I13" s="536">
        <v>6918</v>
      </c>
      <c r="J13" s="537">
        <v>7174</v>
      </c>
      <c r="K13" s="538">
        <v>167</v>
      </c>
      <c r="L13" s="349">
        <v>2.3278505715082241</v>
      </c>
    </row>
    <row r="14" spans="1:17" s="110" customFormat="1" ht="22.5" customHeight="1" x14ac:dyDescent="0.2">
      <c r="A14" s="350"/>
      <c r="B14" s="351" t="s">
        <v>346</v>
      </c>
      <c r="C14" s="347"/>
      <c r="D14" s="347"/>
      <c r="E14" s="348"/>
      <c r="F14" s="536">
        <v>7741</v>
      </c>
      <c r="G14" s="536">
        <v>7126</v>
      </c>
      <c r="H14" s="536">
        <v>9291</v>
      </c>
      <c r="I14" s="536">
        <v>6538</v>
      </c>
      <c r="J14" s="537">
        <v>7505</v>
      </c>
      <c r="K14" s="538">
        <v>236</v>
      </c>
      <c r="L14" s="349">
        <v>3.144570286475683</v>
      </c>
    </row>
    <row r="15" spans="1:17" s="110" customFormat="1" ht="15" customHeight="1" x14ac:dyDescent="0.2">
      <c r="A15" s="350" t="s">
        <v>347</v>
      </c>
      <c r="B15" s="351" t="s">
        <v>108</v>
      </c>
      <c r="C15" s="347"/>
      <c r="D15" s="347"/>
      <c r="E15" s="348"/>
      <c r="F15" s="536">
        <v>2911</v>
      </c>
      <c r="G15" s="536">
        <v>3430</v>
      </c>
      <c r="H15" s="536">
        <v>5959</v>
      </c>
      <c r="I15" s="536">
        <v>2730</v>
      </c>
      <c r="J15" s="537">
        <v>2854</v>
      </c>
      <c r="K15" s="538">
        <v>57</v>
      </c>
      <c r="L15" s="349">
        <v>1.997196916608269</v>
      </c>
    </row>
    <row r="16" spans="1:17" s="110" customFormat="1" ht="15" customHeight="1" x14ac:dyDescent="0.2">
      <c r="A16" s="350"/>
      <c r="B16" s="351" t="s">
        <v>109</v>
      </c>
      <c r="C16" s="347"/>
      <c r="D16" s="347"/>
      <c r="E16" s="348"/>
      <c r="F16" s="536">
        <v>10748</v>
      </c>
      <c r="G16" s="536">
        <v>9456</v>
      </c>
      <c r="H16" s="536">
        <v>11467</v>
      </c>
      <c r="I16" s="536">
        <v>9595</v>
      </c>
      <c r="J16" s="537">
        <v>10443</v>
      </c>
      <c r="K16" s="538">
        <v>305</v>
      </c>
      <c r="L16" s="349">
        <v>2.9206166810303551</v>
      </c>
    </row>
    <row r="17" spans="1:12" s="110" customFormat="1" ht="15" customHeight="1" x14ac:dyDescent="0.2">
      <c r="A17" s="350"/>
      <c r="B17" s="351" t="s">
        <v>110</v>
      </c>
      <c r="C17" s="347"/>
      <c r="D17" s="347"/>
      <c r="E17" s="348"/>
      <c r="F17" s="536">
        <v>1176</v>
      </c>
      <c r="G17" s="536">
        <v>817</v>
      </c>
      <c r="H17" s="536">
        <v>1292</v>
      </c>
      <c r="I17" s="536">
        <v>933</v>
      </c>
      <c r="J17" s="537">
        <v>1126</v>
      </c>
      <c r="K17" s="538">
        <v>50</v>
      </c>
      <c r="L17" s="349">
        <v>4.4404973357015987</v>
      </c>
    </row>
    <row r="18" spans="1:12" s="110" customFormat="1" ht="15" customHeight="1" x14ac:dyDescent="0.2">
      <c r="A18" s="350"/>
      <c r="B18" s="351" t="s">
        <v>111</v>
      </c>
      <c r="C18" s="347"/>
      <c r="D18" s="347"/>
      <c r="E18" s="348"/>
      <c r="F18" s="536">
        <v>247</v>
      </c>
      <c r="G18" s="536">
        <v>182</v>
      </c>
      <c r="H18" s="536">
        <v>256</v>
      </c>
      <c r="I18" s="536">
        <v>198</v>
      </c>
      <c r="J18" s="537">
        <v>256</v>
      </c>
      <c r="K18" s="538">
        <v>-9</v>
      </c>
      <c r="L18" s="349">
        <v>-3.515625</v>
      </c>
    </row>
    <row r="19" spans="1:12" s="110" customFormat="1" ht="15" customHeight="1" x14ac:dyDescent="0.2">
      <c r="A19" s="118" t="s">
        <v>113</v>
      </c>
      <c r="B19" s="119" t="s">
        <v>181</v>
      </c>
      <c r="C19" s="347"/>
      <c r="D19" s="347"/>
      <c r="E19" s="348"/>
      <c r="F19" s="536">
        <v>8002</v>
      </c>
      <c r="G19" s="536">
        <v>7031</v>
      </c>
      <c r="H19" s="536">
        <v>11424</v>
      </c>
      <c r="I19" s="536">
        <v>6830</v>
      </c>
      <c r="J19" s="537">
        <v>7848</v>
      </c>
      <c r="K19" s="538">
        <v>154</v>
      </c>
      <c r="L19" s="349">
        <v>1.9622833843017329</v>
      </c>
    </row>
    <row r="20" spans="1:12" s="110" customFormat="1" ht="15" customHeight="1" x14ac:dyDescent="0.2">
      <c r="A20" s="118"/>
      <c r="B20" s="119" t="s">
        <v>182</v>
      </c>
      <c r="C20" s="347"/>
      <c r="D20" s="347"/>
      <c r="E20" s="348"/>
      <c r="F20" s="536">
        <v>7080</v>
      </c>
      <c r="G20" s="536">
        <v>6854</v>
      </c>
      <c r="H20" s="536">
        <v>7550</v>
      </c>
      <c r="I20" s="536">
        <v>6626</v>
      </c>
      <c r="J20" s="537">
        <v>6831</v>
      </c>
      <c r="K20" s="538">
        <v>249</v>
      </c>
      <c r="L20" s="349">
        <v>3.6451471234079929</v>
      </c>
    </row>
    <row r="21" spans="1:12" s="110" customFormat="1" ht="15" customHeight="1" x14ac:dyDescent="0.2">
      <c r="A21" s="118" t="s">
        <v>113</v>
      </c>
      <c r="B21" s="119" t="s">
        <v>116</v>
      </c>
      <c r="C21" s="347"/>
      <c r="D21" s="347"/>
      <c r="E21" s="348"/>
      <c r="F21" s="536">
        <v>11110</v>
      </c>
      <c r="G21" s="536">
        <v>10004</v>
      </c>
      <c r="H21" s="536">
        <v>14483</v>
      </c>
      <c r="I21" s="536">
        <v>9779</v>
      </c>
      <c r="J21" s="537">
        <v>11195</v>
      </c>
      <c r="K21" s="538">
        <v>-85</v>
      </c>
      <c r="L21" s="349">
        <v>-0.75926753014738724</v>
      </c>
    </row>
    <row r="22" spans="1:12" s="110" customFormat="1" ht="15" customHeight="1" x14ac:dyDescent="0.2">
      <c r="A22" s="118"/>
      <c r="B22" s="119" t="s">
        <v>117</v>
      </c>
      <c r="C22" s="347"/>
      <c r="D22" s="347"/>
      <c r="E22" s="348"/>
      <c r="F22" s="536">
        <v>3958</v>
      </c>
      <c r="G22" s="536">
        <v>3866</v>
      </c>
      <c r="H22" s="536">
        <v>4459</v>
      </c>
      <c r="I22" s="536">
        <v>3649</v>
      </c>
      <c r="J22" s="537">
        <v>3470</v>
      </c>
      <c r="K22" s="538">
        <v>488</v>
      </c>
      <c r="L22" s="349">
        <v>14.063400576368876</v>
      </c>
    </row>
    <row r="23" spans="1:12" s="110" customFormat="1" ht="15" customHeight="1" x14ac:dyDescent="0.2">
      <c r="A23" s="352" t="s">
        <v>347</v>
      </c>
      <c r="B23" s="353" t="s">
        <v>193</v>
      </c>
      <c r="C23" s="354"/>
      <c r="D23" s="354"/>
      <c r="E23" s="355"/>
      <c r="F23" s="539">
        <v>370</v>
      </c>
      <c r="G23" s="539">
        <v>829</v>
      </c>
      <c r="H23" s="539">
        <v>2563</v>
      </c>
      <c r="I23" s="539">
        <v>349</v>
      </c>
      <c r="J23" s="540">
        <v>431</v>
      </c>
      <c r="K23" s="541">
        <v>-61</v>
      </c>
      <c r="L23" s="356">
        <v>-14.153132250580047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49.2</v>
      </c>
      <c r="G25" s="542">
        <v>55</v>
      </c>
      <c r="H25" s="542">
        <v>51.5</v>
      </c>
      <c r="I25" s="542">
        <v>55.6</v>
      </c>
      <c r="J25" s="542">
        <v>50.3</v>
      </c>
      <c r="K25" s="543" t="s">
        <v>349</v>
      </c>
      <c r="L25" s="364">
        <v>-1.0999999999999943</v>
      </c>
    </row>
    <row r="26" spans="1:12" s="110" customFormat="1" ht="15" customHeight="1" x14ac:dyDescent="0.2">
      <c r="A26" s="365" t="s">
        <v>105</v>
      </c>
      <c r="B26" s="366" t="s">
        <v>345</v>
      </c>
      <c r="C26" s="362"/>
      <c r="D26" s="362"/>
      <c r="E26" s="363"/>
      <c r="F26" s="542">
        <v>47.1</v>
      </c>
      <c r="G26" s="542">
        <v>53.3</v>
      </c>
      <c r="H26" s="542">
        <v>48.4</v>
      </c>
      <c r="I26" s="542">
        <v>53.8</v>
      </c>
      <c r="J26" s="544">
        <v>48.1</v>
      </c>
      <c r="K26" s="543" t="s">
        <v>349</v>
      </c>
      <c r="L26" s="364">
        <v>-1</v>
      </c>
    </row>
    <row r="27" spans="1:12" s="110" customFormat="1" ht="15" customHeight="1" x14ac:dyDescent="0.2">
      <c r="A27" s="365"/>
      <c r="B27" s="366" t="s">
        <v>346</v>
      </c>
      <c r="C27" s="362"/>
      <c r="D27" s="362"/>
      <c r="E27" s="363"/>
      <c r="F27" s="542">
        <v>51.2</v>
      </c>
      <c r="G27" s="542">
        <v>56.7</v>
      </c>
      <c r="H27" s="542">
        <v>54.7</v>
      </c>
      <c r="I27" s="542">
        <v>57.6</v>
      </c>
      <c r="J27" s="542">
        <v>52.5</v>
      </c>
      <c r="K27" s="543" t="s">
        <v>349</v>
      </c>
      <c r="L27" s="364">
        <v>-1.2999999999999972</v>
      </c>
    </row>
    <row r="28" spans="1:12" s="110" customFormat="1" ht="15" customHeight="1" x14ac:dyDescent="0.2">
      <c r="A28" s="365" t="s">
        <v>113</v>
      </c>
      <c r="B28" s="366" t="s">
        <v>108</v>
      </c>
      <c r="C28" s="362"/>
      <c r="D28" s="362"/>
      <c r="E28" s="363"/>
      <c r="F28" s="542">
        <v>60</v>
      </c>
      <c r="G28" s="542">
        <v>62.2</v>
      </c>
      <c r="H28" s="542">
        <v>59.4</v>
      </c>
      <c r="I28" s="542">
        <v>62.7</v>
      </c>
      <c r="J28" s="542">
        <v>58.8</v>
      </c>
      <c r="K28" s="543" t="s">
        <v>349</v>
      </c>
      <c r="L28" s="364">
        <v>1.2000000000000028</v>
      </c>
    </row>
    <row r="29" spans="1:12" s="110" customFormat="1" ht="11.25" x14ac:dyDescent="0.2">
      <c r="A29" s="365"/>
      <c r="B29" s="366" t="s">
        <v>109</v>
      </c>
      <c r="C29" s="362"/>
      <c r="D29" s="362"/>
      <c r="E29" s="363"/>
      <c r="F29" s="542">
        <v>48.1</v>
      </c>
      <c r="G29" s="542">
        <v>54.1</v>
      </c>
      <c r="H29" s="542">
        <v>51.3</v>
      </c>
      <c r="I29" s="542">
        <v>54.8</v>
      </c>
      <c r="J29" s="544">
        <v>49.5</v>
      </c>
      <c r="K29" s="543" t="s">
        <v>349</v>
      </c>
      <c r="L29" s="364">
        <v>-1.3999999999999986</v>
      </c>
    </row>
    <row r="30" spans="1:12" s="110" customFormat="1" ht="15" customHeight="1" x14ac:dyDescent="0.2">
      <c r="A30" s="365"/>
      <c r="B30" s="366" t="s">
        <v>110</v>
      </c>
      <c r="C30" s="362"/>
      <c r="D30" s="362"/>
      <c r="E30" s="363"/>
      <c r="F30" s="542">
        <v>35.5</v>
      </c>
      <c r="G30" s="542">
        <v>43.3</v>
      </c>
      <c r="H30" s="542">
        <v>35.799999999999997</v>
      </c>
      <c r="I30" s="542">
        <v>44.9</v>
      </c>
      <c r="J30" s="542">
        <v>44.3</v>
      </c>
      <c r="K30" s="543" t="s">
        <v>349</v>
      </c>
      <c r="L30" s="364">
        <v>-8.7999999999999972</v>
      </c>
    </row>
    <row r="31" spans="1:12" s="110" customFormat="1" ht="15" customHeight="1" x14ac:dyDescent="0.2">
      <c r="A31" s="365"/>
      <c r="B31" s="366" t="s">
        <v>111</v>
      </c>
      <c r="C31" s="362"/>
      <c r="D31" s="362"/>
      <c r="E31" s="363"/>
      <c r="F31" s="542">
        <v>47.8</v>
      </c>
      <c r="G31" s="542">
        <v>48.4</v>
      </c>
      <c r="H31" s="542">
        <v>44.5</v>
      </c>
      <c r="I31" s="542">
        <v>57.1</v>
      </c>
      <c r="J31" s="542">
        <v>30.1</v>
      </c>
      <c r="K31" s="543" t="s">
        <v>349</v>
      </c>
      <c r="L31" s="364">
        <v>17.699999999999996</v>
      </c>
    </row>
    <row r="32" spans="1:12" s="110" customFormat="1" ht="15" customHeight="1" x14ac:dyDescent="0.2">
      <c r="A32" s="367" t="s">
        <v>113</v>
      </c>
      <c r="B32" s="368" t="s">
        <v>181</v>
      </c>
      <c r="C32" s="362"/>
      <c r="D32" s="362"/>
      <c r="E32" s="363"/>
      <c r="F32" s="542">
        <v>37.6</v>
      </c>
      <c r="G32" s="542">
        <v>41.8</v>
      </c>
      <c r="H32" s="542">
        <v>40.9</v>
      </c>
      <c r="I32" s="542">
        <v>43.7</v>
      </c>
      <c r="J32" s="544">
        <v>40.700000000000003</v>
      </c>
      <c r="K32" s="543" t="s">
        <v>349</v>
      </c>
      <c r="L32" s="364">
        <v>-3.1000000000000014</v>
      </c>
    </row>
    <row r="33" spans="1:12" s="110" customFormat="1" ht="15" customHeight="1" x14ac:dyDescent="0.2">
      <c r="A33" s="367"/>
      <c r="B33" s="368" t="s">
        <v>182</v>
      </c>
      <c r="C33" s="362"/>
      <c r="D33" s="362"/>
      <c r="E33" s="363"/>
      <c r="F33" s="542">
        <v>61.5</v>
      </c>
      <c r="G33" s="542">
        <v>66.599999999999994</v>
      </c>
      <c r="H33" s="542">
        <v>63.3</v>
      </c>
      <c r="I33" s="542">
        <v>67.2</v>
      </c>
      <c r="J33" s="542">
        <v>60.8</v>
      </c>
      <c r="K33" s="543" t="s">
        <v>349</v>
      </c>
      <c r="L33" s="364">
        <v>0.70000000000000284</v>
      </c>
    </row>
    <row r="34" spans="1:12" s="369" customFormat="1" ht="15" customHeight="1" x14ac:dyDescent="0.2">
      <c r="A34" s="367" t="s">
        <v>113</v>
      </c>
      <c r="B34" s="368" t="s">
        <v>116</v>
      </c>
      <c r="C34" s="362"/>
      <c r="D34" s="362"/>
      <c r="E34" s="363"/>
      <c r="F34" s="542">
        <v>45.2</v>
      </c>
      <c r="G34" s="542">
        <v>50.3</v>
      </c>
      <c r="H34" s="542">
        <v>47.5</v>
      </c>
      <c r="I34" s="542">
        <v>53.1</v>
      </c>
      <c r="J34" s="542">
        <v>47.4</v>
      </c>
      <c r="K34" s="543" t="s">
        <v>349</v>
      </c>
      <c r="L34" s="364">
        <v>-2.1999999999999957</v>
      </c>
    </row>
    <row r="35" spans="1:12" s="369" customFormat="1" ht="11.25" x14ac:dyDescent="0.2">
      <c r="A35" s="370"/>
      <c r="B35" s="371" t="s">
        <v>117</v>
      </c>
      <c r="C35" s="372"/>
      <c r="D35" s="372"/>
      <c r="E35" s="373"/>
      <c r="F35" s="545">
        <v>60.4</v>
      </c>
      <c r="G35" s="545">
        <v>66.599999999999994</v>
      </c>
      <c r="H35" s="545">
        <v>63.4</v>
      </c>
      <c r="I35" s="545">
        <v>62.5</v>
      </c>
      <c r="J35" s="546">
        <v>60</v>
      </c>
      <c r="K35" s="547" t="s">
        <v>349</v>
      </c>
      <c r="L35" s="374">
        <v>0.39999999999999858</v>
      </c>
    </row>
    <row r="36" spans="1:12" s="369" customFormat="1" ht="15.95" customHeight="1" x14ac:dyDescent="0.2">
      <c r="A36" s="375" t="s">
        <v>350</v>
      </c>
      <c r="B36" s="376"/>
      <c r="C36" s="377"/>
      <c r="D36" s="376"/>
      <c r="E36" s="378"/>
      <c r="F36" s="548">
        <v>14553</v>
      </c>
      <c r="G36" s="548">
        <v>12772</v>
      </c>
      <c r="H36" s="548">
        <v>15599</v>
      </c>
      <c r="I36" s="548">
        <v>12983</v>
      </c>
      <c r="J36" s="548">
        <v>14072</v>
      </c>
      <c r="K36" s="549">
        <v>481</v>
      </c>
      <c r="L36" s="380">
        <v>3.4181353041500855</v>
      </c>
    </row>
    <row r="37" spans="1:12" s="369" customFormat="1" ht="15.95" customHeight="1" x14ac:dyDescent="0.2">
      <c r="A37" s="381"/>
      <c r="B37" s="382" t="s">
        <v>113</v>
      </c>
      <c r="C37" s="382" t="s">
        <v>351</v>
      </c>
      <c r="D37" s="382"/>
      <c r="E37" s="383"/>
      <c r="F37" s="548">
        <v>7154</v>
      </c>
      <c r="G37" s="548">
        <v>7024</v>
      </c>
      <c r="H37" s="548">
        <v>8032</v>
      </c>
      <c r="I37" s="548">
        <v>7221</v>
      </c>
      <c r="J37" s="548">
        <v>7085</v>
      </c>
      <c r="K37" s="549">
        <v>69</v>
      </c>
      <c r="L37" s="380">
        <v>0.97388849682427669</v>
      </c>
    </row>
    <row r="38" spans="1:12" s="369" customFormat="1" ht="15.95" customHeight="1" x14ac:dyDescent="0.2">
      <c r="A38" s="381"/>
      <c r="B38" s="384" t="s">
        <v>105</v>
      </c>
      <c r="C38" s="384" t="s">
        <v>106</v>
      </c>
      <c r="D38" s="385"/>
      <c r="E38" s="383"/>
      <c r="F38" s="548">
        <v>7121</v>
      </c>
      <c r="G38" s="548">
        <v>6301</v>
      </c>
      <c r="H38" s="548">
        <v>7993</v>
      </c>
      <c r="I38" s="548">
        <v>6726</v>
      </c>
      <c r="J38" s="550">
        <v>6956</v>
      </c>
      <c r="K38" s="549">
        <v>165</v>
      </c>
      <c r="L38" s="380">
        <v>2.3720529039677976</v>
      </c>
    </row>
    <row r="39" spans="1:12" s="369" customFormat="1" ht="15.95" customHeight="1" x14ac:dyDescent="0.2">
      <c r="A39" s="381"/>
      <c r="B39" s="385"/>
      <c r="C39" s="382" t="s">
        <v>352</v>
      </c>
      <c r="D39" s="385"/>
      <c r="E39" s="383"/>
      <c r="F39" s="548">
        <v>3351</v>
      </c>
      <c r="G39" s="548">
        <v>3358</v>
      </c>
      <c r="H39" s="548">
        <v>3869</v>
      </c>
      <c r="I39" s="548">
        <v>3619</v>
      </c>
      <c r="J39" s="548">
        <v>3349</v>
      </c>
      <c r="K39" s="549">
        <v>2</v>
      </c>
      <c r="L39" s="380">
        <v>5.9719319199761124E-2</v>
      </c>
    </row>
    <row r="40" spans="1:12" s="369" customFormat="1" ht="15.95" customHeight="1" x14ac:dyDescent="0.2">
      <c r="A40" s="381"/>
      <c r="B40" s="384"/>
      <c r="C40" s="384" t="s">
        <v>107</v>
      </c>
      <c r="D40" s="385"/>
      <c r="E40" s="383"/>
      <c r="F40" s="548">
        <v>7432</v>
      </c>
      <c r="G40" s="548">
        <v>6471</v>
      </c>
      <c r="H40" s="548">
        <v>7606</v>
      </c>
      <c r="I40" s="548">
        <v>6257</v>
      </c>
      <c r="J40" s="548">
        <v>7116</v>
      </c>
      <c r="K40" s="549">
        <v>316</v>
      </c>
      <c r="L40" s="380">
        <v>4.4406970207982015</v>
      </c>
    </row>
    <row r="41" spans="1:12" s="369" customFormat="1" ht="24" customHeight="1" x14ac:dyDescent="0.2">
      <c r="A41" s="381"/>
      <c r="B41" s="385"/>
      <c r="C41" s="382" t="s">
        <v>352</v>
      </c>
      <c r="D41" s="385"/>
      <c r="E41" s="383"/>
      <c r="F41" s="548">
        <v>3803</v>
      </c>
      <c r="G41" s="548">
        <v>3666</v>
      </c>
      <c r="H41" s="548">
        <v>4163</v>
      </c>
      <c r="I41" s="548">
        <v>3602</v>
      </c>
      <c r="J41" s="550">
        <v>3736</v>
      </c>
      <c r="K41" s="549">
        <v>67</v>
      </c>
      <c r="L41" s="380">
        <v>1.7933618843683083</v>
      </c>
    </row>
    <row r="42" spans="1:12" s="110" customFormat="1" ht="15" customHeight="1" x14ac:dyDescent="0.2">
      <c r="A42" s="381"/>
      <c r="B42" s="384" t="s">
        <v>113</v>
      </c>
      <c r="C42" s="384" t="s">
        <v>353</v>
      </c>
      <c r="D42" s="385"/>
      <c r="E42" s="383"/>
      <c r="F42" s="548">
        <v>2569</v>
      </c>
      <c r="G42" s="548">
        <v>2565</v>
      </c>
      <c r="H42" s="548">
        <v>3098</v>
      </c>
      <c r="I42" s="548">
        <v>2446</v>
      </c>
      <c r="J42" s="548">
        <v>2465</v>
      </c>
      <c r="K42" s="549">
        <v>104</v>
      </c>
      <c r="L42" s="380">
        <v>4.2190669371196758</v>
      </c>
    </row>
    <row r="43" spans="1:12" s="110" customFormat="1" ht="15" customHeight="1" x14ac:dyDescent="0.2">
      <c r="A43" s="381"/>
      <c r="B43" s="385"/>
      <c r="C43" s="382" t="s">
        <v>352</v>
      </c>
      <c r="D43" s="385"/>
      <c r="E43" s="383"/>
      <c r="F43" s="548">
        <v>1542</v>
      </c>
      <c r="G43" s="548">
        <v>1596</v>
      </c>
      <c r="H43" s="548">
        <v>1840</v>
      </c>
      <c r="I43" s="548">
        <v>1533</v>
      </c>
      <c r="J43" s="548">
        <v>1449</v>
      </c>
      <c r="K43" s="549">
        <v>93</v>
      </c>
      <c r="L43" s="380">
        <v>6.4182194616977224</v>
      </c>
    </row>
    <row r="44" spans="1:12" s="110" customFormat="1" ht="15" customHeight="1" x14ac:dyDescent="0.2">
      <c r="A44" s="381"/>
      <c r="B44" s="384"/>
      <c r="C44" s="366" t="s">
        <v>109</v>
      </c>
      <c r="D44" s="385"/>
      <c r="E44" s="383"/>
      <c r="F44" s="548">
        <v>10564</v>
      </c>
      <c r="G44" s="548">
        <v>9215</v>
      </c>
      <c r="H44" s="548">
        <v>10954</v>
      </c>
      <c r="I44" s="548">
        <v>9408</v>
      </c>
      <c r="J44" s="550">
        <v>10228</v>
      </c>
      <c r="K44" s="549">
        <v>336</v>
      </c>
      <c r="L44" s="380">
        <v>3.2850997262416897</v>
      </c>
    </row>
    <row r="45" spans="1:12" s="110" customFormat="1" ht="15" customHeight="1" x14ac:dyDescent="0.2">
      <c r="A45" s="381"/>
      <c r="B45" s="385"/>
      <c r="C45" s="382" t="s">
        <v>352</v>
      </c>
      <c r="D45" s="385"/>
      <c r="E45" s="383"/>
      <c r="F45" s="548">
        <v>5077</v>
      </c>
      <c r="G45" s="548">
        <v>4989</v>
      </c>
      <c r="H45" s="548">
        <v>5616</v>
      </c>
      <c r="I45" s="548">
        <v>5157</v>
      </c>
      <c r="J45" s="548">
        <v>5061</v>
      </c>
      <c r="K45" s="549">
        <v>16</v>
      </c>
      <c r="L45" s="380">
        <v>0.31614305473226634</v>
      </c>
    </row>
    <row r="46" spans="1:12" s="110" customFormat="1" ht="15" customHeight="1" x14ac:dyDescent="0.2">
      <c r="A46" s="381"/>
      <c r="B46" s="384"/>
      <c r="C46" s="366" t="s">
        <v>110</v>
      </c>
      <c r="D46" s="385"/>
      <c r="E46" s="383"/>
      <c r="F46" s="548">
        <v>1173</v>
      </c>
      <c r="G46" s="548">
        <v>810</v>
      </c>
      <c r="H46" s="548">
        <v>1291</v>
      </c>
      <c r="I46" s="548">
        <v>931</v>
      </c>
      <c r="J46" s="548">
        <v>1123</v>
      </c>
      <c r="K46" s="549">
        <v>50</v>
      </c>
      <c r="L46" s="380">
        <v>4.4523597506678536</v>
      </c>
    </row>
    <row r="47" spans="1:12" s="110" customFormat="1" ht="15" customHeight="1" x14ac:dyDescent="0.2">
      <c r="A47" s="381"/>
      <c r="B47" s="385"/>
      <c r="C47" s="382" t="s">
        <v>352</v>
      </c>
      <c r="D47" s="385"/>
      <c r="E47" s="383"/>
      <c r="F47" s="548">
        <v>417</v>
      </c>
      <c r="G47" s="548">
        <v>351</v>
      </c>
      <c r="H47" s="548">
        <v>462</v>
      </c>
      <c r="I47" s="548">
        <v>418</v>
      </c>
      <c r="J47" s="550">
        <v>498</v>
      </c>
      <c r="K47" s="549">
        <v>-81</v>
      </c>
      <c r="L47" s="380">
        <v>-16.265060240963855</v>
      </c>
    </row>
    <row r="48" spans="1:12" s="110" customFormat="1" ht="15" customHeight="1" x14ac:dyDescent="0.2">
      <c r="A48" s="381"/>
      <c r="B48" s="385"/>
      <c r="C48" s="366" t="s">
        <v>111</v>
      </c>
      <c r="D48" s="386"/>
      <c r="E48" s="387"/>
      <c r="F48" s="548">
        <v>247</v>
      </c>
      <c r="G48" s="548">
        <v>182</v>
      </c>
      <c r="H48" s="548">
        <v>256</v>
      </c>
      <c r="I48" s="548">
        <v>198</v>
      </c>
      <c r="J48" s="548">
        <v>256</v>
      </c>
      <c r="K48" s="549">
        <v>-9</v>
      </c>
      <c r="L48" s="380">
        <v>-3.515625</v>
      </c>
    </row>
    <row r="49" spans="1:12" s="110" customFormat="1" ht="15" customHeight="1" x14ac:dyDescent="0.2">
      <c r="A49" s="381"/>
      <c r="B49" s="385"/>
      <c r="C49" s="382" t="s">
        <v>352</v>
      </c>
      <c r="D49" s="385"/>
      <c r="E49" s="383"/>
      <c r="F49" s="548">
        <v>118</v>
      </c>
      <c r="G49" s="548">
        <v>88</v>
      </c>
      <c r="H49" s="548">
        <v>114</v>
      </c>
      <c r="I49" s="548">
        <v>113</v>
      </c>
      <c r="J49" s="548">
        <v>77</v>
      </c>
      <c r="K49" s="549">
        <v>41</v>
      </c>
      <c r="L49" s="380">
        <v>53.246753246753244</v>
      </c>
    </row>
    <row r="50" spans="1:12" s="110" customFormat="1" ht="15" customHeight="1" x14ac:dyDescent="0.2">
      <c r="A50" s="381"/>
      <c r="B50" s="384" t="s">
        <v>113</v>
      </c>
      <c r="C50" s="382" t="s">
        <v>181</v>
      </c>
      <c r="D50" s="385"/>
      <c r="E50" s="383"/>
      <c r="F50" s="548">
        <v>7531</v>
      </c>
      <c r="G50" s="548">
        <v>5994</v>
      </c>
      <c r="H50" s="548">
        <v>8193</v>
      </c>
      <c r="I50" s="548">
        <v>6391</v>
      </c>
      <c r="J50" s="550">
        <v>7297</v>
      </c>
      <c r="K50" s="549">
        <v>234</v>
      </c>
      <c r="L50" s="380">
        <v>3.2067973139646431</v>
      </c>
    </row>
    <row r="51" spans="1:12" s="110" customFormat="1" ht="15" customHeight="1" x14ac:dyDescent="0.2">
      <c r="A51" s="381"/>
      <c r="B51" s="385"/>
      <c r="C51" s="382" t="s">
        <v>352</v>
      </c>
      <c r="D51" s="385"/>
      <c r="E51" s="383"/>
      <c r="F51" s="548">
        <v>2835</v>
      </c>
      <c r="G51" s="548">
        <v>2507</v>
      </c>
      <c r="H51" s="548">
        <v>3347</v>
      </c>
      <c r="I51" s="548">
        <v>2793</v>
      </c>
      <c r="J51" s="548">
        <v>2969</v>
      </c>
      <c r="K51" s="549">
        <v>-134</v>
      </c>
      <c r="L51" s="380">
        <v>-4.5133041428090266</v>
      </c>
    </row>
    <row r="52" spans="1:12" s="110" customFormat="1" ht="15" customHeight="1" x14ac:dyDescent="0.2">
      <c r="A52" s="381"/>
      <c r="B52" s="384"/>
      <c r="C52" s="382" t="s">
        <v>182</v>
      </c>
      <c r="D52" s="385"/>
      <c r="E52" s="383"/>
      <c r="F52" s="548">
        <v>7022</v>
      </c>
      <c r="G52" s="548">
        <v>6778</v>
      </c>
      <c r="H52" s="548">
        <v>7406</v>
      </c>
      <c r="I52" s="548">
        <v>6592</v>
      </c>
      <c r="J52" s="548">
        <v>6775</v>
      </c>
      <c r="K52" s="549">
        <v>247</v>
      </c>
      <c r="L52" s="380">
        <v>3.6457564575645756</v>
      </c>
    </row>
    <row r="53" spans="1:12" s="269" customFormat="1" ht="11.25" customHeight="1" x14ac:dyDescent="0.2">
      <c r="A53" s="381"/>
      <c r="B53" s="385"/>
      <c r="C53" s="382" t="s">
        <v>352</v>
      </c>
      <c r="D53" s="385"/>
      <c r="E53" s="383"/>
      <c r="F53" s="548">
        <v>4319</v>
      </c>
      <c r="G53" s="548">
        <v>4517</v>
      </c>
      <c r="H53" s="548">
        <v>4685</v>
      </c>
      <c r="I53" s="548">
        <v>4428</v>
      </c>
      <c r="J53" s="550">
        <v>4116</v>
      </c>
      <c r="K53" s="549">
        <v>203</v>
      </c>
      <c r="L53" s="380">
        <v>4.9319727891156466</v>
      </c>
    </row>
    <row r="54" spans="1:12" s="151" customFormat="1" ht="12.75" customHeight="1" x14ac:dyDescent="0.2">
      <c r="A54" s="381"/>
      <c r="B54" s="384" t="s">
        <v>113</v>
      </c>
      <c r="C54" s="384" t="s">
        <v>116</v>
      </c>
      <c r="D54" s="385"/>
      <c r="E54" s="383"/>
      <c r="F54" s="548">
        <v>10715</v>
      </c>
      <c r="G54" s="548">
        <v>9103</v>
      </c>
      <c r="H54" s="548">
        <v>11627</v>
      </c>
      <c r="I54" s="548">
        <v>9410</v>
      </c>
      <c r="J54" s="548">
        <v>10718</v>
      </c>
      <c r="K54" s="549">
        <v>-3</v>
      </c>
      <c r="L54" s="380">
        <v>-2.7990296697144989E-2</v>
      </c>
    </row>
    <row r="55" spans="1:12" ht="11.25" x14ac:dyDescent="0.2">
      <c r="A55" s="381"/>
      <c r="B55" s="385"/>
      <c r="C55" s="382" t="s">
        <v>352</v>
      </c>
      <c r="D55" s="385"/>
      <c r="E55" s="383"/>
      <c r="F55" s="548">
        <v>4839</v>
      </c>
      <c r="G55" s="548">
        <v>4581</v>
      </c>
      <c r="H55" s="548">
        <v>5523</v>
      </c>
      <c r="I55" s="548">
        <v>4995</v>
      </c>
      <c r="J55" s="548">
        <v>5075</v>
      </c>
      <c r="K55" s="549">
        <v>-236</v>
      </c>
      <c r="L55" s="380">
        <v>-4.6502463054187189</v>
      </c>
    </row>
    <row r="56" spans="1:12" ht="14.25" customHeight="1" x14ac:dyDescent="0.2">
      <c r="A56" s="381"/>
      <c r="B56" s="385"/>
      <c r="C56" s="384" t="s">
        <v>117</v>
      </c>
      <c r="D56" s="385"/>
      <c r="E56" s="383"/>
      <c r="F56" s="548">
        <v>3825</v>
      </c>
      <c r="G56" s="548">
        <v>3654</v>
      </c>
      <c r="H56" s="548">
        <v>3947</v>
      </c>
      <c r="I56" s="548">
        <v>3546</v>
      </c>
      <c r="J56" s="548">
        <v>3341</v>
      </c>
      <c r="K56" s="549">
        <v>484</v>
      </c>
      <c r="L56" s="380">
        <v>14.486680634540557</v>
      </c>
    </row>
    <row r="57" spans="1:12" ht="18.75" customHeight="1" x14ac:dyDescent="0.2">
      <c r="A57" s="388"/>
      <c r="B57" s="389"/>
      <c r="C57" s="390" t="s">
        <v>352</v>
      </c>
      <c r="D57" s="389"/>
      <c r="E57" s="391"/>
      <c r="F57" s="551">
        <v>2311</v>
      </c>
      <c r="G57" s="552">
        <v>2434</v>
      </c>
      <c r="H57" s="552">
        <v>2501</v>
      </c>
      <c r="I57" s="552">
        <v>2218</v>
      </c>
      <c r="J57" s="552">
        <v>2004</v>
      </c>
      <c r="K57" s="553">
        <f t="shared" ref="K57" si="0">IF(OR(F57=".",J57=".")=TRUE,".",IF(OR(F57="*",J57="*")=TRUE,"*",IF(AND(F57="-",J57="-")=TRUE,"-",IF(AND(ISNUMBER(J57),ISNUMBER(F57))=TRUE,IF(F57-J57=0,0,F57-J57),IF(ISNUMBER(F57)=TRUE,F57,-J57)))))</f>
        <v>307</v>
      </c>
      <c r="L57" s="392">
        <f t="shared" ref="L57" si="1">IF(K57 =".",".",IF(K57 ="*","*",IF(K57="-","-",IF(K57=0,0,IF(OR(J57="-",J57=".",F57="-",F57=".")=TRUE,"X",IF(J57=0,"0,0",IF(ABS(K57*100/J57)&gt;250,".X",(K57*100/J57))))))))</f>
        <v>15.319361277445109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15082</v>
      </c>
      <c r="E11" s="114">
        <v>13885</v>
      </c>
      <c r="F11" s="114">
        <v>18974</v>
      </c>
      <c r="G11" s="114">
        <v>13456</v>
      </c>
      <c r="H11" s="140">
        <v>14679</v>
      </c>
      <c r="I11" s="115">
        <v>403</v>
      </c>
      <c r="J11" s="116">
        <v>2.7454186252469515</v>
      </c>
    </row>
    <row r="12" spans="1:15" s="110" customFormat="1" ht="24.95" customHeight="1" x14ac:dyDescent="0.2">
      <c r="A12" s="193" t="s">
        <v>132</v>
      </c>
      <c r="B12" s="194" t="s">
        <v>133</v>
      </c>
      <c r="C12" s="113">
        <v>0.13923882774167881</v>
      </c>
      <c r="D12" s="115">
        <v>21</v>
      </c>
      <c r="E12" s="114">
        <v>13</v>
      </c>
      <c r="F12" s="114">
        <v>29</v>
      </c>
      <c r="G12" s="114">
        <v>11</v>
      </c>
      <c r="H12" s="140">
        <v>20</v>
      </c>
      <c r="I12" s="115">
        <v>1</v>
      </c>
      <c r="J12" s="116">
        <v>5</v>
      </c>
    </row>
    <row r="13" spans="1:15" s="110" customFormat="1" ht="24.95" customHeight="1" x14ac:dyDescent="0.2">
      <c r="A13" s="193" t="s">
        <v>134</v>
      </c>
      <c r="B13" s="199" t="s">
        <v>214</v>
      </c>
      <c r="C13" s="113">
        <v>0.25195597400875214</v>
      </c>
      <c r="D13" s="115">
        <v>38</v>
      </c>
      <c r="E13" s="114">
        <v>21</v>
      </c>
      <c r="F13" s="114">
        <v>53</v>
      </c>
      <c r="G13" s="114">
        <v>29</v>
      </c>
      <c r="H13" s="140">
        <v>44</v>
      </c>
      <c r="I13" s="115">
        <v>-6</v>
      </c>
      <c r="J13" s="116">
        <v>-13.636363636363637</v>
      </c>
    </row>
    <row r="14" spans="1:15" s="287" customFormat="1" ht="24.95" customHeight="1" x14ac:dyDescent="0.2">
      <c r="A14" s="193" t="s">
        <v>215</v>
      </c>
      <c r="B14" s="199" t="s">
        <v>137</v>
      </c>
      <c r="C14" s="113">
        <v>2.3670600716085399</v>
      </c>
      <c r="D14" s="115">
        <v>357</v>
      </c>
      <c r="E14" s="114">
        <v>210</v>
      </c>
      <c r="F14" s="114">
        <v>665</v>
      </c>
      <c r="G14" s="114">
        <v>324</v>
      </c>
      <c r="H14" s="140">
        <v>388</v>
      </c>
      <c r="I14" s="115">
        <v>-31</v>
      </c>
      <c r="J14" s="116">
        <v>-7.9896907216494846</v>
      </c>
      <c r="K14" s="110"/>
      <c r="L14" s="110"/>
      <c r="M14" s="110"/>
      <c r="N14" s="110"/>
      <c r="O14" s="110"/>
    </row>
    <row r="15" spans="1:15" s="110" customFormat="1" ht="24.95" customHeight="1" x14ac:dyDescent="0.2">
      <c r="A15" s="193" t="s">
        <v>216</v>
      </c>
      <c r="B15" s="199" t="s">
        <v>217</v>
      </c>
      <c r="C15" s="113">
        <v>0.90836759050523808</v>
      </c>
      <c r="D15" s="115">
        <v>137</v>
      </c>
      <c r="E15" s="114">
        <v>103</v>
      </c>
      <c r="F15" s="114">
        <v>210</v>
      </c>
      <c r="G15" s="114">
        <v>118</v>
      </c>
      <c r="H15" s="140">
        <v>105</v>
      </c>
      <c r="I15" s="115">
        <v>32</v>
      </c>
      <c r="J15" s="116">
        <v>30.476190476190474</v>
      </c>
    </row>
    <row r="16" spans="1:15" s="287" customFormat="1" ht="24.95" customHeight="1" x14ac:dyDescent="0.2">
      <c r="A16" s="193" t="s">
        <v>218</v>
      </c>
      <c r="B16" s="199" t="s">
        <v>141</v>
      </c>
      <c r="C16" s="113">
        <v>0.94815011271714622</v>
      </c>
      <c r="D16" s="115">
        <v>143</v>
      </c>
      <c r="E16" s="114">
        <v>66</v>
      </c>
      <c r="F16" s="114">
        <v>324</v>
      </c>
      <c r="G16" s="114">
        <v>97</v>
      </c>
      <c r="H16" s="140">
        <v>114</v>
      </c>
      <c r="I16" s="115">
        <v>29</v>
      </c>
      <c r="J16" s="116">
        <v>25.438596491228068</v>
      </c>
      <c r="K16" s="110"/>
      <c r="L16" s="110"/>
      <c r="M16" s="110"/>
      <c r="N16" s="110"/>
      <c r="O16" s="110"/>
    </row>
    <row r="17" spans="1:15" s="110" customFormat="1" ht="24.95" customHeight="1" x14ac:dyDescent="0.2">
      <c r="A17" s="193" t="s">
        <v>142</v>
      </c>
      <c r="B17" s="199" t="s">
        <v>220</v>
      </c>
      <c r="C17" s="113">
        <v>0.51054236838615563</v>
      </c>
      <c r="D17" s="115">
        <v>77</v>
      </c>
      <c r="E17" s="114">
        <v>41</v>
      </c>
      <c r="F17" s="114">
        <v>131</v>
      </c>
      <c r="G17" s="114">
        <v>109</v>
      </c>
      <c r="H17" s="140">
        <v>169</v>
      </c>
      <c r="I17" s="115">
        <v>-92</v>
      </c>
      <c r="J17" s="116">
        <v>-54.437869822485204</v>
      </c>
    </row>
    <row r="18" spans="1:15" s="287" customFormat="1" ht="24.95" customHeight="1" x14ac:dyDescent="0.2">
      <c r="A18" s="201" t="s">
        <v>144</v>
      </c>
      <c r="B18" s="202" t="s">
        <v>145</v>
      </c>
      <c r="C18" s="113">
        <v>2.1151040975997879</v>
      </c>
      <c r="D18" s="115">
        <v>319</v>
      </c>
      <c r="E18" s="114">
        <v>226</v>
      </c>
      <c r="F18" s="114">
        <v>417</v>
      </c>
      <c r="G18" s="114">
        <v>281</v>
      </c>
      <c r="H18" s="140">
        <v>351</v>
      </c>
      <c r="I18" s="115">
        <v>-32</v>
      </c>
      <c r="J18" s="116">
        <v>-9.116809116809117</v>
      </c>
      <c r="K18" s="110"/>
      <c r="L18" s="110"/>
      <c r="M18" s="110"/>
      <c r="N18" s="110"/>
      <c r="O18" s="110"/>
    </row>
    <row r="19" spans="1:15" s="110" customFormat="1" ht="24.95" customHeight="1" x14ac:dyDescent="0.2">
      <c r="A19" s="193" t="s">
        <v>146</v>
      </c>
      <c r="B19" s="199" t="s">
        <v>147</v>
      </c>
      <c r="C19" s="113">
        <v>7.8371568757459222</v>
      </c>
      <c r="D19" s="115">
        <v>1182</v>
      </c>
      <c r="E19" s="114">
        <v>1232</v>
      </c>
      <c r="F19" s="114">
        <v>1833</v>
      </c>
      <c r="G19" s="114">
        <v>1090</v>
      </c>
      <c r="H19" s="140">
        <v>1137</v>
      </c>
      <c r="I19" s="115">
        <v>45</v>
      </c>
      <c r="J19" s="116">
        <v>3.9577836411609497</v>
      </c>
    </row>
    <row r="20" spans="1:15" s="287" customFormat="1" ht="24.95" customHeight="1" x14ac:dyDescent="0.2">
      <c r="A20" s="193" t="s">
        <v>148</v>
      </c>
      <c r="B20" s="199" t="s">
        <v>149</v>
      </c>
      <c r="C20" s="113">
        <v>4.0909693674578964</v>
      </c>
      <c r="D20" s="115">
        <v>617</v>
      </c>
      <c r="E20" s="114">
        <v>580</v>
      </c>
      <c r="F20" s="114">
        <v>1159</v>
      </c>
      <c r="G20" s="114">
        <v>553</v>
      </c>
      <c r="H20" s="140">
        <v>702</v>
      </c>
      <c r="I20" s="115">
        <v>-85</v>
      </c>
      <c r="J20" s="116">
        <v>-12.108262108262108</v>
      </c>
      <c r="K20" s="110"/>
      <c r="L20" s="110"/>
      <c r="M20" s="110"/>
      <c r="N20" s="110"/>
      <c r="O20" s="110"/>
    </row>
    <row r="21" spans="1:15" s="110" customFormat="1" ht="24.95" customHeight="1" x14ac:dyDescent="0.2">
      <c r="A21" s="201" t="s">
        <v>150</v>
      </c>
      <c r="B21" s="202" t="s">
        <v>151</v>
      </c>
      <c r="C21" s="113">
        <v>6.9950934889271981</v>
      </c>
      <c r="D21" s="115">
        <v>1055</v>
      </c>
      <c r="E21" s="114">
        <v>984</v>
      </c>
      <c r="F21" s="114">
        <v>1177</v>
      </c>
      <c r="G21" s="114">
        <v>947</v>
      </c>
      <c r="H21" s="140">
        <v>1001</v>
      </c>
      <c r="I21" s="115">
        <v>54</v>
      </c>
      <c r="J21" s="116">
        <v>5.3946053946053949</v>
      </c>
    </row>
    <row r="22" spans="1:15" s="110" customFormat="1" ht="24.95" customHeight="1" x14ac:dyDescent="0.2">
      <c r="A22" s="201" t="s">
        <v>152</v>
      </c>
      <c r="B22" s="199" t="s">
        <v>153</v>
      </c>
      <c r="C22" s="113">
        <v>17.418114308447155</v>
      </c>
      <c r="D22" s="115">
        <v>2627</v>
      </c>
      <c r="E22" s="114">
        <v>2557</v>
      </c>
      <c r="F22" s="114">
        <v>2733</v>
      </c>
      <c r="G22" s="114">
        <v>2645</v>
      </c>
      <c r="H22" s="140">
        <v>2502</v>
      </c>
      <c r="I22" s="115">
        <v>125</v>
      </c>
      <c r="J22" s="116">
        <v>4.9960031974420467</v>
      </c>
    </row>
    <row r="23" spans="1:15" s="110" customFormat="1" ht="24.95" customHeight="1" x14ac:dyDescent="0.2">
      <c r="A23" s="193" t="s">
        <v>154</v>
      </c>
      <c r="B23" s="199" t="s">
        <v>155</v>
      </c>
      <c r="C23" s="113">
        <v>1.2929319718870176</v>
      </c>
      <c r="D23" s="115">
        <v>195</v>
      </c>
      <c r="E23" s="114">
        <v>133</v>
      </c>
      <c r="F23" s="114">
        <v>598</v>
      </c>
      <c r="G23" s="114">
        <v>156</v>
      </c>
      <c r="H23" s="140">
        <v>475</v>
      </c>
      <c r="I23" s="115">
        <v>-280</v>
      </c>
      <c r="J23" s="116">
        <v>-58.94736842105263</v>
      </c>
    </row>
    <row r="24" spans="1:15" s="110" customFormat="1" ht="24.95" customHeight="1" x14ac:dyDescent="0.2">
      <c r="A24" s="193" t="s">
        <v>156</v>
      </c>
      <c r="B24" s="199" t="s">
        <v>221</v>
      </c>
      <c r="C24" s="113">
        <v>11.49714891924148</v>
      </c>
      <c r="D24" s="115">
        <v>1734</v>
      </c>
      <c r="E24" s="114">
        <v>1122</v>
      </c>
      <c r="F24" s="114">
        <v>1534</v>
      </c>
      <c r="G24" s="114">
        <v>1135</v>
      </c>
      <c r="H24" s="140">
        <v>1428</v>
      </c>
      <c r="I24" s="115">
        <v>306</v>
      </c>
      <c r="J24" s="116">
        <v>21.428571428571427</v>
      </c>
    </row>
    <row r="25" spans="1:15" s="110" customFormat="1" ht="24.95" customHeight="1" x14ac:dyDescent="0.2">
      <c r="A25" s="193" t="s">
        <v>222</v>
      </c>
      <c r="B25" s="204" t="s">
        <v>159</v>
      </c>
      <c r="C25" s="113">
        <v>6.099986739159263</v>
      </c>
      <c r="D25" s="115">
        <v>920</v>
      </c>
      <c r="E25" s="114">
        <v>766</v>
      </c>
      <c r="F25" s="114">
        <v>932</v>
      </c>
      <c r="G25" s="114">
        <v>689</v>
      </c>
      <c r="H25" s="140">
        <v>860</v>
      </c>
      <c r="I25" s="115">
        <v>60</v>
      </c>
      <c r="J25" s="116">
        <v>6.9767441860465116</v>
      </c>
    </row>
    <row r="26" spans="1:15" s="110" customFormat="1" ht="24.95" customHeight="1" x14ac:dyDescent="0.2">
      <c r="A26" s="201">
        <v>782.78300000000002</v>
      </c>
      <c r="B26" s="203" t="s">
        <v>160</v>
      </c>
      <c r="C26" s="113">
        <v>5.7552048799893916</v>
      </c>
      <c r="D26" s="115">
        <v>868</v>
      </c>
      <c r="E26" s="114">
        <v>917</v>
      </c>
      <c r="F26" s="114">
        <v>1242</v>
      </c>
      <c r="G26" s="114">
        <v>1165</v>
      </c>
      <c r="H26" s="140">
        <v>1041</v>
      </c>
      <c r="I26" s="115">
        <v>-173</v>
      </c>
      <c r="J26" s="116">
        <v>-16.618635926993274</v>
      </c>
    </row>
    <row r="27" spans="1:15" s="110" customFormat="1" ht="24.95" customHeight="1" x14ac:dyDescent="0.2">
      <c r="A27" s="193" t="s">
        <v>161</v>
      </c>
      <c r="B27" s="199" t="s">
        <v>162</v>
      </c>
      <c r="C27" s="113">
        <v>6.676833311231932</v>
      </c>
      <c r="D27" s="115">
        <v>1007</v>
      </c>
      <c r="E27" s="114">
        <v>865</v>
      </c>
      <c r="F27" s="114">
        <v>1289</v>
      </c>
      <c r="G27" s="114">
        <v>799</v>
      </c>
      <c r="H27" s="140">
        <v>890</v>
      </c>
      <c r="I27" s="115">
        <v>117</v>
      </c>
      <c r="J27" s="116">
        <v>13.146067415730338</v>
      </c>
    </row>
    <row r="28" spans="1:15" s="110" customFormat="1" ht="24.95" customHeight="1" x14ac:dyDescent="0.2">
      <c r="A28" s="193" t="s">
        <v>163</v>
      </c>
      <c r="B28" s="199" t="s">
        <v>164</v>
      </c>
      <c r="C28" s="113">
        <v>4.5550987932634932</v>
      </c>
      <c r="D28" s="115">
        <v>687</v>
      </c>
      <c r="E28" s="114">
        <v>1011</v>
      </c>
      <c r="F28" s="114">
        <v>1129</v>
      </c>
      <c r="G28" s="114">
        <v>757</v>
      </c>
      <c r="H28" s="140">
        <v>633</v>
      </c>
      <c r="I28" s="115">
        <v>54</v>
      </c>
      <c r="J28" s="116">
        <v>8.5308056872037916</v>
      </c>
    </row>
    <row r="29" spans="1:15" s="110" customFormat="1" ht="24.95" customHeight="1" x14ac:dyDescent="0.2">
      <c r="A29" s="193">
        <v>86</v>
      </c>
      <c r="B29" s="199" t="s">
        <v>165</v>
      </c>
      <c r="C29" s="113">
        <v>9.5411749104893246</v>
      </c>
      <c r="D29" s="115">
        <v>1439</v>
      </c>
      <c r="E29" s="114">
        <v>1504</v>
      </c>
      <c r="F29" s="114">
        <v>1605</v>
      </c>
      <c r="G29" s="114">
        <v>1114</v>
      </c>
      <c r="H29" s="140">
        <v>1258</v>
      </c>
      <c r="I29" s="115">
        <v>181</v>
      </c>
      <c r="J29" s="116">
        <v>14.387917329093799</v>
      </c>
    </row>
    <row r="30" spans="1:15" s="110" customFormat="1" ht="24.95" customHeight="1" x14ac:dyDescent="0.2">
      <c r="A30" s="193">
        <v>87.88</v>
      </c>
      <c r="B30" s="204" t="s">
        <v>166</v>
      </c>
      <c r="C30" s="113">
        <v>5.6292268929850149</v>
      </c>
      <c r="D30" s="115">
        <v>849</v>
      </c>
      <c r="E30" s="114">
        <v>809</v>
      </c>
      <c r="F30" s="114">
        <v>1316</v>
      </c>
      <c r="G30" s="114">
        <v>747</v>
      </c>
      <c r="H30" s="140">
        <v>804</v>
      </c>
      <c r="I30" s="115">
        <v>45</v>
      </c>
      <c r="J30" s="116">
        <v>5.5970149253731343</v>
      </c>
    </row>
    <row r="31" spans="1:15" s="110" customFormat="1" ht="24.95" customHeight="1" x14ac:dyDescent="0.2">
      <c r="A31" s="193" t="s">
        <v>167</v>
      </c>
      <c r="B31" s="199" t="s">
        <v>168</v>
      </c>
      <c r="C31" s="113">
        <v>7.7310701498475005</v>
      </c>
      <c r="D31" s="115">
        <v>1166</v>
      </c>
      <c r="E31" s="114">
        <v>935</v>
      </c>
      <c r="F31" s="114">
        <v>1263</v>
      </c>
      <c r="G31" s="114">
        <v>1014</v>
      </c>
      <c r="H31" s="140">
        <v>1145</v>
      </c>
      <c r="I31" s="115">
        <v>21</v>
      </c>
      <c r="J31" s="116">
        <v>1.8340611353711791</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0.13923882774167881</v>
      </c>
      <c r="D34" s="115">
        <v>21</v>
      </c>
      <c r="E34" s="114">
        <v>13</v>
      </c>
      <c r="F34" s="114">
        <v>29</v>
      </c>
      <c r="G34" s="114">
        <v>11</v>
      </c>
      <c r="H34" s="140">
        <v>20</v>
      </c>
      <c r="I34" s="115">
        <v>1</v>
      </c>
      <c r="J34" s="116">
        <v>5</v>
      </c>
    </row>
    <row r="35" spans="1:10" s="110" customFormat="1" ht="24.95" customHeight="1" x14ac:dyDescent="0.2">
      <c r="A35" s="292" t="s">
        <v>171</v>
      </c>
      <c r="B35" s="293" t="s">
        <v>172</v>
      </c>
      <c r="C35" s="113">
        <v>4.7341201432170799</v>
      </c>
      <c r="D35" s="115">
        <v>714</v>
      </c>
      <c r="E35" s="114">
        <v>457</v>
      </c>
      <c r="F35" s="114">
        <v>1135</v>
      </c>
      <c r="G35" s="114">
        <v>634</v>
      </c>
      <c r="H35" s="140">
        <v>783</v>
      </c>
      <c r="I35" s="115">
        <v>-69</v>
      </c>
      <c r="J35" s="116">
        <v>-8.8122605363984672</v>
      </c>
    </row>
    <row r="36" spans="1:10" s="110" customFormat="1" ht="24.95" customHeight="1" x14ac:dyDescent="0.2">
      <c r="A36" s="294" t="s">
        <v>173</v>
      </c>
      <c r="B36" s="295" t="s">
        <v>174</v>
      </c>
      <c r="C36" s="125">
        <v>95.120010608672587</v>
      </c>
      <c r="D36" s="143">
        <v>14346</v>
      </c>
      <c r="E36" s="144">
        <v>13415</v>
      </c>
      <c r="F36" s="144">
        <v>17810</v>
      </c>
      <c r="G36" s="144">
        <v>12811</v>
      </c>
      <c r="H36" s="145">
        <v>13876</v>
      </c>
      <c r="I36" s="143">
        <v>470</v>
      </c>
      <c r="J36" s="146">
        <v>3.3871432689535887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15082</v>
      </c>
      <c r="F11" s="264">
        <v>13885</v>
      </c>
      <c r="G11" s="264">
        <v>18974</v>
      </c>
      <c r="H11" s="264">
        <v>13456</v>
      </c>
      <c r="I11" s="265">
        <v>14679</v>
      </c>
      <c r="J11" s="263">
        <v>403</v>
      </c>
      <c r="K11" s="266">
        <v>2.7454186252469515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18.432568624850816</v>
      </c>
      <c r="E13" s="115">
        <v>2780</v>
      </c>
      <c r="F13" s="114">
        <v>2786</v>
      </c>
      <c r="G13" s="114">
        <v>3579</v>
      </c>
      <c r="H13" s="114">
        <v>2741</v>
      </c>
      <c r="I13" s="140">
        <v>2775</v>
      </c>
      <c r="J13" s="115">
        <v>5</v>
      </c>
      <c r="K13" s="116">
        <v>0.18018018018018017</v>
      </c>
    </row>
    <row r="14" spans="1:15" ht="15.95" customHeight="1" x14ac:dyDescent="0.2">
      <c r="A14" s="306" t="s">
        <v>230</v>
      </c>
      <c r="B14" s="307"/>
      <c r="C14" s="308"/>
      <c r="D14" s="113">
        <v>42.925341466648987</v>
      </c>
      <c r="E14" s="115">
        <v>6474</v>
      </c>
      <c r="F14" s="114">
        <v>5628</v>
      </c>
      <c r="G14" s="114">
        <v>9241</v>
      </c>
      <c r="H14" s="114">
        <v>5361</v>
      </c>
      <c r="I14" s="140">
        <v>6538</v>
      </c>
      <c r="J14" s="115">
        <v>-64</v>
      </c>
      <c r="K14" s="116">
        <v>-0.97889262771489749</v>
      </c>
    </row>
    <row r="15" spans="1:15" ht="15.95" customHeight="1" x14ac:dyDescent="0.2">
      <c r="A15" s="306" t="s">
        <v>231</v>
      </c>
      <c r="B15" s="307"/>
      <c r="C15" s="308"/>
      <c r="D15" s="113">
        <v>9.6141095345444896</v>
      </c>
      <c r="E15" s="115">
        <v>1450</v>
      </c>
      <c r="F15" s="114">
        <v>1276</v>
      </c>
      <c r="G15" s="114">
        <v>1708</v>
      </c>
      <c r="H15" s="114">
        <v>1218</v>
      </c>
      <c r="I15" s="140">
        <v>1435</v>
      </c>
      <c r="J15" s="115">
        <v>15</v>
      </c>
      <c r="K15" s="116">
        <v>1.0452961672473868</v>
      </c>
    </row>
    <row r="16" spans="1:15" ht="15.95" customHeight="1" x14ac:dyDescent="0.2">
      <c r="A16" s="306" t="s">
        <v>232</v>
      </c>
      <c r="B16" s="307"/>
      <c r="C16" s="308"/>
      <c r="D16" s="113">
        <v>28.862219864739423</v>
      </c>
      <c r="E16" s="115">
        <v>4353</v>
      </c>
      <c r="F16" s="114">
        <v>4153</v>
      </c>
      <c r="G16" s="114">
        <v>4419</v>
      </c>
      <c r="H16" s="114">
        <v>4103</v>
      </c>
      <c r="I16" s="140">
        <v>3891</v>
      </c>
      <c r="J16" s="115">
        <v>462</v>
      </c>
      <c r="K16" s="116">
        <v>11.873554356206631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0.6298899350218804</v>
      </c>
      <c r="E18" s="115">
        <v>95</v>
      </c>
      <c r="F18" s="114">
        <v>108</v>
      </c>
      <c r="G18" s="114">
        <v>115</v>
      </c>
      <c r="H18" s="114">
        <v>64</v>
      </c>
      <c r="I18" s="140">
        <v>95</v>
      </c>
      <c r="J18" s="115">
        <v>0</v>
      </c>
      <c r="K18" s="116">
        <v>0</v>
      </c>
    </row>
    <row r="19" spans="1:11" ht="14.1" customHeight="1" x14ac:dyDescent="0.2">
      <c r="A19" s="306" t="s">
        <v>235</v>
      </c>
      <c r="B19" s="307" t="s">
        <v>236</v>
      </c>
      <c r="C19" s="308"/>
      <c r="D19" s="113">
        <v>0.53706404986076117</v>
      </c>
      <c r="E19" s="115">
        <v>81</v>
      </c>
      <c r="F19" s="114">
        <v>92</v>
      </c>
      <c r="G19" s="114">
        <v>73</v>
      </c>
      <c r="H19" s="114">
        <v>55</v>
      </c>
      <c r="I19" s="140">
        <v>82</v>
      </c>
      <c r="J19" s="115">
        <v>-1</v>
      </c>
      <c r="K19" s="116">
        <v>-1.2195121951219512</v>
      </c>
    </row>
    <row r="20" spans="1:11" ht="14.1" customHeight="1" x14ac:dyDescent="0.2">
      <c r="A20" s="306">
        <v>12</v>
      </c>
      <c r="B20" s="307" t="s">
        <v>237</v>
      </c>
      <c r="C20" s="308"/>
      <c r="D20" s="113">
        <v>0.55032489059806389</v>
      </c>
      <c r="E20" s="115">
        <v>83</v>
      </c>
      <c r="F20" s="114">
        <v>74</v>
      </c>
      <c r="G20" s="114">
        <v>77</v>
      </c>
      <c r="H20" s="114">
        <v>91</v>
      </c>
      <c r="I20" s="140">
        <v>76</v>
      </c>
      <c r="J20" s="115">
        <v>7</v>
      </c>
      <c r="K20" s="116">
        <v>9.2105263157894743</v>
      </c>
    </row>
    <row r="21" spans="1:11" ht="14.1" customHeight="1" x14ac:dyDescent="0.2">
      <c r="A21" s="306">
        <v>21</v>
      </c>
      <c r="B21" s="307" t="s">
        <v>238</v>
      </c>
      <c r="C21" s="308"/>
      <c r="D21" s="113">
        <v>0.12597798700437607</v>
      </c>
      <c r="E21" s="115">
        <v>19</v>
      </c>
      <c r="F21" s="114">
        <v>10</v>
      </c>
      <c r="G21" s="114">
        <v>51</v>
      </c>
      <c r="H21" s="114">
        <v>24</v>
      </c>
      <c r="I21" s="140">
        <v>15</v>
      </c>
      <c r="J21" s="115">
        <v>4</v>
      </c>
      <c r="K21" s="116">
        <v>26.666666666666668</v>
      </c>
    </row>
    <row r="22" spans="1:11" ht="14.1" customHeight="1" x14ac:dyDescent="0.2">
      <c r="A22" s="306">
        <v>22</v>
      </c>
      <c r="B22" s="307" t="s">
        <v>239</v>
      </c>
      <c r="C22" s="308"/>
      <c r="D22" s="113">
        <v>0.31162975732661452</v>
      </c>
      <c r="E22" s="115">
        <v>47</v>
      </c>
      <c r="F22" s="114">
        <v>81</v>
      </c>
      <c r="G22" s="114">
        <v>115</v>
      </c>
      <c r="H22" s="114">
        <v>87</v>
      </c>
      <c r="I22" s="140">
        <v>56</v>
      </c>
      <c r="J22" s="115">
        <v>-9</v>
      </c>
      <c r="K22" s="116">
        <v>-16.071428571428573</v>
      </c>
    </row>
    <row r="23" spans="1:11" ht="14.1" customHeight="1" x14ac:dyDescent="0.2">
      <c r="A23" s="306">
        <v>23</v>
      </c>
      <c r="B23" s="307" t="s">
        <v>240</v>
      </c>
      <c r="C23" s="308"/>
      <c r="D23" s="113">
        <v>0.62325951465322904</v>
      </c>
      <c r="E23" s="115">
        <v>94</v>
      </c>
      <c r="F23" s="114">
        <v>62</v>
      </c>
      <c r="G23" s="114">
        <v>110</v>
      </c>
      <c r="H23" s="114">
        <v>80</v>
      </c>
      <c r="I23" s="140">
        <v>84</v>
      </c>
      <c r="J23" s="115">
        <v>10</v>
      </c>
      <c r="K23" s="116">
        <v>11.904761904761905</v>
      </c>
    </row>
    <row r="24" spans="1:11" ht="14.1" customHeight="1" x14ac:dyDescent="0.2">
      <c r="A24" s="306">
        <v>24</v>
      </c>
      <c r="B24" s="307" t="s">
        <v>241</v>
      </c>
      <c r="C24" s="308"/>
      <c r="D24" s="113">
        <v>0.89510674976793525</v>
      </c>
      <c r="E24" s="115">
        <v>135</v>
      </c>
      <c r="F24" s="114">
        <v>115</v>
      </c>
      <c r="G24" s="114">
        <v>275</v>
      </c>
      <c r="H24" s="114">
        <v>147</v>
      </c>
      <c r="I24" s="140">
        <v>142</v>
      </c>
      <c r="J24" s="115">
        <v>-7</v>
      </c>
      <c r="K24" s="116">
        <v>-4.929577464788732</v>
      </c>
    </row>
    <row r="25" spans="1:11" ht="14.1" customHeight="1" x14ac:dyDescent="0.2">
      <c r="A25" s="306">
        <v>25</v>
      </c>
      <c r="B25" s="307" t="s">
        <v>242</v>
      </c>
      <c r="C25" s="308"/>
      <c r="D25" s="113">
        <v>1.5183662644211644</v>
      </c>
      <c r="E25" s="115">
        <v>229</v>
      </c>
      <c r="F25" s="114">
        <v>141</v>
      </c>
      <c r="G25" s="114">
        <v>466</v>
      </c>
      <c r="H25" s="114">
        <v>229</v>
      </c>
      <c r="I25" s="140">
        <v>241</v>
      </c>
      <c r="J25" s="115">
        <v>-12</v>
      </c>
      <c r="K25" s="116">
        <v>-4.9792531120331951</v>
      </c>
    </row>
    <row r="26" spans="1:11" ht="14.1" customHeight="1" x14ac:dyDescent="0.2">
      <c r="A26" s="306">
        <v>26</v>
      </c>
      <c r="B26" s="307" t="s">
        <v>243</v>
      </c>
      <c r="C26" s="308"/>
      <c r="D26" s="113">
        <v>2.3604296512398886</v>
      </c>
      <c r="E26" s="115">
        <v>356</v>
      </c>
      <c r="F26" s="114">
        <v>488</v>
      </c>
      <c r="G26" s="114">
        <v>596</v>
      </c>
      <c r="H26" s="114">
        <v>362</v>
      </c>
      <c r="I26" s="140">
        <v>370</v>
      </c>
      <c r="J26" s="115">
        <v>-14</v>
      </c>
      <c r="K26" s="116">
        <v>-3.7837837837837838</v>
      </c>
    </row>
    <row r="27" spans="1:11" ht="14.1" customHeight="1" x14ac:dyDescent="0.2">
      <c r="A27" s="306">
        <v>27</v>
      </c>
      <c r="B27" s="307" t="s">
        <v>244</v>
      </c>
      <c r="C27" s="308"/>
      <c r="D27" s="113">
        <v>0.88847632939928389</v>
      </c>
      <c r="E27" s="115">
        <v>134</v>
      </c>
      <c r="F27" s="114">
        <v>67</v>
      </c>
      <c r="G27" s="114">
        <v>134</v>
      </c>
      <c r="H27" s="114">
        <v>72</v>
      </c>
      <c r="I27" s="140">
        <v>112</v>
      </c>
      <c r="J27" s="115">
        <v>22</v>
      </c>
      <c r="K27" s="116">
        <v>19.642857142857142</v>
      </c>
    </row>
    <row r="28" spans="1:11" ht="14.1" customHeight="1" x14ac:dyDescent="0.2">
      <c r="A28" s="306">
        <v>28</v>
      </c>
      <c r="B28" s="307" t="s">
        <v>245</v>
      </c>
      <c r="C28" s="308"/>
      <c r="D28" s="113">
        <v>9.2825885161119212E-2</v>
      </c>
      <c r="E28" s="115">
        <v>14</v>
      </c>
      <c r="F28" s="114">
        <v>15</v>
      </c>
      <c r="G28" s="114">
        <v>15</v>
      </c>
      <c r="H28" s="114">
        <v>10</v>
      </c>
      <c r="I28" s="140">
        <v>14</v>
      </c>
      <c r="J28" s="115">
        <v>0</v>
      </c>
      <c r="K28" s="116">
        <v>0</v>
      </c>
    </row>
    <row r="29" spans="1:11" ht="14.1" customHeight="1" x14ac:dyDescent="0.2">
      <c r="A29" s="306">
        <v>29</v>
      </c>
      <c r="B29" s="307" t="s">
        <v>246</v>
      </c>
      <c r="C29" s="308"/>
      <c r="D29" s="113">
        <v>2.9240153825752553</v>
      </c>
      <c r="E29" s="115">
        <v>441</v>
      </c>
      <c r="F29" s="114">
        <v>434</v>
      </c>
      <c r="G29" s="114">
        <v>579</v>
      </c>
      <c r="H29" s="114">
        <v>499</v>
      </c>
      <c r="I29" s="140">
        <v>442</v>
      </c>
      <c r="J29" s="115">
        <v>-1</v>
      </c>
      <c r="K29" s="116">
        <v>-0.22624434389140272</v>
      </c>
    </row>
    <row r="30" spans="1:11" ht="14.1" customHeight="1" x14ac:dyDescent="0.2">
      <c r="A30" s="306" t="s">
        <v>247</v>
      </c>
      <c r="B30" s="307" t="s">
        <v>248</v>
      </c>
      <c r="C30" s="308"/>
      <c r="D30" s="113" t="s">
        <v>513</v>
      </c>
      <c r="E30" s="115" t="s">
        <v>513</v>
      </c>
      <c r="F30" s="114">
        <v>62</v>
      </c>
      <c r="G30" s="114">
        <v>112</v>
      </c>
      <c r="H30" s="114">
        <v>85</v>
      </c>
      <c r="I30" s="140">
        <v>72</v>
      </c>
      <c r="J30" s="115" t="s">
        <v>513</v>
      </c>
      <c r="K30" s="116" t="s">
        <v>513</v>
      </c>
    </row>
    <row r="31" spans="1:11" ht="14.1" customHeight="1" x14ac:dyDescent="0.2">
      <c r="A31" s="306" t="s">
        <v>249</v>
      </c>
      <c r="B31" s="307" t="s">
        <v>250</v>
      </c>
      <c r="C31" s="308"/>
      <c r="D31" s="113">
        <v>2.526190160456173</v>
      </c>
      <c r="E31" s="115">
        <v>381</v>
      </c>
      <c r="F31" s="114">
        <v>372</v>
      </c>
      <c r="G31" s="114">
        <v>464</v>
      </c>
      <c r="H31" s="114">
        <v>414</v>
      </c>
      <c r="I31" s="140">
        <v>370</v>
      </c>
      <c r="J31" s="115">
        <v>11</v>
      </c>
      <c r="K31" s="116">
        <v>2.9729729729729728</v>
      </c>
    </row>
    <row r="32" spans="1:11" ht="14.1" customHeight="1" x14ac:dyDescent="0.2">
      <c r="A32" s="306">
        <v>31</v>
      </c>
      <c r="B32" s="307" t="s">
        <v>251</v>
      </c>
      <c r="C32" s="308"/>
      <c r="D32" s="113">
        <v>0.39782522211908233</v>
      </c>
      <c r="E32" s="115">
        <v>60</v>
      </c>
      <c r="F32" s="114">
        <v>52</v>
      </c>
      <c r="G32" s="114">
        <v>46</v>
      </c>
      <c r="H32" s="114">
        <v>49</v>
      </c>
      <c r="I32" s="140">
        <v>52</v>
      </c>
      <c r="J32" s="115">
        <v>8</v>
      </c>
      <c r="K32" s="116">
        <v>15.384615384615385</v>
      </c>
    </row>
    <row r="33" spans="1:11" ht="14.1" customHeight="1" x14ac:dyDescent="0.2">
      <c r="A33" s="306">
        <v>32</v>
      </c>
      <c r="B33" s="307" t="s">
        <v>252</v>
      </c>
      <c r="C33" s="308"/>
      <c r="D33" s="113">
        <v>0.91499801087388943</v>
      </c>
      <c r="E33" s="115">
        <v>138</v>
      </c>
      <c r="F33" s="114">
        <v>108</v>
      </c>
      <c r="G33" s="114">
        <v>206</v>
      </c>
      <c r="H33" s="114">
        <v>158</v>
      </c>
      <c r="I33" s="140">
        <v>132</v>
      </c>
      <c r="J33" s="115">
        <v>6</v>
      </c>
      <c r="K33" s="116">
        <v>4.5454545454545459</v>
      </c>
    </row>
    <row r="34" spans="1:11" ht="14.1" customHeight="1" x14ac:dyDescent="0.2">
      <c r="A34" s="306">
        <v>33</v>
      </c>
      <c r="B34" s="307" t="s">
        <v>253</v>
      </c>
      <c r="C34" s="308"/>
      <c r="D34" s="113">
        <v>0.57021615170401807</v>
      </c>
      <c r="E34" s="115">
        <v>86</v>
      </c>
      <c r="F34" s="114">
        <v>44</v>
      </c>
      <c r="G34" s="114">
        <v>115</v>
      </c>
      <c r="H34" s="114">
        <v>68</v>
      </c>
      <c r="I34" s="140">
        <v>76</v>
      </c>
      <c r="J34" s="115">
        <v>10</v>
      </c>
      <c r="K34" s="116">
        <v>13.157894736842104</v>
      </c>
    </row>
    <row r="35" spans="1:11" ht="14.1" customHeight="1" x14ac:dyDescent="0.2">
      <c r="A35" s="306">
        <v>34</v>
      </c>
      <c r="B35" s="307" t="s">
        <v>254</v>
      </c>
      <c r="C35" s="308"/>
      <c r="D35" s="113">
        <v>1.0011934756663572</v>
      </c>
      <c r="E35" s="115">
        <v>151</v>
      </c>
      <c r="F35" s="114">
        <v>112</v>
      </c>
      <c r="G35" s="114">
        <v>201</v>
      </c>
      <c r="H35" s="114">
        <v>118</v>
      </c>
      <c r="I35" s="140">
        <v>181</v>
      </c>
      <c r="J35" s="115">
        <v>-30</v>
      </c>
      <c r="K35" s="116">
        <v>-16.574585635359117</v>
      </c>
    </row>
    <row r="36" spans="1:11" ht="14.1" customHeight="1" x14ac:dyDescent="0.2">
      <c r="A36" s="306">
        <v>41</v>
      </c>
      <c r="B36" s="307" t="s">
        <v>255</v>
      </c>
      <c r="C36" s="308"/>
      <c r="D36" s="113">
        <v>1.4653229014719533</v>
      </c>
      <c r="E36" s="115">
        <v>221</v>
      </c>
      <c r="F36" s="114">
        <v>91</v>
      </c>
      <c r="G36" s="114">
        <v>119</v>
      </c>
      <c r="H36" s="114">
        <v>101</v>
      </c>
      <c r="I36" s="140">
        <v>98</v>
      </c>
      <c r="J36" s="115">
        <v>123</v>
      </c>
      <c r="K36" s="116">
        <v>125.51020408163265</v>
      </c>
    </row>
    <row r="37" spans="1:11" ht="14.1" customHeight="1" x14ac:dyDescent="0.2">
      <c r="A37" s="306">
        <v>42</v>
      </c>
      <c r="B37" s="307" t="s">
        <v>256</v>
      </c>
      <c r="C37" s="308"/>
      <c r="D37" s="113">
        <v>0.12597798700437607</v>
      </c>
      <c r="E37" s="115">
        <v>19</v>
      </c>
      <c r="F37" s="114">
        <v>13</v>
      </c>
      <c r="G37" s="114">
        <v>20</v>
      </c>
      <c r="H37" s="114">
        <v>12</v>
      </c>
      <c r="I37" s="140">
        <v>18</v>
      </c>
      <c r="J37" s="115">
        <v>1</v>
      </c>
      <c r="K37" s="116">
        <v>5.5555555555555554</v>
      </c>
    </row>
    <row r="38" spans="1:11" ht="14.1" customHeight="1" x14ac:dyDescent="0.2">
      <c r="A38" s="306">
        <v>43</v>
      </c>
      <c r="B38" s="307" t="s">
        <v>257</v>
      </c>
      <c r="C38" s="308"/>
      <c r="D38" s="113">
        <v>2.6985810900411087</v>
      </c>
      <c r="E38" s="115">
        <v>407</v>
      </c>
      <c r="F38" s="114">
        <v>323</v>
      </c>
      <c r="G38" s="114">
        <v>502</v>
      </c>
      <c r="H38" s="114">
        <v>347</v>
      </c>
      <c r="I38" s="140">
        <v>401</v>
      </c>
      <c r="J38" s="115">
        <v>6</v>
      </c>
      <c r="K38" s="116">
        <v>1.4962593516209477</v>
      </c>
    </row>
    <row r="39" spans="1:11" ht="14.1" customHeight="1" x14ac:dyDescent="0.2">
      <c r="A39" s="306">
        <v>51</v>
      </c>
      <c r="B39" s="307" t="s">
        <v>258</v>
      </c>
      <c r="C39" s="308"/>
      <c r="D39" s="113">
        <v>4.7805330857976394</v>
      </c>
      <c r="E39" s="115">
        <v>721</v>
      </c>
      <c r="F39" s="114">
        <v>838</v>
      </c>
      <c r="G39" s="114">
        <v>1064</v>
      </c>
      <c r="H39" s="114">
        <v>803</v>
      </c>
      <c r="I39" s="140">
        <v>877</v>
      </c>
      <c r="J39" s="115">
        <v>-156</v>
      </c>
      <c r="K39" s="116">
        <v>-17.787913340935006</v>
      </c>
    </row>
    <row r="40" spans="1:11" ht="14.1" customHeight="1" x14ac:dyDescent="0.2">
      <c r="A40" s="306" t="s">
        <v>259</v>
      </c>
      <c r="B40" s="307" t="s">
        <v>260</v>
      </c>
      <c r="C40" s="308"/>
      <c r="D40" s="113">
        <v>4.289881978517438</v>
      </c>
      <c r="E40" s="115">
        <v>647</v>
      </c>
      <c r="F40" s="114">
        <v>785</v>
      </c>
      <c r="G40" s="114">
        <v>978</v>
      </c>
      <c r="H40" s="114">
        <v>752</v>
      </c>
      <c r="I40" s="140">
        <v>805</v>
      </c>
      <c r="J40" s="115">
        <v>-158</v>
      </c>
      <c r="K40" s="116">
        <v>-19.627329192546583</v>
      </c>
    </row>
    <row r="41" spans="1:11" ht="14.1" customHeight="1" x14ac:dyDescent="0.2">
      <c r="A41" s="306"/>
      <c r="B41" s="307" t="s">
        <v>261</v>
      </c>
      <c r="C41" s="308"/>
      <c r="D41" s="113">
        <v>3.2687972417451268</v>
      </c>
      <c r="E41" s="115">
        <v>493</v>
      </c>
      <c r="F41" s="114">
        <v>666</v>
      </c>
      <c r="G41" s="114">
        <v>755</v>
      </c>
      <c r="H41" s="114">
        <v>668</v>
      </c>
      <c r="I41" s="140">
        <v>617</v>
      </c>
      <c r="J41" s="115">
        <v>-124</v>
      </c>
      <c r="K41" s="116">
        <v>-20.097244732576986</v>
      </c>
    </row>
    <row r="42" spans="1:11" ht="14.1" customHeight="1" x14ac:dyDescent="0.2">
      <c r="A42" s="306">
        <v>52</v>
      </c>
      <c r="B42" s="307" t="s">
        <v>262</v>
      </c>
      <c r="C42" s="308"/>
      <c r="D42" s="113">
        <v>3.2687972417451268</v>
      </c>
      <c r="E42" s="115">
        <v>493</v>
      </c>
      <c r="F42" s="114">
        <v>443</v>
      </c>
      <c r="G42" s="114">
        <v>589</v>
      </c>
      <c r="H42" s="114">
        <v>465</v>
      </c>
      <c r="I42" s="140">
        <v>515</v>
      </c>
      <c r="J42" s="115">
        <v>-22</v>
      </c>
      <c r="K42" s="116">
        <v>-4.2718446601941746</v>
      </c>
    </row>
    <row r="43" spans="1:11" ht="14.1" customHeight="1" x14ac:dyDescent="0.2">
      <c r="A43" s="306" t="s">
        <v>263</v>
      </c>
      <c r="B43" s="307" t="s">
        <v>264</v>
      </c>
      <c r="C43" s="308"/>
      <c r="D43" s="113">
        <v>3.1627105158467046</v>
      </c>
      <c r="E43" s="115">
        <v>477</v>
      </c>
      <c r="F43" s="114">
        <v>423</v>
      </c>
      <c r="G43" s="114">
        <v>563</v>
      </c>
      <c r="H43" s="114">
        <v>449</v>
      </c>
      <c r="I43" s="140">
        <v>504</v>
      </c>
      <c r="J43" s="115">
        <v>-27</v>
      </c>
      <c r="K43" s="116">
        <v>-5.3571428571428568</v>
      </c>
    </row>
    <row r="44" spans="1:11" ht="14.1" customHeight="1" x14ac:dyDescent="0.2">
      <c r="A44" s="306">
        <v>53</v>
      </c>
      <c r="B44" s="307" t="s">
        <v>265</v>
      </c>
      <c r="C44" s="308"/>
      <c r="D44" s="113">
        <v>0.73597666092030234</v>
      </c>
      <c r="E44" s="115">
        <v>111</v>
      </c>
      <c r="F44" s="114">
        <v>88</v>
      </c>
      <c r="G44" s="114">
        <v>121</v>
      </c>
      <c r="H44" s="114">
        <v>97</v>
      </c>
      <c r="I44" s="140">
        <v>126</v>
      </c>
      <c r="J44" s="115">
        <v>-15</v>
      </c>
      <c r="K44" s="116">
        <v>-11.904761904761905</v>
      </c>
    </row>
    <row r="45" spans="1:11" ht="14.1" customHeight="1" x14ac:dyDescent="0.2">
      <c r="A45" s="306" t="s">
        <v>266</v>
      </c>
      <c r="B45" s="307" t="s">
        <v>267</v>
      </c>
      <c r="C45" s="308"/>
      <c r="D45" s="113">
        <v>0.70945497944569691</v>
      </c>
      <c r="E45" s="115">
        <v>107</v>
      </c>
      <c r="F45" s="114">
        <v>85</v>
      </c>
      <c r="G45" s="114">
        <v>120</v>
      </c>
      <c r="H45" s="114">
        <v>95</v>
      </c>
      <c r="I45" s="140">
        <v>126</v>
      </c>
      <c r="J45" s="115">
        <v>-19</v>
      </c>
      <c r="K45" s="116">
        <v>-15.079365079365079</v>
      </c>
    </row>
    <row r="46" spans="1:11" ht="14.1" customHeight="1" x14ac:dyDescent="0.2">
      <c r="A46" s="306">
        <v>54</v>
      </c>
      <c r="B46" s="307" t="s">
        <v>268</v>
      </c>
      <c r="C46" s="308"/>
      <c r="D46" s="113">
        <v>3.4411881713300625</v>
      </c>
      <c r="E46" s="115">
        <v>519</v>
      </c>
      <c r="F46" s="114">
        <v>423</v>
      </c>
      <c r="G46" s="114">
        <v>474</v>
      </c>
      <c r="H46" s="114">
        <v>368</v>
      </c>
      <c r="I46" s="140">
        <v>486</v>
      </c>
      <c r="J46" s="115">
        <v>33</v>
      </c>
      <c r="K46" s="116">
        <v>6.7901234567901234</v>
      </c>
    </row>
    <row r="47" spans="1:11" ht="14.1" customHeight="1" x14ac:dyDescent="0.2">
      <c r="A47" s="306">
        <v>61</v>
      </c>
      <c r="B47" s="307" t="s">
        <v>269</v>
      </c>
      <c r="C47" s="308"/>
      <c r="D47" s="113">
        <v>1.7040180347434026</v>
      </c>
      <c r="E47" s="115">
        <v>257</v>
      </c>
      <c r="F47" s="114">
        <v>203</v>
      </c>
      <c r="G47" s="114">
        <v>339</v>
      </c>
      <c r="H47" s="114">
        <v>221</v>
      </c>
      <c r="I47" s="140">
        <v>278</v>
      </c>
      <c r="J47" s="115">
        <v>-21</v>
      </c>
      <c r="K47" s="116">
        <v>-7.5539568345323742</v>
      </c>
    </row>
    <row r="48" spans="1:11" ht="14.1" customHeight="1" x14ac:dyDescent="0.2">
      <c r="A48" s="306">
        <v>62</v>
      </c>
      <c r="B48" s="307" t="s">
        <v>270</v>
      </c>
      <c r="C48" s="308"/>
      <c r="D48" s="113">
        <v>5.0059673783317864</v>
      </c>
      <c r="E48" s="115">
        <v>755</v>
      </c>
      <c r="F48" s="114">
        <v>820</v>
      </c>
      <c r="G48" s="114">
        <v>1282</v>
      </c>
      <c r="H48" s="114">
        <v>704</v>
      </c>
      <c r="I48" s="140">
        <v>700</v>
      </c>
      <c r="J48" s="115">
        <v>55</v>
      </c>
      <c r="K48" s="116">
        <v>7.8571428571428568</v>
      </c>
    </row>
    <row r="49" spans="1:11" ht="14.1" customHeight="1" x14ac:dyDescent="0.2">
      <c r="A49" s="306">
        <v>63</v>
      </c>
      <c r="B49" s="307" t="s">
        <v>271</v>
      </c>
      <c r="C49" s="308"/>
      <c r="D49" s="113">
        <v>4.9860761172258323</v>
      </c>
      <c r="E49" s="115">
        <v>752</v>
      </c>
      <c r="F49" s="114">
        <v>714</v>
      </c>
      <c r="G49" s="114">
        <v>854</v>
      </c>
      <c r="H49" s="114">
        <v>612</v>
      </c>
      <c r="I49" s="140">
        <v>676</v>
      </c>
      <c r="J49" s="115">
        <v>76</v>
      </c>
      <c r="K49" s="116">
        <v>11.242603550295858</v>
      </c>
    </row>
    <row r="50" spans="1:11" ht="14.1" customHeight="1" x14ac:dyDescent="0.2">
      <c r="A50" s="306" t="s">
        <v>272</v>
      </c>
      <c r="B50" s="307" t="s">
        <v>273</v>
      </c>
      <c r="C50" s="308"/>
      <c r="D50" s="113">
        <v>1.0409759978782656</v>
      </c>
      <c r="E50" s="115">
        <v>157</v>
      </c>
      <c r="F50" s="114">
        <v>111</v>
      </c>
      <c r="G50" s="114">
        <v>167</v>
      </c>
      <c r="H50" s="114">
        <v>83</v>
      </c>
      <c r="I50" s="140">
        <v>125</v>
      </c>
      <c r="J50" s="115">
        <v>32</v>
      </c>
      <c r="K50" s="116">
        <v>25.6</v>
      </c>
    </row>
    <row r="51" spans="1:11" ht="14.1" customHeight="1" x14ac:dyDescent="0.2">
      <c r="A51" s="306" t="s">
        <v>274</v>
      </c>
      <c r="B51" s="307" t="s">
        <v>275</v>
      </c>
      <c r="C51" s="308"/>
      <c r="D51" s="113">
        <v>3.5737965787030896</v>
      </c>
      <c r="E51" s="115">
        <v>539</v>
      </c>
      <c r="F51" s="114">
        <v>553</v>
      </c>
      <c r="G51" s="114">
        <v>573</v>
      </c>
      <c r="H51" s="114">
        <v>482</v>
      </c>
      <c r="I51" s="140">
        <v>498</v>
      </c>
      <c r="J51" s="115">
        <v>41</v>
      </c>
      <c r="K51" s="116">
        <v>8.2329317269076299</v>
      </c>
    </row>
    <row r="52" spans="1:11" ht="14.1" customHeight="1" x14ac:dyDescent="0.2">
      <c r="A52" s="306">
        <v>71</v>
      </c>
      <c r="B52" s="307" t="s">
        <v>276</v>
      </c>
      <c r="C52" s="308"/>
      <c r="D52" s="113">
        <v>15.608009547805331</v>
      </c>
      <c r="E52" s="115">
        <v>2354</v>
      </c>
      <c r="F52" s="114">
        <v>1697</v>
      </c>
      <c r="G52" s="114">
        <v>2381</v>
      </c>
      <c r="H52" s="114">
        <v>1674</v>
      </c>
      <c r="I52" s="140">
        <v>2172</v>
      </c>
      <c r="J52" s="115">
        <v>182</v>
      </c>
      <c r="K52" s="116">
        <v>8.3793738489871092</v>
      </c>
    </row>
    <row r="53" spans="1:11" ht="14.1" customHeight="1" x14ac:dyDescent="0.2">
      <c r="A53" s="306" t="s">
        <v>277</v>
      </c>
      <c r="B53" s="307" t="s">
        <v>278</v>
      </c>
      <c r="C53" s="308"/>
      <c r="D53" s="113">
        <v>4.7606418246916853</v>
      </c>
      <c r="E53" s="115">
        <v>718</v>
      </c>
      <c r="F53" s="114">
        <v>578</v>
      </c>
      <c r="G53" s="114">
        <v>722</v>
      </c>
      <c r="H53" s="114">
        <v>560</v>
      </c>
      <c r="I53" s="140">
        <v>780</v>
      </c>
      <c r="J53" s="115">
        <v>-62</v>
      </c>
      <c r="K53" s="116">
        <v>-7.9487179487179489</v>
      </c>
    </row>
    <row r="54" spans="1:11" ht="14.1" customHeight="1" x14ac:dyDescent="0.2">
      <c r="A54" s="306" t="s">
        <v>279</v>
      </c>
      <c r="B54" s="307" t="s">
        <v>280</v>
      </c>
      <c r="C54" s="308"/>
      <c r="D54" s="113">
        <v>9.362153560535738</v>
      </c>
      <c r="E54" s="115">
        <v>1412</v>
      </c>
      <c r="F54" s="114">
        <v>999</v>
      </c>
      <c r="G54" s="114">
        <v>1483</v>
      </c>
      <c r="H54" s="114">
        <v>998</v>
      </c>
      <c r="I54" s="140">
        <v>1206</v>
      </c>
      <c r="J54" s="115">
        <v>206</v>
      </c>
      <c r="K54" s="116">
        <v>17.081260364842453</v>
      </c>
    </row>
    <row r="55" spans="1:11" ht="14.1" customHeight="1" x14ac:dyDescent="0.2">
      <c r="A55" s="306">
        <v>72</v>
      </c>
      <c r="B55" s="307" t="s">
        <v>281</v>
      </c>
      <c r="C55" s="308"/>
      <c r="D55" s="113">
        <v>2.6720594085665033</v>
      </c>
      <c r="E55" s="115">
        <v>403</v>
      </c>
      <c r="F55" s="114">
        <v>292</v>
      </c>
      <c r="G55" s="114">
        <v>828</v>
      </c>
      <c r="H55" s="114">
        <v>312</v>
      </c>
      <c r="I55" s="140">
        <v>626</v>
      </c>
      <c r="J55" s="115">
        <v>-223</v>
      </c>
      <c r="K55" s="116">
        <v>-35.623003194888177</v>
      </c>
    </row>
    <row r="56" spans="1:11" ht="14.1" customHeight="1" x14ac:dyDescent="0.2">
      <c r="A56" s="306" t="s">
        <v>282</v>
      </c>
      <c r="B56" s="307" t="s">
        <v>283</v>
      </c>
      <c r="C56" s="308"/>
      <c r="D56" s="113">
        <v>0.9680413738231004</v>
      </c>
      <c r="E56" s="115">
        <v>146</v>
      </c>
      <c r="F56" s="114">
        <v>131</v>
      </c>
      <c r="G56" s="114">
        <v>571</v>
      </c>
      <c r="H56" s="114">
        <v>134</v>
      </c>
      <c r="I56" s="140">
        <v>409</v>
      </c>
      <c r="J56" s="115">
        <v>-263</v>
      </c>
      <c r="K56" s="116">
        <v>-64.303178484107576</v>
      </c>
    </row>
    <row r="57" spans="1:11" ht="14.1" customHeight="1" x14ac:dyDescent="0.2">
      <c r="A57" s="306" t="s">
        <v>284</v>
      </c>
      <c r="B57" s="307" t="s">
        <v>285</v>
      </c>
      <c r="C57" s="308"/>
      <c r="D57" s="113">
        <v>1.1205410423020818</v>
      </c>
      <c r="E57" s="115">
        <v>169</v>
      </c>
      <c r="F57" s="114">
        <v>127</v>
      </c>
      <c r="G57" s="114">
        <v>159</v>
      </c>
      <c r="H57" s="114">
        <v>122</v>
      </c>
      <c r="I57" s="140">
        <v>151</v>
      </c>
      <c r="J57" s="115">
        <v>18</v>
      </c>
      <c r="K57" s="116">
        <v>11.920529801324504</v>
      </c>
    </row>
    <row r="58" spans="1:11" ht="14.1" customHeight="1" x14ac:dyDescent="0.2">
      <c r="A58" s="306">
        <v>73</v>
      </c>
      <c r="B58" s="307" t="s">
        <v>286</v>
      </c>
      <c r="C58" s="308"/>
      <c r="D58" s="113">
        <v>4.6545550987932636</v>
      </c>
      <c r="E58" s="115">
        <v>702</v>
      </c>
      <c r="F58" s="114">
        <v>543</v>
      </c>
      <c r="G58" s="114">
        <v>893</v>
      </c>
      <c r="H58" s="114">
        <v>574</v>
      </c>
      <c r="I58" s="140">
        <v>651</v>
      </c>
      <c r="J58" s="115">
        <v>51</v>
      </c>
      <c r="K58" s="116">
        <v>7.8341013824884795</v>
      </c>
    </row>
    <row r="59" spans="1:11" ht="14.1" customHeight="1" x14ac:dyDescent="0.2">
      <c r="A59" s="306" t="s">
        <v>287</v>
      </c>
      <c r="B59" s="307" t="s">
        <v>288</v>
      </c>
      <c r="C59" s="308"/>
      <c r="D59" s="113">
        <v>3.4942315342792734</v>
      </c>
      <c r="E59" s="115">
        <v>527</v>
      </c>
      <c r="F59" s="114">
        <v>380</v>
      </c>
      <c r="G59" s="114">
        <v>688</v>
      </c>
      <c r="H59" s="114">
        <v>417</v>
      </c>
      <c r="I59" s="140">
        <v>478</v>
      </c>
      <c r="J59" s="115">
        <v>49</v>
      </c>
      <c r="K59" s="116">
        <v>10.251046025104603</v>
      </c>
    </row>
    <row r="60" spans="1:11" ht="14.1" customHeight="1" x14ac:dyDescent="0.2">
      <c r="A60" s="306">
        <v>81</v>
      </c>
      <c r="B60" s="307" t="s">
        <v>289</v>
      </c>
      <c r="C60" s="308"/>
      <c r="D60" s="113">
        <v>8.5532422755602706</v>
      </c>
      <c r="E60" s="115">
        <v>1290</v>
      </c>
      <c r="F60" s="114">
        <v>1408</v>
      </c>
      <c r="G60" s="114">
        <v>1498</v>
      </c>
      <c r="H60" s="114">
        <v>1067</v>
      </c>
      <c r="I60" s="140">
        <v>1178</v>
      </c>
      <c r="J60" s="115">
        <v>112</v>
      </c>
      <c r="K60" s="116">
        <v>9.5076400679117139</v>
      </c>
    </row>
    <row r="61" spans="1:11" ht="14.1" customHeight="1" x14ac:dyDescent="0.2">
      <c r="A61" s="306" t="s">
        <v>290</v>
      </c>
      <c r="B61" s="307" t="s">
        <v>291</v>
      </c>
      <c r="C61" s="308"/>
      <c r="D61" s="113">
        <v>2.4333642752950535</v>
      </c>
      <c r="E61" s="115">
        <v>367</v>
      </c>
      <c r="F61" s="114">
        <v>236</v>
      </c>
      <c r="G61" s="114">
        <v>399</v>
      </c>
      <c r="H61" s="114">
        <v>272</v>
      </c>
      <c r="I61" s="140">
        <v>307</v>
      </c>
      <c r="J61" s="115">
        <v>60</v>
      </c>
      <c r="K61" s="116">
        <v>19.54397394136808</v>
      </c>
    </row>
    <row r="62" spans="1:11" ht="14.1" customHeight="1" x14ac:dyDescent="0.2">
      <c r="A62" s="306" t="s">
        <v>292</v>
      </c>
      <c r="B62" s="307" t="s">
        <v>293</v>
      </c>
      <c r="C62" s="308"/>
      <c r="D62" s="113">
        <v>3.4212969102241084</v>
      </c>
      <c r="E62" s="115">
        <v>516</v>
      </c>
      <c r="F62" s="114">
        <v>779</v>
      </c>
      <c r="G62" s="114">
        <v>752</v>
      </c>
      <c r="H62" s="114">
        <v>429</v>
      </c>
      <c r="I62" s="140">
        <v>426</v>
      </c>
      <c r="J62" s="115">
        <v>90</v>
      </c>
      <c r="K62" s="116">
        <v>21.12676056338028</v>
      </c>
    </row>
    <row r="63" spans="1:11" ht="14.1" customHeight="1" x14ac:dyDescent="0.2">
      <c r="A63" s="306"/>
      <c r="B63" s="307" t="s">
        <v>294</v>
      </c>
      <c r="C63" s="308"/>
      <c r="D63" s="113">
        <v>3.1494496751094019</v>
      </c>
      <c r="E63" s="115">
        <v>475</v>
      </c>
      <c r="F63" s="114">
        <v>720</v>
      </c>
      <c r="G63" s="114">
        <v>612</v>
      </c>
      <c r="H63" s="114">
        <v>397</v>
      </c>
      <c r="I63" s="140">
        <v>390</v>
      </c>
      <c r="J63" s="115">
        <v>85</v>
      </c>
      <c r="K63" s="116">
        <v>21.794871794871796</v>
      </c>
    </row>
    <row r="64" spans="1:11" ht="14.1" customHeight="1" x14ac:dyDescent="0.2">
      <c r="A64" s="306" t="s">
        <v>295</v>
      </c>
      <c r="B64" s="307" t="s">
        <v>296</v>
      </c>
      <c r="C64" s="308"/>
      <c r="D64" s="113">
        <v>1.2929319718870176</v>
      </c>
      <c r="E64" s="115">
        <v>195</v>
      </c>
      <c r="F64" s="114">
        <v>132</v>
      </c>
      <c r="G64" s="114">
        <v>143</v>
      </c>
      <c r="H64" s="114">
        <v>125</v>
      </c>
      <c r="I64" s="140">
        <v>171</v>
      </c>
      <c r="J64" s="115">
        <v>24</v>
      </c>
      <c r="K64" s="116">
        <v>14.035087719298245</v>
      </c>
    </row>
    <row r="65" spans="1:11" ht="14.1" customHeight="1" x14ac:dyDescent="0.2">
      <c r="A65" s="306" t="s">
        <v>297</v>
      </c>
      <c r="B65" s="307" t="s">
        <v>298</v>
      </c>
      <c r="C65" s="308"/>
      <c r="D65" s="113">
        <v>0.42434690359368782</v>
      </c>
      <c r="E65" s="115">
        <v>64</v>
      </c>
      <c r="F65" s="114">
        <v>92</v>
      </c>
      <c r="G65" s="114">
        <v>71</v>
      </c>
      <c r="H65" s="114">
        <v>66</v>
      </c>
      <c r="I65" s="140">
        <v>89</v>
      </c>
      <c r="J65" s="115">
        <v>-25</v>
      </c>
      <c r="K65" s="116">
        <v>-28.089887640449437</v>
      </c>
    </row>
    <row r="66" spans="1:11" ht="14.1" customHeight="1" x14ac:dyDescent="0.2">
      <c r="A66" s="306">
        <v>82</v>
      </c>
      <c r="B66" s="307" t="s">
        <v>299</v>
      </c>
      <c r="C66" s="308"/>
      <c r="D66" s="113">
        <v>2.3604296512398886</v>
      </c>
      <c r="E66" s="115">
        <v>356</v>
      </c>
      <c r="F66" s="114">
        <v>354</v>
      </c>
      <c r="G66" s="114">
        <v>446</v>
      </c>
      <c r="H66" s="114">
        <v>423</v>
      </c>
      <c r="I66" s="140">
        <v>351</v>
      </c>
      <c r="J66" s="115">
        <v>5</v>
      </c>
      <c r="K66" s="116">
        <v>1.4245014245014245</v>
      </c>
    </row>
    <row r="67" spans="1:11" ht="14.1" customHeight="1" x14ac:dyDescent="0.2">
      <c r="A67" s="306" t="s">
        <v>300</v>
      </c>
      <c r="B67" s="307" t="s">
        <v>301</v>
      </c>
      <c r="C67" s="308"/>
      <c r="D67" s="113">
        <v>1.458692481103302</v>
      </c>
      <c r="E67" s="115">
        <v>220</v>
      </c>
      <c r="F67" s="114">
        <v>242</v>
      </c>
      <c r="G67" s="114">
        <v>237</v>
      </c>
      <c r="H67" s="114">
        <v>286</v>
      </c>
      <c r="I67" s="140">
        <v>205</v>
      </c>
      <c r="J67" s="115">
        <v>15</v>
      </c>
      <c r="K67" s="116">
        <v>7.3170731707317076</v>
      </c>
    </row>
    <row r="68" spans="1:11" ht="14.1" customHeight="1" x14ac:dyDescent="0.2">
      <c r="A68" s="306" t="s">
        <v>302</v>
      </c>
      <c r="B68" s="307" t="s">
        <v>303</v>
      </c>
      <c r="C68" s="308"/>
      <c r="D68" s="113">
        <v>0.54369447022941253</v>
      </c>
      <c r="E68" s="115">
        <v>82</v>
      </c>
      <c r="F68" s="114">
        <v>79</v>
      </c>
      <c r="G68" s="114">
        <v>133</v>
      </c>
      <c r="H68" s="114">
        <v>87</v>
      </c>
      <c r="I68" s="140">
        <v>95</v>
      </c>
      <c r="J68" s="115">
        <v>-13</v>
      </c>
      <c r="K68" s="116">
        <v>-13.684210526315789</v>
      </c>
    </row>
    <row r="69" spans="1:11" ht="14.1" customHeight="1" x14ac:dyDescent="0.2">
      <c r="A69" s="306">
        <v>83</v>
      </c>
      <c r="B69" s="307" t="s">
        <v>304</v>
      </c>
      <c r="C69" s="308"/>
      <c r="D69" s="113">
        <v>3.5737965787030896</v>
      </c>
      <c r="E69" s="115">
        <v>539</v>
      </c>
      <c r="F69" s="114">
        <v>509</v>
      </c>
      <c r="G69" s="114">
        <v>1107</v>
      </c>
      <c r="H69" s="114">
        <v>422</v>
      </c>
      <c r="I69" s="140">
        <v>520</v>
      </c>
      <c r="J69" s="115">
        <v>19</v>
      </c>
      <c r="K69" s="116">
        <v>3.6538461538461537</v>
      </c>
    </row>
    <row r="70" spans="1:11" ht="14.1" customHeight="1" x14ac:dyDescent="0.2">
      <c r="A70" s="306" t="s">
        <v>305</v>
      </c>
      <c r="B70" s="307" t="s">
        <v>306</v>
      </c>
      <c r="C70" s="308"/>
      <c r="D70" s="113">
        <v>2.9439066436812094</v>
      </c>
      <c r="E70" s="115">
        <v>444</v>
      </c>
      <c r="F70" s="114">
        <v>422</v>
      </c>
      <c r="G70" s="114">
        <v>988</v>
      </c>
      <c r="H70" s="114">
        <v>327</v>
      </c>
      <c r="I70" s="140">
        <v>411</v>
      </c>
      <c r="J70" s="115">
        <v>33</v>
      </c>
      <c r="K70" s="116">
        <v>8.0291970802919703</v>
      </c>
    </row>
    <row r="71" spans="1:11" ht="14.1" customHeight="1" x14ac:dyDescent="0.2">
      <c r="A71" s="306"/>
      <c r="B71" s="307" t="s">
        <v>307</v>
      </c>
      <c r="C71" s="308"/>
      <c r="D71" s="113">
        <v>1.4388012199973479</v>
      </c>
      <c r="E71" s="115">
        <v>217</v>
      </c>
      <c r="F71" s="114">
        <v>265</v>
      </c>
      <c r="G71" s="114">
        <v>612</v>
      </c>
      <c r="H71" s="114">
        <v>188</v>
      </c>
      <c r="I71" s="140">
        <v>234</v>
      </c>
      <c r="J71" s="115">
        <v>-17</v>
      </c>
      <c r="K71" s="116">
        <v>-7.2649572649572649</v>
      </c>
    </row>
    <row r="72" spans="1:11" ht="14.1" customHeight="1" x14ac:dyDescent="0.2">
      <c r="A72" s="306">
        <v>84</v>
      </c>
      <c r="B72" s="307" t="s">
        <v>308</v>
      </c>
      <c r="C72" s="308"/>
      <c r="D72" s="113">
        <v>4.7009680413738231</v>
      </c>
      <c r="E72" s="115">
        <v>709</v>
      </c>
      <c r="F72" s="114">
        <v>882</v>
      </c>
      <c r="G72" s="114">
        <v>772</v>
      </c>
      <c r="H72" s="114">
        <v>811</v>
      </c>
      <c r="I72" s="140">
        <v>710</v>
      </c>
      <c r="J72" s="115">
        <v>-1</v>
      </c>
      <c r="K72" s="116">
        <v>-0.14084507042253522</v>
      </c>
    </row>
    <row r="73" spans="1:11" ht="14.1" customHeight="1" x14ac:dyDescent="0.2">
      <c r="A73" s="306" t="s">
        <v>309</v>
      </c>
      <c r="B73" s="307" t="s">
        <v>310</v>
      </c>
      <c r="C73" s="308"/>
      <c r="D73" s="113">
        <v>0.50391194801750427</v>
      </c>
      <c r="E73" s="115">
        <v>76</v>
      </c>
      <c r="F73" s="114">
        <v>60</v>
      </c>
      <c r="G73" s="114">
        <v>144</v>
      </c>
      <c r="H73" s="114">
        <v>72</v>
      </c>
      <c r="I73" s="140">
        <v>62</v>
      </c>
      <c r="J73" s="115">
        <v>14</v>
      </c>
      <c r="K73" s="116">
        <v>22.580645161290324</v>
      </c>
    </row>
    <row r="74" spans="1:11" ht="14.1" customHeight="1" x14ac:dyDescent="0.2">
      <c r="A74" s="306" t="s">
        <v>311</v>
      </c>
      <c r="B74" s="307" t="s">
        <v>312</v>
      </c>
      <c r="C74" s="308"/>
      <c r="D74" s="113">
        <v>0.11934756663572471</v>
      </c>
      <c r="E74" s="115">
        <v>18</v>
      </c>
      <c r="F74" s="114">
        <v>15</v>
      </c>
      <c r="G74" s="114">
        <v>21</v>
      </c>
      <c r="H74" s="114">
        <v>15</v>
      </c>
      <c r="I74" s="140">
        <v>13</v>
      </c>
      <c r="J74" s="115">
        <v>5</v>
      </c>
      <c r="K74" s="116">
        <v>38.46153846153846</v>
      </c>
    </row>
    <row r="75" spans="1:11" ht="14.1" customHeight="1" x14ac:dyDescent="0.2">
      <c r="A75" s="306" t="s">
        <v>313</v>
      </c>
      <c r="B75" s="307" t="s">
        <v>314</v>
      </c>
      <c r="C75" s="308"/>
      <c r="D75" s="113">
        <v>3.4942315342792734</v>
      </c>
      <c r="E75" s="115">
        <v>527</v>
      </c>
      <c r="F75" s="114">
        <v>703</v>
      </c>
      <c r="G75" s="114">
        <v>475</v>
      </c>
      <c r="H75" s="114">
        <v>631</v>
      </c>
      <c r="I75" s="140">
        <v>481</v>
      </c>
      <c r="J75" s="115">
        <v>46</v>
      </c>
      <c r="K75" s="116">
        <v>9.5634095634095626</v>
      </c>
    </row>
    <row r="76" spans="1:11" ht="14.1" customHeight="1" x14ac:dyDescent="0.2">
      <c r="A76" s="306">
        <v>91</v>
      </c>
      <c r="B76" s="307" t="s">
        <v>315</v>
      </c>
      <c r="C76" s="308"/>
      <c r="D76" s="113">
        <v>0.6298899350218804</v>
      </c>
      <c r="E76" s="115">
        <v>95</v>
      </c>
      <c r="F76" s="114">
        <v>87</v>
      </c>
      <c r="G76" s="114">
        <v>111</v>
      </c>
      <c r="H76" s="114">
        <v>87</v>
      </c>
      <c r="I76" s="140">
        <v>105</v>
      </c>
      <c r="J76" s="115">
        <v>-10</v>
      </c>
      <c r="K76" s="116">
        <v>-9.5238095238095237</v>
      </c>
    </row>
    <row r="77" spans="1:11" ht="14.1" customHeight="1" x14ac:dyDescent="0.2">
      <c r="A77" s="306">
        <v>92</v>
      </c>
      <c r="B77" s="307" t="s">
        <v>316</v>
      </c>
      <c r="C77" s="308"/>
      <c r="D77" s="113">
        <v>13.86420899085002</v>
      </c>
      <c r="E77" s="115">
        <v>2091</v>
      </c>
      <c r="F77" s="114">
        <v>2043</v>
      </c>
      <c r="G77" s="114">
        <v>2152</v>
      </c>
      <c r="H77" s="114">
        <v>2083</v>
      </c>
      <c r="I77" s="140">
        <v>1919</v>
      </c>
      <c r="J77" s="115">
        <v>172</v>
      </c>
      <c r="K77" s="116">
        <v>8.9630015633142257</v>
      </c>
    </row>
    <row r="78" spans="1:11" ht="14.1" customHeight="1" x14ac:dyDescent="0.2">
      <c r="A78" s="306">
        <v>93</v>
      </c>
      <c r="B78" s="307" t="s">
        <v>317</v>
      </c>
      <c r="C78" s="308"/>
      <c r="D78" s="113">
        <v>0.12597798700437607</v>
      </c>
      <c r="E78" s="115">
        <v>19</v>
      </c>
      <c r="F78" s="114">
        <v>18</v>
      </c>
      <c r="G78" s="114">
        <v>31</v>
      </c>
      <c r="H78" s="114">
        <v>12</v>
      </c>
      <c r="I78" s="140">
        <v>15</v>
      </c>
      <c r="J78" s="115">
        <v>4</v>
      </c>
      <c r="K78" s="116">
        <v>26.666666666666668</v>
      </c>
    </row>
    <row r="79" spans="1:11" ht="14.1" customHeight="1" x14ac:dyDescent="0.2">
      <c r="A79" s="306">
        <v>94</v>
      </c>
      <c r="B79" s="307" t="s">
        <v>318</v>
      </c>
      <c r="C79" s="308"/>
      <c r="D79" s="113">
        <v>0.86858506829332982</v>
      </c>
      <c r="E79" s="115">
        <v>131</v>
      </c>
      <c r="F79" s="114">
        <v>115</v>
      </c>
      <c r="G79" s="114">
        <v>190</v>
      </c>
      <c r="H79" s="114">
        <v>158</v>
      </c>
      <c r="I79" s="140">
        <v>109</v>
      </c>
      <c r="J79" s="115">
        <v>22</v>
      </c>
      <c r="K79" s="116">
        <v>20.183486238532112</v>
      </c>
    </row>
    <row r="80" spans="1:11" ht="14.1" customHeight="1" x14ac:dyDescent="0.2">
      <c r="A80" s="306" t="s">
        <v>319</v>
      </c>
      <c r="B80" s="307" t="s">
        <v>320</v>
      </c>
      <c r="C80" s="308"/>
      <c r="D80" s="113">
        <v>0.20554303142819255</v>
      </c>
      <c r="E80" s="115">
        <v>31</v>
      </c>
      <c r="F80" s="114">
        <v>28</v>
      </c>
      <c r="G80" s="114">
        <v>73</v>
      </c>
      <c r="H80" s="114">
        <v>12</v>
      </c>
      <c r="I80" s="140">
        <v>20</v>
      </c>
      <c r="J80" s="115">
        <v>11</v>
      </c>
      <c r="K80" s="116">
        <v>55</v>
      </c>
    </row>
    <row r="81" spans="1:11" ht="14.1" customHeight="1" x14ac:dyDescent="0.2">
      <c r="A81" s="310" t="s">
        <v>321</v>
      </c>
      <c r="B81" s="311" t="s">
        <v>333</v>
      </c>
      <c r="C81" s="312"/>
      <c r="D81" s="125">
        <v>0.16576050921628432</v>
      </c>
      <c r="E81" s="143">
        <v>25</v>
      </c>
      <c r="F81" s="144">
        <v>42</v>
      </c>
      <c r="G81" s="144">
        <v>27</v>
      </c>
      <c r="H81" s="144">
        <v>33</v>
      </c>
      <c r="I81" s="145">
        <v>40</v>
      </c>
      <c r="J81" s="143">
        <v>-15</v>
      </c>
      <c r="K81" s="146">
        <v>-37.5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15363</v>
      </c>
      <c r="E11" s="114">
        <v>13433</v>
      </c>
      <c r="F11" s="114">
        <v>17051</v>
      </c>
      <c r="G11" s="114">
        <v>13189</v>
      </c>
      <c r="H11" s="140">
        <v>15376</v>
      </c>
      <c r="I11" s="115">
        <v>-13</v>
      </c>
      <c r="J11" s="116">
        <v>-8.4547346514047869E-2</v>
      </c>
    </row>
    <row r="12" spans="1:15" s="110" customFormat="1" ht="24.95" customHeight="1" x14ac:dyDescent="0.2">
      <c r="A12" s="193" t="s">
        <v>132</v>
      </c>
      <c r="B12" s="194" t="s">
        <v>133</v>
      </c>
      <c r="C12" s="113">
        <v>3.2545726746078238E-2</v>
      </c>
      <c r="D12" s="115">
        <v>5</v>
      </c>
      <c r="E12" s="114">
        <v>16</v>
      </c>
      <c r="F12" s="114">
        <v>24</v>
      </c>
      <c r="G12" s="114">
        <v>16</v>
      </c>
      <c r="H12" s="140">
        <v>11</v>
      </c>
      <c r="I12" s="115">
        <v>-6</v>
      </c>
      <c r="J12" s="116">
        <v>-54.545454545454547</v>
      </c>
    </row>
    <row r="13" spans="1:15" s="110" customFormat="1" ht="24.95" customHeight="1" x14ac:dyDescent="0.2">
      <c r="A13" s="193" t="s">
        <v>134</v>
      </c>
      <c r="B13" s="199" t="s">
        <v>214</v>
      </c>
      <c r="C13" s="113">
        <v>0.31894812211156676</v>
      </c>
      <c r="D13" s="115">
        <v>49</v>
      </c>
      <c r="E13" s="114">
        <v>29</v>
      </c>
      <c r="F13" s="114">
        <v>44</v>
      </c>
      <c r="G13" s="114">
        <v>27</v>
      </c>
      <c r="H13" s="140">
        <v>63</v>
      </c>
      <c r="I13" s="115">
        <v>-14</v>
      </c>
      <c r="J13" s="116">
        <v>-22.222222222222221</v>
      </c>
    </row>
    <row r="14" spans="1:15" s="287" customFormat="1" ht="24.95" customHeight="1" x14ac:dyDescent="0.2">
      <c r="A14" s="193" t="s">
        <v>215</v>
      </c>
      <c r="B14" s="199" t="s">
        <v>137</v>
      </c>
      <c r="C14" s="113">
        <v>3.1829720757664517</v>
      </c>
      <c r="D14" s="115">
        <v>489</v>
      </c>
      <c r="E14" s="114">
        <v>341</v>
      </c>
      <c r="F14" s="114">
        <v>688</v>
      </c>
      <c r="G14" s="114">
        <v>451</v>
      </c>
      <c r="H14" s="140">
        <v>555</v>
      </c>
      <c r="I14" s="115">
        <v>-66</v>
      </c>
      <c r="J14" s="116">
        <v>-11.891891891891891</v>
      </c>
      <c r="K14" s="110"/>
      <c r="L14" s="110"/>
      <c r="M14" s="110"/>
      <c r="N14" s="110"/>
      <c r="O14" s="110"/>
    </row>
    <row r="15" spans="1:15" s="110" customFormat="1" ht="24.95" customHeight="1" x14ac:dyDescent="0.2">
      <c r="A15" s="193" t="s">
        <v>216</v>
      </c>
      <c r="B15" s="199" t="s">
        <v>217</v>
      </c>
      <c r="C15" s="113">
        <v>0.85920718609646551</v>
      </c>
      <c r="D15" s="115">
        <v>132</v>
      </c>
      <c r="E15" s="114">
        <v>119</v>
      </c>
      <c r="F15" s="114">
        <v>162</v>
      </c>
      <c r="G15" s="114">
        <v>175</v>
      </c>
      <c r="H15" s="140">
        <v>117</v>
      </c>
      <c r="I15" s="115">
        <v>15</v>
      </c>
      <c r="J15" s="116">
        <v>12.820512820512821</v>
      </c>
    </row>
    <row r="16" spans="1:15" s="287" customFormat="1" ht="24.95" customHeight="1" x14ac:dyDescent="0.2">
      <c r="A16" s="193" t="s">
        <v>218</v>
      </c>
      <c r="B16" s="199" t="s">
        <v>141</v>
      </c>
      <c r="C16" s="113">
        <v>1.3864479593829331</v>
      </c>
      <c r="D16" s="115">
        <v>213</v>
      </c>
      <c r="E16" s="114">
        <v>138</v>
      </c>
      <c r="F16" s="114">
        <v>232</v>
      </c>
      <c r="G16" s="114">
        <v>144</v>
      </c>
      <c r="H16" s="140">
        <v>238</v>
      </c>
      <c r="I16" s="115">
        <v>-25</v>
      </c>
      <c r="J16" s="116">
        <v>-10.504201680672269</v>
      </c>
      <c r="K16" s="110"/>
      <c r="L16" s="110"/>
      <c r="M16" s="110"/>
      <c r="N16" s="110"/>
      <c r="O16" s="110"/>
    </row>
    <row r="17" spans="1:15" s="110" customFormat="1" ht="24.95" customHeight="1" x14ac:dyDescent="0.2">
      <c r="A17" s="193" t="s">
        <v>142</v>
      </c>
      <c r="B17" s="199" t="s">
        <v>220</v>
      </c>
      <c r="C17" s="113">
        <v>0.93731693028705332</v>
      </c>
      <c r="D17" s="115">
        <v>144</v>
      </c>
      <c r="E17" s="114">
        <v>84</v>
      </c>
      <c r="F17" s="114">
        <v>294</v>
      </c>
      <c r="G17" s="114">
        <v>132</v>
      </c>
      <c r="H17" s="140">
        <v>200</v>
      </c>
      <c r="I17" s="115">
        <v>-56</v>
      </c>
      <c r="J17" s="116">
        <v>-28</v>
      </c>
    </row>
    <row r="18" spans="1:15" s="287" customFormat="1" ht="24.95" customHeight="1" x14ac:dyDescent="0.2">
      <c r="A18" s="201" t="s">
        <v>144</v>
      </c>
      <c r="B18" s="202" t="s">
        <v>145</v>
      </c>
      <c r="C18" s="113">
        <v>2.1480179652411637</v>
      </c>
      <c r="D18" s="115">
        <v>330</v>
      </c>
      <c r="E18" s="114">
        <v>305</v>
      </c>
      <c r="F18" s="114">
        <v>300</v>
      </c>
      <c r="G18" s="114">
        <v>237</v>
      </c>
      <c r="H18" s="140">
        <v>373</v>
      </c>
      <c r="I18" s="115">
        <v>-43</v>
      </c>
      <c r="J18" s="116">
        <v>-11.528150134048257</v>
      </c>
      <c r="K18" s="110"/>
      <c r="L18" s="110"/>
      <c r="M18" s="110"/>
      <c r="N18" s="110"/>
      <c r="O18" s="110"/>
    </row>
    <row r="19" spans="1:15" s="110" customFormat="1" ht="24.95" customHeight="1" x14ac:dyDescent="0.2">
      <c r="A19" s="193" t="s">
        <v>146</v>
      </c>
      <c r="B19" s="199" t="s">
        <v>147</v>
      </c>
      <c r="C19" s="113">
        <v>9.3861875935689643</v>
      </c>
      <c r="D19" s="115">
        <v>1442</v>
      </c>
      <c r="E19" s="114">
        <v>1306</v>
      </c>
      <c r="F19" s="114">
        <v>1508</v>
      </c>
      <c r="G19" s="114">
        <v>1132</v>
      </c>
      <c r="H19" s="140">
        <v>1360</v>
      </c>
      <c r="I19" s="115">
        <v>82</v>
      </c>
      <c r="J19" s="116">
        <v>6.0294117647058822</v>
      </c>
    </row>
    <row r="20" spans="1:15" s="287" customFormat="1" ht="24.95" customHeight="1" x14ac:dyDescent="0.2">
      <c r="A20" s="193" t="s">
        <v>148</v>
      </c>
      <c r="B20" s="199" t="s">
        <v>149</v>
      </c>
      <c r="C20" s="113">
        <v>4.3936731107205622</v>
      </c>
      <c r="D20" s="115">
        <v>675</v>
      </c>
      <c r="E20" s="114">
        <v>542</v>
      </c>
      <c r="F20" s="114">
        <v>1130</v>
      </c>
      <c r="G20" s="114">
        <v>511</v>
      </c>
      <c r="H20" s="140">
        <v>734</v>
      </c>
      <c r="I20" s="115">
        <v>-59</v>
      </c>
      <c r="J20" s="116">
        <v>-8.0381471389645771</v>
      </c>
      <c r="K20" s="110"/>
      <c r="L20" s="110"/>
      <c r="M20" s="110"/>
      <c r="N20" s="110"/>
      <c r="O20" s="110"/>
    </row>
    <row r="21" spans="1:15" s="110" customFormat="1" ht="24.95" customHeight="1" x14ac:dyDescent="0.2">
      <c r="A21" s="201" t="s">
        <v>150</v>
      </c>
      <c r="B21" s="202" t="s">
        <v>151</v>
      </c>
      <c r="C21" s="113">
        <v>7.7784286923126995</v>
      </c>
      <c r="D21" s="115">
        <v>1195</v>
      </c>
      <c r="E21" s="114">
        <v>1033</v>
      </c>
      <c r="F21" s="114">
        <v>1084</v>
      </c>
      <c r="G21" s="114">
        <v>876</v>
      </c>
      <c r="H21" s="140">
        <v>1022</v>
      </c>
      <c r="I21" s="115">
        <v>173</v>
      </c>
      <c r="J21" s="116">
        <v>16.927592954990214</v>
      </c>
    </row>
    <row r="22" spans="1:15" s="110" customFormat="1" ht="24.95" customHeight="1" x14ac:dyDescent="0.2">
      <c r="A22" s="201" t="s">
        <v>152</v>
      </c>
      <c r="B22" s="199" t="s">
        <v>153</v>
      </c>
      <c r="C22" s="113">
        <v>16.806613291674804</v>
      </c>
      <c r="D22" s="115">
        <v>2582</v>
      </c>
      <c r="E22" s="114">
        <v>2506</v>
      </c>
      <c r="F22" s="114">
        <v>2487</v>
      </c>
      <c r="G22" s="114">
        <v>2495</v>
      </c>
      <c r="H22" s="140">
        <v>2392</v>
      </c>
      <c r="I22" s="115">
        <v>190</v>
      </c>
      <c r="J22" s="116">
        <v>7.9431438127090299</v>
      </c>
    </row>
    <row r="23" spans="1:15" s="110" customFormat="1" ht="24.95" customHeight="1" x14ac:dyDescent="0.2">
      <c r="A23" s="193" t="s">
        <v>154</v>
      </c>
      <c r="B23" s="199" t="s">
        <v>155</v>
      </c>
      <c r="C23" s="113">
        <v>1.7053960814944997</v>
      </c>
      <c r="D23" s="115">
        <v>262</v>
      </c>
      <c r="E23" s="114">
        <v>235</v>
      </c>
      <c r="F23" s="114">
        <v>578</v>
      </c>
      <c r="G23" s="114">
        <v>226</v>
      </c>
      <c r="H23" s="140">
        <v>414</v>
      </c>
      <c r="I23" s="115">
        <v>-152</v>
      </c>
      <c r="J23" s="116">
        <v>-36.714975845410628</v>
      </c>
    </row>
    <row r="24" spans="1:15" s="110" customFormat="1" ht="24.95" customHeight="1" x14ac:dyDescent="0.2">
      <c r="A24" s="193" t="s">
        <v>156</v>
      </c>
      <c r="B24" s="199" t="s">
        <v>221</v>
      </c>
      <c r="C24" s="113">
        <v>9.9394649482522937</v>
      </c>
      <c r="D24" s="115">
        <v>1527</v>
      </c>
      <c r="E24" s="114">
        <v>1012</v>
      </c>
      <c r="F24" s="114">
        <v>1382</v>
      </c>
      <c r="G24" s="114">
        <v>1083</v>
      </c>
      <c r="H24" s="140">
        <v>1521</v>
      </c>
      <c r="I24" s="115">
        <v>6</v>
      </c>
      <c r="J24" s="116">
        <v>0.39447731755424065</v>
      </c>
    </row>
    <row r="25" spans="1:15" s="110" customFormat="1" ht="24.95" customHeight="1" x14ac:dyDescent="0.2">
      <c r="A25" s="193" t="s">
        <v>222</v>
      </c>
      <c r="B25" s="204" t="s">
        <v>159</v>
      </c>
      <c r="C25" s="113">
        <v>5.3049534596107533</v>
      </c>
      <c r="D25" s="115">
        <v>815</v>
      </c>
      <c r="E25" s="114">
        <v>735</v>
      </c>
      <c r="F25" s="114">
        <v>984</v>
      </c>
      <c r="G25" s="114">
        <v>664</v>
      </c>
      <c r="H25" s="140">
        <v>754</v>
      </c>
      <c r="I25" s="115">
        <v>61</v>
      </c>
      <c r="J25" s="116">
        <v>8.0901856763925721</v>
      </c>
    </row>
    <row r="26" spans="1:15" s="110" customFormat="1" ht="24.95" customHeight="1" x14ac:dyDescent="0.2">
      <c r="A26" s="201">
        <v>782.78300000000002</v>
      </c>
      <c r="B26" s="203" t="s">
        <v>160</v>
      </c>
      <c r="C26" s="113">
        <v>6.391980732929766</v>
      </c>
      <c r="D26" s="115">
        <v>982</v>
      </c>
      <c r="E26" s="114">
        <v>1219</v>
      </c>
      <c r="F26" s="114">
        <v>1237</v>
      </c>
      <c r="G26" s="114">
        <v>1139</v>
      </c>
      <c r="H26" s="140">
        <v>1104</v>
      </c>
      <c r="I26" s="115">
        <v>-122</v>
      </c>
      <c r="J26" s="116">
        <v>-11.05072463768116</v>
      </c>
    </row>
    <row r="27" spans="1:15" s="110" customFormat="1" ht="24.95" customHeight="1" x14ac:dyDescent="0.2">
      <c r="A27" s="193" t="s">
        <v>161</v>
      </c>
      <c r="B27" s="199" t="s">
        <v>162</v>
      </c>
      <c r="C27" s="113">
        <v>6.1836880817548652</v>
      </c>
      <c r="D27" s="115">
        <v>950</v>
      </c>
      <c r="E27" s="114">
        <v>707</v>
      </c>
      <c r="F27" s="114">
        <v>902</v>
      </c>
      <c r="G27" s="114">
        <v>738</v>
      </c>
      <c r="H27" s="140">
        <v>1020</v>
      </c>
      <c r="I27" s="115">
        <v>-70</v>
      </c>
      <c r="J27" s="116">
        <v>-6.8627450980392153</v>
      </c>
    </row>
    <row r="28" spans="1:15" s="110" customFormat="1" ht="24.95" customHeight="1" x14ac:dyDescent="0.2">
      <c r="A28" s="193" t="s">
        <v>163</v>
      </c>
      <c r="B28" s="199" t="s">
        <v>164</v>
      </c>
      <c r="C28" s="113">
        <v>5.1552431165787933</v>
      </c>
      <c r="D28" s="115">
        <v>792</v>
      </c>
      <c r="E28" s="114">
        <v>778</v>
      </c>
      <c r="F28" s="114">
        <v>1045</v>
      </c>
      <c r="G28" s="114">
        <v>735</v>
      </c>
      <c r="H28" s="140">
        <v>876</v>
      </c>
      <c r="I28" s="115">
        <v>-84</v>
      </c>
      <c r="J28" s="116">
        <v>-9.5890410958904102</v>
      </c>
    </row>
    <row r="29" spans="1:15" s="110" customFormat="1" ht="24.95" customHeight="1" x14ac:dyDescent="0.2">
      <c r="A29" s="193">
        <v>86</v>
      </c>
      <c r="B29" s="199" t="s">
        <v>165</v>
      </c>
      <c r="C29" s="113">
        <v>9.4382607563626895</v>
      </c>
      <c r="D29" s="115">
        <v>1450</v>
      </c>
      <c r="E29" s="114">
        <v>1154</v>
      </c>
      <c r="F29" s="114">
        <v>1435</v>
      </c>
      <c r="G29" s="114">
        <v>1209</v>
      </c>
      <c r="H29" s="140">
        <v>1243</v>
      </c>
      <c r="I29" s="115">
        <v>207</v>
      </c>
      <c r="J29" s="116">
        <v>16.653258246178599</v>
      </c>
    </row>
    <row r="30" spans="1:15" s="110" customFormat="1" ht="24.95" customHeight="1" x14ac:dyDescent="0.2">
      <c r="A30" s="193">
        <v>87.88</v>
      </c>
      <c r="B30" s="204" t="s">
        <v>166</v>
      </c>
      <c r="C30" s="113">
        <v>4.862331575864089</v>
      </c>
      <c r="D30" s="115">
        <v>747</v>
      </c>
      <c r="E30" s="114">
        <v>719</v>
      </c>
      <c r="F30" s="114">
        <v>1168</v>
      </c>
      <c r="G30" s="114">
        <v>721</v>
      </c>
      <c r="H30" s="140">
        <v>740</v>
      </c>
      <c r="I30" s="115">
        <v>7</v>
      </c>
      <c r="J30" s="116">
        <v>0.94594594594594594</v>
      </c>
    </row>
    <row r="31" spans="1:15" s="110" customFormat="1" ht="24.95" customHeight="1" x14ac:dyDescent="0.2">
      <c r="A31" s="193" t="s">
        <v>167</v>
      </c>
      <c r="B31" s="199" t="s">
        <v>168</v>
      </c>
      <c r="C31" s="113">
        <v>6.9712946690099589</v>
      </c>
      <c r="D31" s="115">
        <v>1071</v>
      </c>
      <c r="E31" s="114">
        <v>796</v>
      </c>
      <c r="F31" s="114">
        <v>1055</v>
      </c>
      <c r="G31" s="114">
        <v>929</v>
      </c>
      <c r="H31" s="140">
        <v>1194</v>
      </c>
      <c r="I31" s="115">
        <v>-123</v>
      </c>
      <c r="J31" s="116">
        <v>-10.301507537688442</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3.2545726746078238E-2</v>
      </c>
      <c r="D34" s="115">
        <v>5</v>
      </c>
      <c r="E34" s="114">
        <v>16</v>
      </c>
      <c r="F34" s="114">
        <v>24</v>
      </c>
      <c r="G34" s="114">
        <v>16</v>
      </c>
      <c r="H34" s="140">
        <v>11</v>
      </c>
      <c r="I34" s="115">
        <v>-6</v>
      </c>
      <c r="J34" s="116">
        <v>-54.545454545454547</v>
      </c>
    </row>
    <row r="35" spans="1:10" s="110" customFormat="1" ht="24.95" customHeight="1" x14ac:dyDescent="0.2">
      <c r="A35" s="292" t="s">
        <v>171</v>
      </c>
      <c r="B35" s="293" t="s">
        <v>172</v>
      </c>
      <c r="C35" s="113">
        <v>5.6499381631191827</v>
      </c>
      <c r="D35" s="115">
        <v>868</v>
      </c>
      <c r="E35" s="114">
        <v>675</v>
      </c>
      <c r="F35" s="114">
        <v>1032</v>
      </c>
      <c r="G35" s="114">
        <v>715</v>
      </c>
      <c r="H35" s="140">
        <v>991</v>
      </c>
      <c r="I35" s="115">
        <v>-123</v>
      </c>
      <c r="J35" s="116">
        <v>-12.411705348133198</v>
      </c>
    </row>
    <row r="36" spans="1:10" s="110" customFormat="1" ht="24.95" customHeight="1" x14ac:dyDescent="0.2">
      <c r="A36" s="294" t="s">
        <v>173</v>
      </c>
      <c r="B36" s="295" t="s">
        <v>174</v>
      </c>
      <c r="C36" s="125">
        <v>94.317516110134733</v>
      </c>
      <c r="D36" s="143">
        <v>14490</v>
      </c>
      <c r="E36" s="144">
        <v>12742</v>
      </c>
      <c r="F36" s="144">
        <v>15995</v>
      </c>
      <c r="G36" s="144">
        <v>12458</v>
      </c>
      <c r="H36" s="145">
        <v>14374</v>
      </c>
      <c r="I36" s="143">
        <v>116</v>
      </c>
      <c r="J36" s="146">
        <v>0.80701266175038266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15363</v>
      </c>
      <c r="F11" s="264">
        <v>13433</v>
      </c>
      <c r="G11" s="264">
        <v>17051</v>
      </c>
      <c r="H11" s="264">
        <v>13189</v>
      </c>
      <c r="I11" s="265">
        <v>15376</v>
      </c>
      <c r="J11" s="263">
        <v>-13</v>
      </c>
      <c r="K11" s="266">
        <v>-8.4547346514047869E-2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17.366399791707348</v>
      </c>
      <c r="E13" s="115">
        <v>2668</v>
      </c>
      <c r="F13" s="114">
        <v>2881</v>
      </c>
      <c r="G13" s="114">
        <v>3436</v>
      </c>
      <c r="H13" s="114">
        <v>2461</v>
      </c>
      <c r="I13" s="140">
        <v>2705</v>
      </c>
      <c r="J13" s="115">
        <v>-37</v>
      </c>
      <c r="K13" s="116">
        <v>-1.3678373382624769</v>
      </c>
    </row>
    <row r="14" spans="1:17" ht="15.95" customHeight="1" x14ac:dyDescent="0.2">
      <c r="A14" s="306" t="s">
        <v>230</v>
      </c>
      <c r="B14" s="307"/>
      <c r="C14" s="308"/>
      <c r="D14" s="113">
        <v>45.199505304953462</v>
      </c>
      <c r="E14" s="115">
        <v>6944</v>
      </c>
      <c r="F14" s="114">
        <v>5645</v>
      </c>
      <c r="G14" s="114">
        <v>7807</v>
      </c>
      <c r="H14" s="114">
        <v>5647</v>
      </c>
      <c r="I14" s="140">
        <v>7199</v>
      </c>
      <c r="J14" s="115">
        <v>-255</v>
      </c>
      <c r="K14" s="116">
        <v>-3.542158633143492</v>
      </c>
    </row>
    <row r="15" spans="1:17" ht="15.95" customHeight="1" x14ac:dyDescent="0.2">
      <c r="A15" s="306" t="s">
        <v>231</v>
      </c>
      <c r="B15" s="307"/>
      <c r="C15" s="308"/>
      <c r="D15" s="113">
        <v>9.5554253726485712</v>
      </c>
      <c r="E15" s="115">
        <v>1468</v>
      </c>
      <c r="F15" s="114">
        <v>1136</v>
      </c>
      <c r="G15" s="114">
        <v>1534</v>
      </c>
      <c r="H15" s="114">
        <v>1169</v>
      </c>
      <c r="I15" s="140">
        <v>1423</v>
      </c>
      <c r="J15" s="115">
        <v>45</v>
      </c>
      <c r="K15" s="116">
        <v>3.1623330990864371</v>
      </c>
    </row>
    <row r="16" spans="1:17" ht="15.95" customHeight="1" x14ac:dyDescent="0.2">
      <c r="A16" s="306" t="s">
        <v>232</v>
      </c>
      <c r="B16" s="307"/>
      <c r="C16" s="308"/>
      <c r="D16" s="113">
        <v>27.657358588817289</v>
      </c>
      <c r="E16" s="115">
        <v>4249</v>
      </c>
      <c r="F16" s="114">
        <v>3748</v>
      </c>
      <c r="G16" s="114">
        <v>4236</v>
      </c>
      <c r="H16" s="114">
        <v>3879</v>
      </c>
      <c r="I16" s="140">
        <v>4011</v>
      </c>
      <c r="J16" s="115">
        <v>238</v>
      </c>
      <c r="K16" s="116">
        <v>5.9336823734729496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0.66393282561999611</v>
      </c>
      <c r="E18" s="115">
        <v>102</v>
      </c>
      <c r="F18" s="114">
        <v>68</v>
      </c>
      <c r="G18" s="114">
        <v>106</v>
      </c>
      <c r="H18" s="114">
        <v>81</v>
      </c>
      <c r="I18" s="140">
        <v>110</v>
      </c>
      <c r="J18" s="115">
        <v>-8</v>
      </c>
      <c r="K18" s="116">
        <v>-7.2727272727272725</v>
      </c>
    </row>
    <row r="19" spans="1:11" ht="14.1" customHeight="1" x14ac:dyDescent="0.2">
      <c r="A19" s="306" t="s">
        <v>235</v>
      </c>
      <c r="B19" s="307" t="s">
        <v>236</v>
      </c>
      <c r="C19" s="308"/>
      <c r="D19" s="113">
        <v>0.58582308142940831</v>
      </c>
      <c r="E19" s="115">
        <v>90</v>
      </c>
      <c r="F19" s="114">
        <v>54</v>
      </c>
      <c r="G19" s="114">
        <v>83</v>
      </c>
      <c r="H19" s="114">
        <v>69</v>
      </c>
      <c r="I19" s="140">
        <v>100</v>
      </c>
      <c r="J19" s="115">
        <v>-10</v>
      </c>
      <c r="K19" s="116">
        <v>-10</v>
      </c>
    </row>
    <row r="20" spans="1:11" ht="14.1" customHeight="1" x14ac:dyDescent="0.2">
      <c r="A20" s="306">
        <v>12</v>
      </c>
      <c r="B20" s="307" t="s">
        <v>237</v>
      </c>
      <c r="C20" s="308"/>
      <c r="D20" s="113">
        <v>0.47516761049274231</v>
      </c>
      <c r="E20" s="115">
        <v>73</v>
      </c>
      <c r="F20" s="114">
        <v>99</v>
      </c>
      <c r="G20" s="114">
        <v>70</v>
      </c>
      <c r="H20" s="114">
        <v>50</v>
      </c>
      <c r="I20" s="140">
        <v>63</v>
      </c>
      <c r="J20" s="115">
        <v>10</v>
      </c>
      <c r="K20" s="116">
        <v>15.873015873015873</v>
      </c>
    </row>
    <row r="21" spans="1:11" ht="14.1" customHeight="1" x14ac:dyDescent="0.2">
      <c r="A21" s="306">
        <v>21</v>
      </c>
      <c r="B21" s="307" t="s">
        <v>238</v>
      </c>
      <c r="C21" s="308"/>
      <c r="D21" s="113">
        <v>0.10414632558745036</v>
      </c>
      <c r="E21" s="115">
        <v>16</v>
      </c>
      <c r="F21" s="114">
        <v>31</v>
      </c>
      <c r="G21" s="114">
        <v>54</v>
      </c>
      <c r="H21" s="114">
        <v>11</v>
      </c>
      <c r="I21" s="140">
        <v>38</v>
      </c>
      <c r="J21" s="115">
        <v>-22</v>
      </c>
      <c r="K21" s="116">
        <v>-57.89473684210526</v>
      </c>
    </row>
    <row r="22" spans="1:11" ht="14.1" customHeight="1" x14ac:dyDescent="0.2">
      <c r="A22" s="306">
        <v>22</v>
      </c>
      <c r="B22" s="307" t="s">
        <v>239</v>
      </c>
      <c r="C22" s="308"/>
      <c r="D22" s="113">
        <v>0.47516761049274231</v>
      </c>
      <c r="E22" s="115">
        <v>73</v>
      </c>
      <c r="F22" s="114">
        <v>87</v>
      </c>
      <c r="G22" s="114">
        <v>128</v>
      </c>
      <c r="H22" s="114">
        <v>94</v>
      </c>
      <c r="I22" s="140">
        <v>90</v>
      </c>
      <c r="J22" s="115">
        <v>-17</v>
      </c>
      <c r="K22" s="116">
        <v>-18.888888888888889</v>
      </c>
    </row>
    <row r="23" spans="1:11" ht="14.1" customHeight="1" x14ac:dyDescent="0.2">
      <c r="A23" s="306">
        <v>23</v>
      </c>
      <c r="B23" s="307" t="s">
        <v>240</v>
      </c>
      <c r="C23" s="308"/>
      <c r="D23" s="113">
        <v>0.52073162793725181</v>
      </c>
      <c r="E23" s="115">
        <v>80</v>
      </c>
      <c r="F23" s="114">
        <v>79</v>
      </c>
      <c r="G23" s="114">
        <v>91</v>
      </c>
      <c r="H23" s="114">
        <v>84</v>
      </c>
      <c r="I23" s="140">
        <v>81</v>
      </c>
      <c r="J23" s="115">
        <v>-1</v>
      </c>
      <c r="K23" s="116">
        <v>-1.2345679012345678</v>
      </c>
    </row>
    <row r="24" spans="1:11" ht="14.1" customHeight="1" x14ac:dyDescent="0.2">
      <c r="A24" s="306">
        <v>24</v>
      </c>
      <c r="B24" s="307" t="s">
        <v>241</v>
      </c>
      <c r="C24" s="308"/>
      <c r="D24" s="113">
        <v>1.1521187268111697</v>
      </c>
      <c r="E24" s="115">
        <v>177</v>
      </c>
      <c r="F24" s="114">
        <v>216</v>
      </c>
      <c r="G24" s="114">
        <v>252</v>
      </c>
      <c r="H24" s="114">
        <v>187</v>
      </c>
      <c r="I24" s="140">
        <v>188</v>
      </c>
      <c r="J24" s="115">
        <v>-11</v>
      </c>
      <c r="K24" s="116">
        <v>-5.8510638297872344</v>
      </c>
    </row>
    <row r="25" spans="1:11" ht="14.1" customHeight="1" x14ac:dyDescent="0.2">
      <c r="A25" s="306">
        <v>25</v>
      </c>
      <c r="B25" s="307" t="s">
        <v>242</v>
      </c>
      <c r="C25" s="308"/>
      <c r="D25" s="113">
        <v>1.9071795873201849</v>
      </c>
      <c r="E25" s="115">
        <v>293</v>
      </c>
      <c r="F25" s="114">
        <v>195</v>
      </c>
      <c r="G25" s="114">
        <v>434</v>
      </c>
      <c r="H25" s="114">
        <v>199</v>
      </c>
      <c r="I25" s="140">
        <v>293</v>
      </c>
      <c r="J25" s="115">
        <v>0</v>
      </c>
      <c r="K25" s="116">
        <v>0</v>
      </c>
    </row>
    <row r="26" spans="1:11" ht="14.1" customHeight="1" x14ac:dyDescent="0.2">
      <c r="A26" s="306">
        <v>26</v>
      </c>
      <c r="B26" s="307" t="s">
        <v>243</v>
      </c>
      <c r="C26" s="308"/>
      <c r="D26" s="113">
        <v>2.4083837792097897</v>
      </c>
      <c r="E26" s="115">
        <v>370</v>
      </c>
      <c r="F26" s="114">
        <v>390</v>
      </c>
      <c r="G26" s="114">
        <v>443</v>
      </c>
      <c r="H26" s="114">
        <v>294</v>
      </c>
      <c r="I26" s="140">
        <v>365</v>
      </c>
      <c r="J26" s="115">
        <v>5</v>
      </c>
      <c r="K26" s="116">
        <v>1.3698630136986301</v>
      </c>
    </row>
    <row r="27" spans="1:11" ht="14.1" customHeight="1" x14ac:dyDescent="0.2">
      <c r="A27" s="306">
        <v>27</v>
      </c>
      <c r="B27" s="307" t="s">
        <v>244</v>
      </c>
      <c r="C27" s="308"/>
      <c r="D27" s="113">
        <v>0.95033522098548462</v>
      </c>
      <c r="E27" s="115">
        <v>146</v>
      </c>
      <c r="F27" s="114">
        <v>99</v>
      </c>
      <c r="G27" s="114">
        <v>148</v>
      </c>
      <c r="H27" s="114">
        <v>81</v>
      </c>
      <c r="I27" s="140">
        <v>126</v>
      </c>
      <c r="J27" s="115">
        <v>20</v>
      </c>
      <c r="K27" s="116">
        <v>15.873015873015873</v>
      </c>
    </row>
    <row r="28" spans="1:11" ht="14.1" customHeight="1" x14ac:dyDescent="0.2">
      <c r="A28" s="306">
        <v>28</v>
      </c>
      <c r="B28" s="307" t="s">
        <v>245</v>
      </c>
      <c r="C28" s="308"/>
      <c r="D28" s="113">
        <v>9.1128034889019077E-2</v>
      </c>
      <c r="E28" s="115">
        <v>14</v>
      </c>
      <c r="F28" s="114">
        <v>12</v>
      </c>
      <c r="G28" s="114">
        <v>18</v>
      </c>
      <c r="H28" s="114">
        <v>11</v>
      </c>
      <c r="I28" s="140">
        <v>23</v>
      </c>
      <c r="J28" s="115">
        <v>-9</v>
      </c>
      <c r="K28" s="116">
        <v>-39.130434782608695</v>
      </c>
    </row>
    <row r="29" spans="1:11" ht="14.1" customHeight="1" x14ac:dyDescent="0.2">
      <c r="A29" s="306">
        <v>29</v>
      </c>
      <c r="B29" s="307" t="s">
        <v>246</v>
      </c>
      <c r="C29" s="308"/>
      <c r="D29" s="113">
        <v>3.5409750699733125</v>
      </c>
      <c r="E29" s="115">
        <v>544</v>
      </c>
      <c r="F29" s="114">
        <v>436</v>
      </c>
      <c r="G29" s="114">
        <v>511</v>
      </c>
      <c r="H29" s="114">
        <v>479</v>
      </c>
      <c r="I29" s="140">
        <v>457</v>
      </c>
      <c r="J29" s="115">
        <v>87</v>
      </c>
      <c r="K29" s="116">
        <v>19.037199124726477</v>
      </c>
    </row>
    <row r="30" spans="1:11" ht="14.1" customHeight="1" x14ac:dyDescent="0.2">
      <c r="A30" s="306" t="s">
        <v>247</v>
      </c>
      <c r="B30" s="307" t="s">
        <v>248</v>
      </c>
      <c r="C30" s="308"/>
      <c r="D30" s="113" t="s">
        <v>513</v>
      </c>
      <c r="E30" s="115" t="s">
        <v>513</v>
      </c>
      <c r="F30" s="114">
        <v>94</v>
      </c>
      <c r="G30" s="114" t="s">
        <v>513</v>
      </c>
      <c r="H30" s="114" t="s">
        <v>513</v>
      </c>
      <c r="I30" s="140">
        <v>81</v>
      </c>
      <c r="J30" s="115" t="s">
        <v>513</v>
      </c>
      <c r="K30" s="116" t="s">
        <v>513</v>
      </c>
    </row>
    <row r="31" spans="1:11" ht="14.1" customHeight="1" x14ac:dyDescent="0.2">
      <c r="A31" s="306" t="s">
        <v>249</v>
      </c>
      <c r="B31" s="307" t="s">
        <v>250</v>
      </c>
      <c r="C31" s="308"/>
      <c r="D31" s="113">
        <v>3.1504263490203734</v>
      </c>
      <c r="E31" s="115">
        <v>484</v>
      </c>
      <c r="F31" s="114">
        <v>342</v>
      </c>
      <c r="G31" s="114">
        <v>404</v>
      </c>
      <c r="H31" s="114">
        <v>399</v>
      </c>
      <c r="I31" s="140">
        <v>376</v>
      </c>
      <c r="J31" s="115">
        <v>108</v>
      </c>
      <c r="K31" s="116">
        <v>28.723404255319149</v>
      </c>
    </row>
    <row r="32" spans="1:11" ht="14.1" customHeight="1" x14ac:dyDescent="0.2">
      <c r="A32" s="306">
        <v>31</v>
      </c>
      <c r="B32" s="307" t="s">
        <v>251</v>
      </c>
      <c r="C32" s="308"/>
      <c r="D32" s="113">
        <v>0.36451213955607631</v>
      </c>
      <c r="E32" s="115">
        <v>56</v>
      </c>
      <c r="F32" s="114">
        <v>34</v>
      </c>
      <c r="G32" s="114">
        <v>54</v>
      </c>
      <c r="H32" s="114">
        <v>33</v>
      </c>
      <c r="I32" s="140">
        <v>52</v>
      </c>
      <c r="J32" s="115">
        <v>4</v>
      </c>
      <c r="K32" s="116">
        <v>7.6923076923076925</v>
      </c>
    </row>
    <row r="33" spans="1:11" ht="14.1" customHeight="1" x14ac:dyDescent="0.2">
      <c r="A33" s="306">
        <v>32</v>
      </c>
      <c r="B33" s="307" t="s">
        <v>252</v>
      </c>
      <c r="C33" s="308"/>
      <c r="D33" s="113">
        <v>0.72902427911215262</v>
      </c>
      <c r="E33" s="115">
        <v>112</v>
      </c>
      <c r="F33" s="114">
        <v>169</v>
      </c>
      <c r="G33" s="114">
        <v>164</v>
      </c>
      <c r="H33" s="114">
        <v>96</v>
      </c>
      <c r="I33" s="140">
        <v>124</v>
      </c>
      <c r="J33" s="115">
        <v>-12</v>
      </c>
      <c r="K33" s="116">
        <v>-9.67741935483871</v>
      </c>
    </row>
    <row r="34" spans="1:11" ht="14.1" customHeight="1" x14ac:dyDescent="0.2">
      <c r="A34" s="306">
        <v>33</v>
      </c>
      <c r="B34" s="307" t="s">
        <v>253</v>
      </c>
      <c r="C34" s="308"/>
      <c r="D34" s="113">
        <v>0.62487795352470221</v>
      </c>
      <c r="E34" s="115">
        <v>96</v>
      </c>
      <c r="F34" s="114">
        <v>78</v>
      </c>
      <c r="G34" s="114">
        <v>95</v>
      </c>
      <c r="H34" s="114">
        <v>57</v>
      </c>
      <c r="I34" s="140">
        <v>97</v>
      </c>
      <c r="J34" s="115">
        <v>-1</v>
      </c>
      <c r="K34" s="116">
        <v>-1.0309278350515463</v>
      </c>
    </row>
    <row r="35" spans="1:11" ht="14.1" customHeight="1" x14ac:dyDescent="0.2">
      <c r="A35" s="306">
        <v>34</v>
      </c>
      <c r="B35" s="307" t="s">
        <v>254</v>
      </c>
      <c r="C35" s="308"/>
      <c r="D35" s="113">
        <v>1.0544815465729349</v>
      </c>
      <c r="E35" s="115">
        <v>162</v>
      </c>
      <c r="F35" s="114">
        <v>112</v>
      </c>
      <c r="G35" s="114">
        <v>150</v>
      </c>
      <c r="H35" s="114">
        <v>114</v>
      </c>
      <c r="I35" s="140">
        <v>173</v>
      </c>
      <c r="J35" s="115">
        <v>-11</v>
      </c>
      <c r="K35" s="116">
        <v>-6.3583815028901736</v>
      </c>
    </row>
    <row r="36" spans="1:11" ht="14.1" customHeight="1" x14ac:dyDescent="0.2">
      <c r="A36" s="306">
        <v>41</v>
      </c>
      <c r="B36" s="307" t="s">
        <v>255</v>
      </c>
      <c r="C36" s="308"/>
      <c r="D36" s="113">
        <v>0.98939009308077852</v>
      </c>
      <c r="E36" s="115">
        <v>152</v>
      </c>
      <c r="F36" s="114">
        <v>82</v>
      </c>
      <c r="G36" s="114">
        <v>134</v>
      </c>
      <c r="H36" s="114">
        <v>93</v>
      </c>
      <c r="I36" s="140">
        <v>115</v>
      </c>
      <c r="J36" s="115">
        <v>37</v>
      </c>
      <c r="K36" s="116">
        <v>32.173913043478258</v>
      </c>
    </row>
    <row r="37" spans="1:11" ht="14.1" customHeight="1" x14ac:dyDescent="0.2">
      <c r="A37" s="306">
        <v>42</v>
      </c>
      <c r="B37" s="307" t="s">
        <v>256</v>
      </c>
      <c r="C37" s="308"/>
      <c r="D37" s="113">
        <v>8.4618889539803427E-2</v>
      </c>
      <c r="E37" s="115">
        <v>13</v>
      </c>
      <c r="F37" s="114">
        <v>11</v>
      </c>
      <c r="G37" s="114">
        <v>13</v>
      </c>
      <c r="H37" s="114">
        <v>10</v>
      </c>
      <c r="I37" s="140">
        <v>17</v>
      </c>
      <c r="J37" s="115">
        <v>-4</v>
      </c>
      <c r="K37" s="116">
        <v>-23.529411764705884</v>
      </c>
    </row>
    <row r="38" spans="1:11" ht="14.1" customHeight="1" x14ac:dyDescent="0.2">
      <c r="A38" s="306">
        <v>43</v>
      </c>
      <c r="B38" s="307" t="s">
        <v>257</v>
      </c>
      <c r="C38" s="308"/>
      <c r="D38" s="113">
        <v>2.4799843780511619</v>
      </c>
      <c r="E38" s="115">
        <v>381</v>
      </c>
      <c r="F38" s="114">
        <v>246</v>
      </c>
      <c r="G38" s="114">
        <v>361</v>
      </c>
      <c r="H38" s="114">
        <v>270</v>
      </c>
      <c r="I38" s="140">
        <v>352</v>
      </c>
      <c r="J38" s="115">
        <v>29</v>
      </c>
      <c r="K38" s="116">
        <v>8.2386363636363633</v>
      </c>
    </row>
    <row r="39" spans="1:11" ht="14.1" customHeight="1" x14ac:dyDescent="0.2">
      <c r="A39" s="306">
        <v>51</v>
      </c>
      <c r="B39" s="307" t="s">
        <v>258</v>
      </c>
      <c r="C39" s="308"/>
      <c r="D39" s="113">
        <v>5.2073162793725185</v>
      </c>
      <c r="E39" s="115">
        <v>800</v>
      </c>
      <c r="F39" s="114">
        <v>863</v>
      </c>
      <c r="G39" s="114">
        <v>1231</v>
      </c>
      <c r="H39" s="114">
        <v>803</v>
      </c>
      <c r="I39" s="140">
        <v>1088</v>
      </c>
      <c r="J39" s="115">
        <v>-288</v>
      </c>
      <c r="K39" s="116">
        <v>-26.470588235294116</v>
      </c>
    </row>
    <row r="40" spans="1:11" ht="14.1" customHeight="1" x14ac:dyDescent="0.2">
      <c r="A40" s="306" t="s">
        <v>259</v>
      </c>
      <c r="B40" s="307" t="s">
        <v>260</v>
      </c>
      <c r="C40" s="308"/>
      <c r="D40" s="113">
        <v>4.6996029421336978</v>
      </c>
      <c r="E40" s="115">
        <v>722</v>
      </c>
      <c r="F40" s="114">
        <v>807</v>
      </c>
      <c r="G40" s="114">
        <v>1145</v>
      </c>
      <c r="H40" s="114">
        <v>739</v>
      </c>
      <c r="I40" s="140">
        <v>992</v>
      </c>
      <c r="J40" s="115">
        <v>-270</v>
      </c>
      <c r="K40" s="116">
        <v>-27.217741935483872</v>
      </c>
    </row>
    <row r="41" spans="1:11" ht="14.1" customHeight="1" x14ac:dyDescent="0.2">
      <c r="A41" s="306"/>
      <c r="B41" s="307" t="s">
        <v>261</v>
      </c>
      <c r="C41" s="308"/>
      <c r="D41" s="113">
        <v>3.8403957560372324</v>
      </c>
      <c r="E41" s="115">
        <v>590</v>
      </c>
      <c r="F41" s="114">
        <v>699</v>
      </c>
      <c r="G41" s="114">
        <v>712</v>
      </c>
      <c r="H41" s="114">
        <v>626</v>
      </c>
      <c r="I41" s="140">
        <v>793</v>
      </c>
      <c r="J41" s="115">
        <v>-203</v>
      </c>
      <c r="K41" s="116">
        <v>-25.598991172761664</v>
      </c>
    </row>
    <row r="42" spans="1:11" ht="14.1" customHeight="1" x14ac:dyDescent="0.2">
      <c r="A42" s="306">
        <v>52</v>
      </c>
      <c r="B42" s="307" t="s">
        <v>262</v>
      </c>
      <c r="C42" s="308"/>
      <c r="D42" s="113">
        <v>3.176462930417236</v>
      </c>
      <c r="E42" s="115">
        <v>488</v>
      </c>
      <c r="F42" s="114">
        <v>413</v>
      </c>
      <c r="G42" s="114">
        <v>469</v>
      </c>
      <c r="H42" s="114">
        <v>370</v>
      </c>
      <c r="I42" s="140">
        <v>361</v>
      </c>
      <c r="J42" s="115">
        <v>127</v>
      </c>
      <c r="K42" s="116">
        <v>35.180055401662052</v>
      </c>
    </row>
    <row r="43" spans="1:11" ht="14.1" customHeight="1" x14ac:dyDescent="0.2">
      <c r="A43" s="306" t="s">
        <v>263</v>
      </c>
      <c r="B43" s="307" t="s">
        <v>264</v>
      </c>
      <c r="C43" s="308"/>
      <c r="D43" s="113">
        <v>3.0397708780837078</v>
      </c>
      <c r="E43" s="115">
        <v>467</v>
      </c>
      <c r="F43" s="114">
        <v>382</v>
      </c>
      <c r="G43" s="114">
        <v>448</v>
      </c>
      <c r="H43" s="114">
        <v>360</v>
      </c>
      <c r="I43" s="140">
        <v>351</v>
      </c>
      <c r="J43" s="115">
        <v>116</v>
      </c>
      <c r="K43" s="116">
        <v>33.048433048433047</v>
      </c>
    </row>
    <row r="44" spans="1:11" ht="14.1" customHeight="1" x14ac:dyDescent="0.2">
      <c r="A44" s="306">
        <v>53</v>
      </c>
      <c r="B44" s="307" t="s">
        <v>265</v>
      </c>
      <c r="C44" s="308"/>
      <c r="D44" s="113">
        <v>0.86571633144568116</v>
      </c>
      <c r="E44" s="115">
        <v>133</v>
      </c>
      <c r="F44" s="114">
        <v>94</v>
      </c>
      <c r="G44" s="114">
        <v>119</v>
      </c>
      <c r="H44" s="114">
        <v>57</v>
      </c>
      <c r="I44" s="140">
        <v>93</v>
      </c>
      <c r="J44" s="115">
        <v>40</v>
      </c>
      <c r="K44" s="116">
        <v>43.01075268817204</v>
      </c>
    </row>
    <row r="45" spans="1:11" ht="14.1" customHeight="1" x14ac:dyDescent="0.2">
      <c r="A45" s="306" t="s">
        <v>266</v>
      </c>
      <c r="B45" s="307" t="s">
        <v>267</v>
      </c>
      <c r="C45" s="308"/>
      <c r="D45" s="113">
        <v>0.82015231400117161</v>
      </c>
      <c r="E45" s="115">
        <v>126</v>
      </c>
      <c r="F45" s="114">
        <v>93</v>
      </c>
      <c r="G45" s="114">
        <v>118</v>
      </c>
      <c r="H45" s="114">
        <v>57</v>
      </c>
      <c r="I45" s="140">
        <v>91</v>
      </c>
      <c r="J45" s="115">
        <v>35</v>
      </c>
      <c r="K45" s="116">
        <v>38.46153846153846</v>
      </c>
    </row>
    <row r="46" spans="1:11" ht="14.1" customHeight="1" x14ac:dyDescent="0.2">
      <c r="A46" s="306">
        <v>54</v>
      </c>
      <c r="B46" s="307" t="s">
        <v>268</v>
      </c>
      <c r="C46" s="308"/>
      <c r="D46" s="113">
        <v>2.6947861745752784</v>
      </c>
      <c r="E46" s="115">
        <v>414</v>
      </c>
      <c r="F46" s="114">
        <v>379</v>
      </c>
      <c r="G46" s="114">
        <v>538</v>
      </c>
      <c r="H46" s="114">
        <v>361</v>
      </c>
      <c r="I46" s="140">
        <v>443</v>
      </c>
      <c r="J46" s="115">
        <v>-29</v>
      </c>
      <c r="K46" s="116">
        <v>-6.5462753950338604</v>
      </c>
    </row>
    <row r="47" spans="1:11" ht="14.1" customHeight="1" x14ac:dyDescent="0.2">
      <c r="A47" s="306">
        <v>61</v>
      </c>
      <c r="B47" s="307" t="s">
        <v>269</v>
      </c>
      <c r="C47" s="308"/>
      <c r="D47" s="113">
        <v>1.5036125756688148</v>
      </c>
      <c r="E47" s="115">
        <v>231</v>
      </c>
      <c r="F47" s="114">
        <v>210</v>
      </c>
      <c r="G47" s="114">
        <v>277</v>
      </c>
      <c r="H47" s="114">
        <v>233</v>
      </c>
      <c r="I47" s="140">
        <v>285</v>
      </c>
      <c r="J47" s="115">
        <v>-54</v>
      </c>
      <c r="K47" s="116">
        <v>-18.94736842105263</v>
      </c>
    </row>
    <row r="48" spans="1:11" ht="14.1" customHeight="1" x14ac:dyDescent="0.2">
      <c r="A48" s="306">
        <v>62</v>
      </c>
      <c r="B48" s="307" t="s">
        <v>270</v>
      </c>
      <c r="C48" s="308"/>
      <c r="D48" s="113">
        <v>5.682483889865261</v>
      </c>
      <c r="E48" s="115">
        <v>873</v>
      </c>
      <c r="F48" s="114">
        <v>804</v>
      </c>
      <c r="G48" s="114">
        <v>1037</v>
      </c>
      <c r="H48" s="114">
        <v>753</v>
      </c>
      <c r="I48" s="140">
        <v>881</v>
      </c>
      <c r="J48" s="115">
        <v>-8</v>
      </c>
      <c r="K48" s="116">
        <v>-0.90805902383654935</v>
      </c>
    </row>
    <row r="49" spans="1:11" ht="14.1" customHeight="1" x14ac:dyDescent="0.2">
      <c r="A49" s="306">
        <v>63</v>
      </c>
      <c r="B49" s="307" t="s">
        <v>271</v>
      </c>
      <c r="C49" s="308"/>
      <c r="D49" s="113">
        <v>5.0836425177374212</v>
      </c>
      <c r="E49" s="115">
        <v>781</v>
      </c>
      <c r="F49" s="114">
        <v>715</v>
      </c>
      <c r="G49" s="114">
        <v>773</v>
      </c>
      <c r="H49" s="114">
        <v>591</v>
      </c>
      <c r="I49" s="140">
        <v>673</v>
      </c>
      <c r="J49" s="115">
        <v>108</v>
      </c>
      <c r="K49" s="116">
        <v>16.047548291233284</v>
      </c>
    </row>
    <row r="50" spans="1:11" ht="14.1" customHeight="1" x14ac:dyDescent="0.2">
      <c r="A50" s="306" t="s">
        <v>272</v>
      </c>
      <c r="B50" s="307" t="s">
        <v>273</v>
      </c>
      <c r="C50" s="308"/>
      <c r="D50" s="113">
        <v>0.78760658725509336</v>
      </c>
      <c r="E50" s="115">
        <v>121</v>
      </c>
      <c r="F50" s="114">
        <v>123</v>
      </c>
      <c r="G50" s="114">
        <v>149</v>
      </c>
      <c r="H50" s="114">
        <v>111</v>
      </c>
      <c r="I50" s="140">
        <v>136</v>
      </c>
      <c r="J50" s="115">
        <v>-15</v>
      </c>
      <c r="K50" s="116">
        <v>-11.029411764705882</v>
      </c>
    </row>
    <row r="51" spans="1:11" ht="14.1" customHeight="1" x14ac:dyDescent="0.2">
      <c r="A51" s="306" t="s">
        <v>274</v>
      </c>
      <c r="B51" s="307" t="s">
        <v>275</v>
      </c>
      <c r="C51" s="308"/>
      <c r="D51" s="113">
        <v>3.8729414827833106</v>
      </c>
      <c r="E51" s="115">
        <v>595</v>
      </c>
      <c r="F51" s="114">
        <v>549</v>
      </c>
      <c r="G51" s="114">
        <v>537</v>
      </c>
      <c r="H51" s="114">
        <v>429</v>
      </c>
      <c r="I51" s="140">
        <v>477</v>
      </c>
      <c r="J51" s="115">
        <v>118</v>
      </c>
      <c r="K51" s="116">
        <v>24.737945492662472</v>
      </c>
    </row>
    <row r="52" spans="1:11" ht="14.1" customHeight="1" x14ac:dyDescent="0.2">
      <c r="A52" s="306">
        <v>71</v>
      </c>
      <c r="B52" s="307" t="s">
        <v>276</v>
      </c>
      <c r="C52" s="308"/>
      <c r="D52" s="113">
        <v>15.374601314847361</v>
      </c>
      <c r="E52" s="115">
        <v>2362</v>
      </c>
      <c r="F52" s="114">
        <v>1672</v>
      </c>
      <c r="G52" s="114">
        <v>2135</v>
      </c>
      <c r="H52" s="114">
        <v>1800</v>
      </c>
      <c r="I52" s="140">
        <v>2313</v>
      </c>
      <c r="J52" s="115">
        <v>49</v>
      </c>
      <c r="K52" s="116">
        <v>2.1184608733246866</v>
      </c>
    </row>
    <row r="53" spans="1:11" ht="14.1" customHeight="1" x14ac:dyDescent="0.2">
      <c r="A53" s="306" t="s">
        <v>277</v>
      </c>
      <c r="B53" s="307" t="s">
        <v>278</v>
      </c>
      <c r="C53" s="308"/>
      <c r="D53" s="113">
        <v>4.9794961921499707</v>
      </c>
      <c r="E53" s="115">
        <v>765</v>
      </c>
      <c r="F53" s="114">
        <v>552</v>
      </c>
      <c r="G53" s="114">
        <v>746</v>
      </c>
      <c r="H53" s="114">
        <v>590</v>
      </c>
      <c r="I53" s="140">
        <v>776</v>
      </c>
      <c r="J53" s="115">
        <v>-11</v>
      </c>
      <c r="K53" s="116">
        <v>-1.4175257731958764</v>
      </c>
    </row>
    <row r="54" spans="1:11" ht="14.1" customHeight="1" x14ac:dyDescent="0.2">
      <c r="A54" s="306" t="s">
        <v>279</v>
      </c>
      <c r="B54" s="307" t="s">
        <v>280</v>
      </c>
      <c r="C54" s="308"/>
      <c r="D54" s="113">
        <v>8.9500748551715166</v>
      </c>
      <c r="E54" s="115">
        <v>1375</v>
      </c>
      <c r="F54" s="114">
        <v>1023</v>
      </c>
      <c r="G54" s="114">
        <v>1235</v>
      </c>
      <c r="H54" s="114">
        <v>1082</v>
      </c>
      <c r="I54" s="140">
        <v>1357</v>
      </c>
      <c r="J54" s="115">
        <v>18</v>
      </c>
      <c r="K54" s="116">
        <v>1.3264554163596167</v>
      </c>
    </row>
    <row r="55" spans="1:11" ht="14.1" customHeight="1" x14ac:dyDescent="0.2">
      <c r="A55" s="306">
        <v>72</v>
      </c>
      <c r="B55" s="307" t="s">
        <v>281</v>
      </c>
      <c r="C55" s="308"/>
      <c r="D55" s="113">
        <v>3.2415543839093925</v>
      </c>
      <c r="E55" s="115">
        <v>498</v>
      </c>
      <c r="F55" s="114">
        <v>381</v>
      </c>
      <c r="G55" s="114">
        <v>730</v>
      </c>
      <c r="H55" s="114">
        <v>359</v>
      </c>
      <c r="I55" s="140">
        <v>754</v>
      </c>
      <c r="J55" s="115">
        <v>-256</v>
      </c>
      <c r="K55" s="116">
        <v>-33.952254641909818</v>
      </c>
    </row>
    <row r="56" spans="1:11" ht="14.1" customHeight="1" x14ac:dyDescent="0.2">
      <c r="A56" s="306" t="s">
        <v>282</v>
      </c>
      <c r="B56" s="307" t="s">
        <v>283</v>
      </c>
      <c r="C56" s="308"/>
      <c r="D56" s="113">
        <v>1.4320119768274426</v>
      </c>
      <c r="E56" s="115">
        <v>220</v>
      </c>
      <c r="F56" s="114">
        <v>214</v>
      </c>
      <c r="G56" s="114">
        <v>520</v>
      </c>
      <c r="H56" s="114">
        <v>171</v>
      </c>
      <c r="I56" s="140">
        <v>541</v>
      </c>
      <c r="J56" s="115">
        <v>-321</v>
      </c>
      <c r="K56" s="116">
        <v>-59.33456561922366</v>
      </c>
    </row>
    <row r="57" spans="1:11" ht="14.1" customHeight="1" x14ac:dyDescent="0.2">
      <c r="A57" s="306" t="s">
        <v>284</v>
      </c>
      <c r="B57" s="307" t="s">
        <v>285</v>
      </c>
      <c r="C57" s="308"/>
      <c r="D57" s="113">
        <v>1.1065547093666601</v>
      </c>
      <c r="E57" s="115">
        <v>170</v>
      </c>
      <c r="F57" s="114">
        <v>127</v>
      </c>
      <c r="G57" s="114">
        <v>150</v>
      </c>
      <c r="H57" s="114">
        <v>122</v>
      </c>
      <c r="I57" s="140">
        <v>157</v>
      </c>
      <c r="J57" s="115">
        <v>13</v>
      </c>
      <c r="K57" s="116">
        <v>8.2802547770700645</v>
      </c>
    </row>
    <row r="58" spans="1:11" ht="14.1" customHeight="1" x14ac:dyDescent="0.2">
      <c r="A58" s="306">
        <v>73</v>
      </c>
      <c r="B58" s="307" t="s">
        <v>286</v>
      </c>
      <c r="C58" s="308"/>
      <c r="D58" s="113">
        <v>4.1658530234980145</v>
      </c>
      <c r="E58" s="115">
        <v>640</v>
      </c>
      <c r="F58" s="114">
        <v>471</v>
      </c>
      <c r="G58" s="114">
        <v>623</v>
      </c>
      <c r="H58" s="114">
        <v>543</v>
      </c>
      <c r="I58" s="140">
        <v>642</v>
      </c>
      <c r="J58" s="115">
        <v>-2</v>
      </c>
      <c r="K58" s="116">
        <v>-0.3115264797507788</v>
      </c>
    </row>
    <row r="59" spans="1:11" ht="14.1" customHeight="1" x14ac:dyDescent="0.2">
      <c r="A59" s="306" t="s">
        <v>287</v>
      </c>
      <c r="B59" s="307" t="s">
        <v>288</v>
      </c>
      <c r="C59" s="308"/>
      <c r="D59" s="113">
        <v>3.0462800234329235</v>
      </c>
      <c r="E59" s="115">
        <v>468</v>
      </c>
      <c r="F59" s="114">
        <v>331</v>
      </c>
      <c r="G59" s="114">
        <v>408</v>
      </c>
      <c r="H59" s="114">
        <v>396</v>
      </c>
      <c r="I59" s="140">
        <v>444</v>
      </c>
      <c r="J59" s="115">
        <v>24</v>
      </c>
      <c r="K59" s="116">
        <v>5.4054054054054053</v>
      </c>
    </row>
    <row r="60" spans="1:11" ht="14.1" customHeight="1" x14ac:dyDescent="0.2">
      <c r="A60" s="306">
        <v>81</v>
      </c>
      <c r="B60" s="307" t="s">
        <v>289</v>
      </c>
      <c r="C60" s="308"/>
      <c r="D60" s="113">
        <v>8.234068866757795</v>
      </c>
      <c r="E60" s="115">
        <v>1265</v>
      </c>
      <c r="F60" s="114">
        <v>1099</v>
      </c>
      <c r="G60" s="114">
        <v>1295</v>
      </c>
      <c r="H60" s="114">
        <v>1149</v>
      </c>
      <c r="I60" s="140">
        <v>1196</v>
      </c>
      <c r="J60" s="115">
        <v>69</v>
      </c>
      <c r="K60" s="116">
        <v>5.7692307692307692</v>
      </c>
    </row>
    <row r="61" spans="1:11" ht="14.1" customHeight="1" x14ac:dyDescent="0.2">
      <c r="A61" s="306" t="s">
        <v>290</v>
      </c>
      <c r="B61" s="307" t="s">
        <v>291</v>
      </c>
      <c r="C61" s="308"/>
      <c r="D61" s="113">
        <v>2.310746598971555</v>
      </c>
      <c r="E61" s="115">
        <v>355</v>
      </c>
      <c r="F61" s="114">
        <v>238</v>
      </c>
      <c r="G61" s="114">
        <v>251</v>
      </c>
      <c r="H61" s="114">
        <v>346</v>
      </c>
      <c r="I61" s="140">
        <v>299</v>
      </c>
      <c r="J61" s="115">
        <v>56</v>
      </c>
      <c r="K61" s="116">
        <v>18.729096989966557</v>
      </c>
    </row>
    <row r="62" spans="1:11" ht="14.1" customHeight="1" x14ac:dyDescent="0.2">
      <c r="A62" s="306" t="s">
        <v>292</v>
      </c>
      <c r="B62" s="307" t="s">
        <v>293</v>
      </c>
      <c r="C62" s="308"/>
      <c r="D62" s="113">
        <v>3.2936275467031177</v>
      </c>
      <c r="E62" s="115">
        <v>506</v>
      </c>
      <c r="F62" s="114">
        <v>554</v>
      </c>
      <c r="G62" s="114">
        <v>707</v>
      </c>
      <c r="H62" s="114">
        <v>489</v>
      </c>
      <c r="I62" s="140">
        <v>520</v>
      </c>
      <c r="J62" s="115">
        <v>-14</v>
      </c>
      <c r="K62" s="116">
        <v>-2.6923076923076925</v>
      </c>
    </row>
    <row r="63" spans="1:11" ht="14.1" customHeight="1" x14ac:dyDescent="0.2">
      <c r="A63" s="306"/>
      <c r="B63" s="307" t="s">
        <v>294</v>
      </c>
      <c r="C63" s="308"/>
      <c r="D63" s="113">
        <v>3.0202434420360609</v>
      </c>
      <c r="E63" s="115">
        <v>464</v>
      </c>
      <c r="F63" s="114">
        <v>516</v>
      </c>
      <c r="G63" s="114">
        <v>622</v>
      </c>
      <c r="H63" s="114">
        <v>448</v>
      </c>
      <c r="I63" s="140">
        <v>475</v>
      </c>
      <c r="J63" s="115">
        <v>-11</v>
      </c>
      <c r="K63" s="116">
        <v>-2.3157894736842106</v>
      </c>
    </row>
    <row r="64" spans="1:11" ht="14.1" customHeight="1" x14ac:dyDescent="0.2">
      <c r="A64" s="306" t="s">
        <v>295</v>
      </c>
      <c r="B64" s="307" t="s">
        <v>296</v>
      </c>
      <c r="C64" s="308"/>
      <c r="D64" s="113">
        <v>1.1000455640174445</v>
      </c>
      <c r="E64" s="115">
        <v>169</v>
      </c>
      <c r="F64" s="114">
        <v>106</v>
      </c>
      <c r="G64" s="114">
        <v>131</v>
      </c>
      <c r="H64" s="114">
        <v>113</v>
      </c>
      <c r="I64" s="140">
        <v>150</v>
      </c>
      <c r="J64" s="115">
        <v>19</v>
      </c>
      <c r="K64" s="116">
        <v>12.666666666666666</v>
      </c>
    </row>
    <row r="65" spans="1:11" ht="14.1" customHeight="1" x14ac:dyDescent="0.2">
      <c r="A65" s="306" t="s">
        <v>297</v>
      </c>
      <c r="B65" s="307" t="s">
        <v>298</v>
      </c>
      <c r="C65" s="308"/>
      <c r="D65" s="113">
        <v>0.53374991863568311</v>
      </c>
      <c r="E65" s="115">
        <v>82</v>
      </c>
      <c r="F65" s="114">
        <v>66</v>
      </c>
      <c r="G65" s="114">
        <v>73</v>
      </c>
      <c r="H65" s="114">
        <v>70</v>
      </c>
      <c r="I65" s="140">
        <v>92</v>
      </c>
      <c r="J65" s="115">
        <v>-10</v>
      </c>
      <c r="K65" s="116">
        <v>-10.869565217391305</v>
      </c>
    </row>
    <row r="66" spans="1:11" ht="14.1" customHeight="1" x14ac:dyDescent="0.2">
      <c r="A66" s="306">
        <v>82</v>
      </c>
      <c r="B66" s="307" t="s">
        <v>299</v>
      </c>
      <c r="C66" s="308"/>
      <c r="D66" s="113">
        <v>2.6296947210831219</v>
      </c>
      <c r="E66" s="115">
        <v>404</v>
      </c>
      <c r="F66" s="114">
        <v>353</v>
      </c>
      <c r="G66" s="114">
        <v>410</v>
      </c>
      <c r="H66" s="114">
        <v>355</v>
      </c>
      <c r="I66" s="140">
        <v>370</v>
      </c>
      <c r="J66" s="115">
        <v>34</v>
      </c>
      <c r="K66" s="116">
        <v>9.1891891891891895</v>
      </c>
    </row>
    <row r="67" spans="1:11" ht="14.1" customHeight="1" x14ac:dyDescent="0.2">
      <c r="A67" s="306" t="s">
        <v>300</v>
      </c>
      <c r="B67" s="307" t="s">
        <v>301</v>
      </c>
      <c r="C67" s="308"/>
      <c r="D67" s="113">
        <v>1.5556857384625398</v>
      </c>
      <c r="E67" s="115">
        <v>239</v>
      </c>
      <c r="F67" s="114">
        <v>227</v>
      </c>
      <c r="G67" s="114">
        <v>243</v>
      </c>
      <c r="H67" s="114">
        <v>229</v>
      </c>
      <c r="I67" s="140">
        <v>192</v>
      </c>
      <c r="J67" s="115">
        <v>47</v>
      </c>
      <c r="K67" s="116">
        <v>24.479166666666668</v>
      </c>
    </row>
    <row r="68" spans="1:11" ht="14.1" customHeight="1" x14ac:dyDescent="0.2">
      <c r="A68" s="306" t="s">
        <v>302</v>
      </c>
      <c r="B68" s="307" t="s">
        <v>303</v>
      </c>
      <c r="C68" s="308"/>
      <c r="D68" s="113">
        <v>0.69647855236607437</v>
      </c>
      <c r="E68" s="115">
        <v>107</v>
      </c>
      <c r="F68" s="114">
        <v>80</v>
      </c>
      <c r="G68" s="114">
        <v>106</v>
      </c>
      <c r="H68" s="114">
        <v>95</v>
      </c>
      <c r="I68" s="140">
        <v>129</v>
      </c>
      <c r="J68" s="115">
        <v>-22</v>
      </c>
      <c r="K68" s="116">
        <v>-17.054263565891471</v>
      </c>
    </row>
    <row r="69" spans="1:11" ht="14.1" customHeight="1" x14ac:dyDescent="0.2">
      <c r="A69" s="306">
        <v>83</v>
      </c>
      <c r="B69" s="307" t="s">
        <v>304</v>
      </c>
      <c r="C69" s="308"/>
      <c r="D69" s="113">
        <v>3.06580745948057</v>
      </c>
      <c r="E69" s="115">
        <v>471</v>
      </c>
      <c r="F69" s="114">
        <v>473</v>
      </c>
      <c r="G69" s="114">
        <v>969</v>
      </c>
      <c r="H69" s="114">
        <v>478</v>
      </c>
      <c r="I69" s="140">
        <v>502</v>
      </c>
      <c r="J69" s="115">
        <v>-31</v>
      </c>
      <c r="K69" s="116">
        <v>-6.1752988047808763</v>
      </c>
    </row>
    <row r="70" spans="1:11" ht="14.1" customHeight="1" x14ac:dyDescent="0.2">
      <c r="A70" s="306" t="s">
        <v>305</v>
      </c>
      <c r="B70" s="307" t="s">
        <v>306</v>
      </c>
      <c r="C70" s="308"/>
      <c r="D70" s="113">
        <v>2.4799843780511619</v>
      </c>
      <c r="E70" s="115">
        <v>381</v>
      </c>
      <c r="F70" s="114">
        <v>394</v>
      </c>
      <c r="G70" s="114">
        <v>861</v>
      </c>
      <c r="H70" s="114">
        <v>377</v>
      </c>
      <c r="I70" s="140">
        <v>399</v>
      </c>
      <c r="J70" s="115">
        <v>-18</v>
      </c>
      <c r="K70" s="116">
        <v>-4.511278195488722</v>
      </c>
    </row>
    <row r="71" spans="1:11" ht="14.1" customHeight="1" x14ac:dyDescent="0.2">
      <c r="A71" s="306"/>
      <c r="B71" s="307" t="s">
        <v>307</v>
      </c>
      <c r="C71" s="308"/>
      <c r="D71" s="113">
        <v>1.4515394128750896</v>
      </c>
      <c r="E71" s="115">
        <v>223</v>
      </c>
      <c r="F71" s="114">
        <v>257</v>
      </c>
      <c r="G71" s="114">
        <v>546</v>
      </c>
      <c r="H71" s="114">
        <v>207</v>
      </c>
      <c r="I71" s="140">
        <v>245</v>
      </c>
      <c r="J71" s="115">
        <v>-22</v>
      </c>
      <c r="K71" s="116">
        <v>-8.9795918367346932</v>
      </c>
    </row>
    <row r="72" spans="1:11" ht="14.1" customHeight="1" x14ac:dyDescent="0.2">
      <c r="A72" s="306">
        <v>84</v>
      </c>
      <c r="B72" s="307" t="s">
        <v>308</v>
      </c>
      <c r="C72" s="308"/>
      <c r="D72" s="113">
        <v>4.9013864479593829</v>
      </c>
      <c r="E72" s="115">
        <v>753</v>
      </c>
      <c r="F72" s="114">
        <v>711</v>
      </c>
      <c r="G72" s="114">
        <v>830</v>
      </c>
      <c r="H72" s="114">
        <v>724</v>
      </c>
      <c r="I72" s="140">
        <v>795</v>
      </c>
      <c r="J72" s="115">
        <v>-42</v>
      </c>
      <c r="K72" s="116">
        <v>-5.283018867924528</v>
      </c>
    </row>
    <row r="73" spans="1:11" ht="14.1" customHeight="1" x14ac:dyDescent="0.2">
      <c r="A73" s="306" t="s">
        <v>309</v>
      </c>
      <c r="B73" s="307" t="s">
        <v>310</v>
      </c>
      <c r="C73" s="308"/>
      <c r="D73" s="113">
        <v>0.47516761049274231</v>
      </c>
      <c r="E73" s="115">
        <v>73</v>
      </c>
      <c r="F73" s="114">
        <v>50</v>
      </c>
      <c r="G73" s="114">
        <v>152</v>
      </c>
      <c r="H73" s="114">
        <v>70</v>
      </c>
      <c r="I73" s="140">
        <v>66</v>
      </c>
      <c r="J73" s="115">
        <v>7</v>
      </c>
      <c r="K73" s="116">
        <v>10.606060606060606</v>
      </c>
    </row>
    <row r="74" spans="1:11" ht="14.1" customHeight="1" x14ac:dyDescent="0.2">
      <c r="A74" s="306" t="s">
        <v>311</v>
      </c>
      <c r="B74" s="307" t="s">
        <v>312</v>
      </c>
      <c r="C74" s="308"/>
      <c r="D74" s="113">
        <v>0.11716461628588166</v>
      </c>
      <c r="E74" s="115">
        <v>18</v>
      </c>
      <c r="F74" s="114">
        <v>9</v>
      </c>
      <c r="G74" s="114">
        <v>27</v>
      </c>
      <c r="H74" s="114">
        <v>12</v>
      </c>
      <c r="I74" s="140">
        <v>20</v>
      </c>
      <c r="J74" s="115">
        <v>-2</v>
      </c>
      <c r="K74" s="116">
        <v>-10</v>
      </c>
    </row>
    <row r="75" spans="1:11" ht="14.1" customHeight="1" x14ac:dyDescent="0.2">
      <c r="A75" s="306" t="s">
        <v>313</v>
      </c>
      <c r="B75" s="307" t="s">
        <v>314</v>
      </c>
      <c r="C75" s="308"/>
      <c r="D75" s="113">
        <v>3.6841762676560568</v>
      </c>
      <c r="E75" s="115">
        <v>566</v>
      </c>
      <c r="F75" s="114">
        <v>567</v>
      </c>
      <c r="G75" s="114">
        <v>534</v>
      </c>
      <c r="H75" s="114">
        <v>524</v>
      </c>
      <c r="I75" s="140">
        <v>598</v>
      </c>
      <c r="J75" s="115">
        <v>-32</v>
      </c>
      <c r="K75" s="116">
        <v>-5.3511705685618729</v>
      </c>
    </row>
    <row r="76" spans="1:11" ht="14.1" customHeight="1" x14ac:dyDescent="0.2">
      <c r="A76" s="306">
        <v>91</v>
      </c>
      <c r="B76" s="307" t="s">
        <v>315</v>
      </c>
      <c r="C76" s="308"/>
      <c r="D76" s="113">
        <v>0.42960359304823276</v>
      </c>
      <c r="E76" s="115">
        <v>66</v>
      </c>
      <c r="F76" s="114">
        <v>77</v>
      </c>
      <c r="G76" s="114">
        <v>91</v>
      </c>
      <c r="H76" s="114">
        <v>66</v>
      </c>
      <c r="I76" s="140">
        <v>73</v>
      </c>
      <c r="J76" s="115">
        <v>-7</v>
      </c>
      <c r="K76" s="116">
        <v>-9.5890410958904102</v>
      </c>
    </row>
    <row r="77" spans="1:11" ht="14.1" customHeight="1" x14ac:dyDescent="0.2">
      <c r="A77" s="306">
        <v>92</v>
      </c>
      <c r="B77" s="307" t="s">
        <v>316</v>
      </c>
      <c r="C77" s="308"/>
      <c r="D77" s="113">
        <v>13.66920523335286</v>
      </c>
      <c r="E77" s="115">
        <v>2100</v>
      </c>
      <c r="F77" s="114">
        <v>2107</v>
      </c>
      <c r="G77" s="114">
        <v>2019</v>
      </c>
      <c r="H77" s="114">
        <v>2117</v>
      </c>
      <c r="I77" s="140">
        <v>1933</v>
      </c>
      <c r="J77" s="115">
        <v>167</v>
      </c>
      <c r="K77" s="116">
        <v>8.6394205897568543</v>
      </c>
    </row>
    <row r="78" spans="1:11" ht="14.1" customHeight="1" x14ac:dyDescent="0.2">
      <c r="A78" s="306">
        <v>93</v>
      </c>
      <c r="B78" s="307" t="s">
        <v>317</v>
      </c>
      <c r="C78" s="308"/>
      <c r="D78" s="113">
        <v>0.15621948838117555</v>
      </c>
      <c r="E78" s="115">
        <v>24</v>
      </c>
      <c r="F78" s="114">
        <v>13</v>
      </c>
      <c r="G78" s="114">
        <v>23</v>
      </c>
      <c r="H78" s="114">
        <v>12</v>
      </c>
      <c r="I78" s="140">
        <v>31</v>
      </c>
      <c r="J78" s="115">
        <v>-7</v>
      </c>
      <c r="K78" s="116">
        <v>-22.580645161290324</v>
      </c>
    </row>
    <row r="79" spans="1:11" ht="14.1" customHeight="1" x14ac:dyDescent="0.2">
      <c r="A79" s="306">
        <v>94</v>
      </c>
      <c r="B79" s="307" t="s">
        <v>318</v>
      </c>
      <c r="C79" s="308"/>
      <c r="D79" s="113">
        <v>1.0024083837792097</v>
      </c>
      <c r="E79" s="115">
        <v>154</v>
      </c>
      <c r="F79" s="114">
        <v>121</v>
      </c>
      <c r="G79" s="114">
        <v>189</v>
      </c>
      <c r="H79" s="114">
        <v>132</v>
      </c>
      <c r="I79" s="140">
        <v>131</v>
      </c>
      <c r="J79" s="115">
        <v>23</v>
      </c>
      <c r="K79" s="116">
        <v>17.557251908396946</v>
      </c>
    </row>
    <row r="80" spans="1:11" ht="14.1" customHeight="1" x14ac:dyDescent="0.2">
      <c r="A80" s="306" t="s">
        <v>319</v>
      </c>
      <c r="B80" s="307" t="s">
        <v>320</v>
      </c>
      <c r="C80" s="308"/>
      <c r="D80" s="113">
        <v>7.8109744190587777E-2</v>
      </c>
      <c r="E80" s="115">
        <v>12</v>
      </c>
      <c r="F80" s="114">
        <v>10</v>
      </c>
      <c r="G80" s="114">
        <v>29</v>
      </c>
      <c r="H80" s="114">
        <v>9</v>
      </c>
      <c r="I80" s="140">
        <v>10</v>
      </c>
      <c r="J80" s="115">
        <v>2</v>
      </c>
      <c r="K80" s="116">
        <v>20</v>
      </c>
    </row>
    <row r="81" spans="1:11" ht="14.1" customHeight="1" x14ac:dyDescent="0.2">
      <c r="A81" s="310" t="s">
        <v>321</v>
      </c>
      <c r="B81" s="311" t="s">
        <v>333</v>
      </c>
      <c r="C81" s="312"/>
      <c r="D81" s="125">
        <v>0.22131094187333203</v>
      </c>
      <c r="E81" s="143">
        <v>34</v>
      </c>
      <c r="F81" s="144">
        <v>23</v>
      </c>
      <c r="G81" s="144">
        <v>38</v>
      </c>
      <c r="H81" s="144">
        <v>33</v>
      </c>
      <c r="I81" s="145">
        <v>38</v>
      </c>
      <c r="J81" s="143">
        <v>-4</v>
      </c>
      <c r="K81" s="146">
        <v>-10.526315789473685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153365</v>
      </c>
      <c r="C10" s="114">
        <v>73651</v>
      </c>
      <c r="D10" s="114">
        <v>79714</v>
      </c>
      <c r="E10" s="114">
        <v>117389</v>
      </c>
      <c r="F10" s="114">
        <v>35360</v>
      </c>
      <c r="G10" s="114">
        <v>14584</v>
      </c>
      <c r="H10" s="114">
        <v>38298</v>
      </c>
      <c r="I10" s="115">
        <v>33485</v>
      </c>
      <c r="J10" s="114">
        <v>23640</v>
      </c>
      <c r="K10" s="114">
        <v>9845</v>
      </c>
      <c r="L10" s="423">
        <v>13499</v>
      </c>
      <c r="M10" s="424">
        <v>14346</v>
      </c>
    </row>
    <row r="11" spans="1:13" ht="11.1" customHeight="1" x14ac:dyDescent="0.2">
      <c r="A11" s="422" t="s">
        <v>387</v>
      </c>
      <c r="B11" s="115">
        <v>153616</v>
      </c>
      <c r="C11" s="114">
        <v>73840</v>
      </c>
      <c r="D11" s="114">
        <v>79776</v>
      </c>
      <c r="E11" s="114">
        <v>117395</v>
      </c>
      <c r="F11" s="114">
        <v>35609</v>
      </c>
      <c r="G11" s="114">
        <v>14000</v>
      </c>
      <c r="H11" s="114">
        <v>38786</v>
      </c>
      <c r="I11" s="115">
        <v>34376</v>
      </c>
      <c r="J11" s="114">
        <v>24327</v>
      </c>
      <c r="K11" s="114">
        <v>10049</v>
      </c>
      <c r="L11" s="423">
        <v>14630</v>
      </c>
      <c r="M11" s="424">
        <v>14524</v>
      </c>
    </row>
    <row r="12" spans="1:13" ht="11.1" customHeight="1" x14ac:dyDescent="0.2">
      <c r="A12" s="422" t="s">
        <v>388</v>
      </c>
      <c r="B12" s="115">
        <v>156830</v>
      </c>
      <c r="C12" s="114">
        <v>75542</v>
      </c>
      <c r="D12" s="114">
        <v>81288</v>
      </c>
      <c r="E12" s="114">
        <v>120289</v>
      </c>
      <c r="F12" s="114">
        <v>35906</v>
      </c>
      <c r="G12" s="114">
        <v>15601</v>
      </c>
      <c r="H12" s="114">
        <v>39590</v>
      </c>
      <c r="I12" s="115">
        <v>34230</v>
      </c>
      <c r="J12" s="114">
        <v>23987</v>
      </c>
      <c r="K12" s="114">
        <v>10243</v>
      </c>
      <c r="L12" s="423">
        <v>16229</v>
      </c>
      <c r="M12" s="424">
        <v>13982</v>
      </c>
    </row>
    <row r="13" spans="1:13" s="110" customFormat="1" ht="11.1" customHeight="1" x14ac:dyDescent="0.2">
      <c r="A13" s="422" t="s">
        <v>389</v>
      </c>
      <c r="B13" s="115">
        <v>157427</v>
      </c>
      <c r="C13" s="114">
        <v>75655</v>
      </c>
      <c r="D13" s="114">
        <v>81772</v>
      </c>
      <c r="E13" s="114">
        <v>120173</v>
      </c>
      <c r="F13" s="114">
        <v>36576</v>
      </c>
      <c r="G13" s="114">
        <v>15219</v>
      </c>
      <c r="H13" s="114">
        <v>40207</v>
      </c>
      <c r="I13" s="115">
        <v>34678</v>
      </c>
      <c r="J13" s="114">
        <v>24291</v>
      </c>
      <c r="K13" s="114">
        <v>10387</v>
      </c>
      <c r="L13" s="423">
        <v>11245</v>
      </c>
      <c r="M13" s="424">
        <v>11347</v>
      </c>
    </row>
    <row r="14" spans="1:13" ht="15" customHeight="1" x14ac:dyDescent="0.2">
      <c r="A14" s="422" t="s">
        <v>390</v>
      </c>
      <c r="B14" s="115">
        <v>157643</v>
      </c>
      <c r="C14" s="114">
        <v>75785</v>
      </c>
      <c r="D14" s="114">
        <v>81858</v>
      </c>
      <c r="E14" s="114">
        <v>116565</v>
      </c>
      <c r="F14" s="114">
        <v>40643</v>
      </c>
      <c r="G14" s="114">
        <v>14728</v>
      </c>
      <c r="H14" s="114">
        <v>40758</v>
      </c>
      <c r="I14" s="115">
        <v>34391</v>
      </c>
      <c r="J14" s="114">
        <v>24013</v>
      </c>
      <c r="K14" s="114">
        <v>10378</v>
      </c>
      <c r="L14" s="423">
        <v>13515</v>
      </c>
      <c r="M14" s="424">
        <v>13577</v>
      </c>
    </row>
    <row r="15" spans="1:13" ht="11.1" customHeight="1" x14ac:dyDescent="0.2">
      <c r="A15" s="422" t="s">
        <v>387</v>
      </c>
      <c r="B15" s="115">
        <v>158580</v>
      </c>
      <c r="C15" s="114">
        <v>76384</v>
      </c>
      <c r="D15" s="114">
        <v>82196</v>
      </c>
      <c r="E15" s="114">
        <v>116507</v>
      </c>
      <c r="F15" s="114">
        <v>41636</v>
      </c>
      <c r="G15" s="114">
        <v>14313</v>
      </c>
      <c r="H15" s="114">
        <v>41458</v>
      </c>
      <c r="I15" s="115">
        <v>35434</v>
      </c>
      <c r="J15" s="114">
        <v>24814</v>
      </c>
      <c r="K15" s="114">
        <v>10620</v>
      </c>
      <c r="L15" s="423">
        <v>11945</v>
      </c>
      <c r="M15" s="424">
        <v>11394</v>
      </c>
    </row>
    <row r="16" spans="1:13" ht="11.1" customHeight="1" x14ac:dyDescent="0.2">
      <c r="A16" s="422" t="s">
        <v>388</v>
      </c>
      <c r="B16" s="115">
        <v>160418</v>
      </c>
      <c r="C16" s="114">
        <v>77297</v>
      </c>
      <c r="D16" s="114">
        <v>83121</v>
      </c>
      <c r="E16" s="114">
        <v>118121</v>
      </c>
      <c r="F16" s="114">
        <v>41817</v>
      </c>
      <c r="G16" s="114">
        <v>15749</v>
      </c>
      <c r="H16" s="114">
        <v>41807</v>
      </c>
      <c r="I16" s="115">
        <v>35177</v>
      </c>
      <c r="J16" s="114">
        <v>24256</v>
      </c>
      <c r="K16" s="114">
        <v>10921</v>
      </c>
      <c r="L16" s="423">
        <v>16810</v>
      </c>
      <c r="M16" s="424">
        <v>15201</v>
      </c>
    </row>
    <row r="17" spans="1:13" s="110" customFormat="1" ht="11.1" customHeight="1" x14ac:dyDescent="0.2">
      <c r="A17" s="422" t="s">
        <v>389</v>
      </c>
      <c r="B17" s="115">
        <v>160026</v>
      </c>
      <c r="C17" s="114">
        <v>77160</v>
      </c>
      <c r="D17" s="114">
        <v>82866</v>
      </c>
      <c r="E17" s="114">
        <v>118130</v>
      </c>
      <c r="F17" s="114">
        <v>41740</v>
      </c>
      <c r="G17" s="114">
        <v>15394</v>
      </c>
      <c r="H17" s="114">
        <v>42071</v>
      </c>
      <c r="I17" s="115">
        <v>35451</v>
      </c>
      <c r="J17" s="114">
        <v>24604</v>
      </c>
      <c r="K17" s="114">
        <v>10847</v>
      </c>
      <c r="L17" s="423">
        <v>11923</v>
      </c>
      <c r="M17" s="424">
        <v>12177</v>
      </c>
    </row>
    <row r="18" spans="1:13" ht="15" customHeight="1" x14ac:dyDescent="0.2">
      <c r="A18" s="422" t="s">
        <v>391</v>
      </c>
      <c r="B18" s="115">
        <v>159326</v>
      </c>
      <c r="C18" s="114">
        <v>76796</v>
      </c>
      <c r="D18" s="114">
        <v>82530</v>
      </c>
      <c r="E18" s="114">
        <v>116933</v>
      </c>
      <c r="F18" s="114">
        <v>42258</v>
      </c>
      <c r="G18" s="114">
        <v>14869</v>
      </c>
      <c r="H18" s="114">
        <v>42245</v>
      </c>
      <c r="I18" s="115">
        <v>34767</v>
      </c>
      <c r="J18" s="114">
        <v>24195</v>
      </c>
      <c r="K18" s="114">
        <v>10572</v>
      </c>
      <c r="L18" s="423">
        <v>13718</v>
      </c>
      <c r="M18" s="424">
        <v>14280</v>
      </c>
    </row>
    <row r="19" spans="1:13" ht="11.1" customHeight="1" x14ac:dyDescent="0.2">
      <c r="A19" s="422" t="s">
        <v>387</v>
      </c>
      <c r="B19" s="115">
        <v>159018</v>
      </c>
      <c r="C19" s="114">
        <v>76588</v>
      </c>
      <c r="D19" s="114">
        <v>82430</v>
      </c>
      <c r="E19" s="114">
        <v>115981</v>
      </c>
      <c r="F19" s="114">
        <v>42906</v>
      </c>
      <c r="G19" s="114">
        <v>14421</v>
      </c>
      <c r="H19" s="114">
        <v>42855</v>
      </c>
      <c r="I19" s="115">
        <v>35946</v>
      </c>
      <c r="J19" s="114">
        <v>25068</v>
      </c>
      <c r="K19" s="114">
        <v>10878</v>
      </c>
      <c r="L19" s="423">
        <v>12847</v>
      </c>
      <c r="M19" s="424">
        <v>12728</v>
      </c>
    </row>
    <row r="20" spans="1:13" ht="11.1" customHeight="1" x14ac:dyDescent="0.2">
      <c r="A20" s="422" t="s">
        <v>388</v>
      </c>
      <c r="B20" s="115">
        <v>161267</v>
      </c>
      <c r="C20" s="114">
        <v>77615</v>
      </c>
      <c r="D20" s="114">
        <v>83652</v>
      </c>
      <c r="E20" s="114">
        <v>117914</v>
      </c>
      <c r="F20" s="114">
        <v>43197</v>
      </c>
      <c r="G20" s="114">
        <v>15796</v>
      </c>
      <c r="H20" s="114">
        <v>43501</v>
      </c>
      <c r="I20" s="115">
        <v>36013</v>
      </c>
      <c r="J20" s="114">
        <v>24824</v>
      </c>
      <c r="K20" s="114">
        <v>11189</v>
      </c>
      <c r="L20" s="423">
        <v>16531</v>
      </c>
      <c r="M20" s="424">
        <v>15140</v>
      </c>
    </row>
    <row r="21" spans="1:13" s="110" customFormat="1" ht="11.1" customHeight="1" x14ac:dyDescent="0.2">
      <c r="A21" s="422" t="s">
        <v>389</v>
      </c>
      <c r="B21" s="115">
        <v>161428</v>
      </c>
      <c r="C21" s="114">
        <v>77508</v>
      </c>
      <c r="D21" s="114">
        <v>83920</v>
      </c>
      <c r="E21" s="114">
        <v>117813</v>
      </c>
      <c r="F21" s="114">
        <v>43541</v>
      </c>
      <c r="G21" s="114">
        <v>15588</v>
      </c>
      <c r="H21" s="114">
        <v>43766</v>
      </c>
      <c r="I21" s="115">
        <v>36126</v>
      </c>
      <c r="J21" s="114">
        <v>24921</v>
      </c>
      <c r="K21" s="114">
        <v>11205</v>
      </c>
      <c r="L21" s="423">
        <v>12682</v>
      </c>
      <c r="M21" s="424">
        <v>12853</v>
      </c>
    </row>
    <row r="22" spans="1:13" ht="15" customHeight="1" x14ac:dyDescent="0.2">
      <c r="A22" s="422" t="s">
        <v>392</v>
      </c>
      <c r="B22" s="115">
        <v>160476</v>
      </c>
      <c r="C22" s="114">
        <v>76879</v>
      </c>
      <c r="D22" s="114">
        <v>83597</v>
      </c>
      <c r="E22" s="114">
        <v>116839</v>
      </c>
      <c r="F22" s="114">
        <v>43471</v>
      </c>
      <c r="G22" s="114">
        <v>14720</v>
      </c>
      <c r="H22" s="114">
        <v>44239</v>
      </c>
      <c r="I22" s="115">
        <v>35894</v>
      </c>
      <c r="J22" s="114">
        <v>24831</v>
      </c>
      <c r="K22" s="114">
        <v>11063</v>
      </c>
      <c r="L22" s="423">
        <v>13649</v>
      </c>
      <c r="M22" s="424">
        <v>14985</v>
      </c>
    </row>
    <row r="23" spans="1:13" ht="11.1" customHeight="1" x14ac:dyDescent="0.2">
      <c r="A23" s="422" t="s">
        <v>387</v>
      </c>
      <c r="B23" s="115">
        <v>161128</v>
      </c>
      <c r="C23" s="114">
        <v>77314</v>
      </c>
      <c r="D23" s="114">
        <v>83814</v>
      </c>
      <c r="E23" s="114">
        <v>117138</v>
      </c>
      <c r="F23" s="114">
        <v>43776</v>
      </c>
      <c r="G23" s="114">
        <v>14172</v>
      </c>
      <c r="H23" s="114">
        <v>45128</v>
      </c>
      <c r="I23" s="115">
        <v>36759</v>
      </c>
      <c r="J23" s="114">
        <v>25532</v>
      </c>
      <c r="K23" s="114">
        <v>11227</v>
      </c>
      <c r="L23" s="423">
        <v>12440</v>
      </c>
      <c r="M23" s="424">
        <v>12274</v>
      </c>
    </row>
    <row r="24" spans="1:13" ht="11.1" customHeight="1" x14ac:dyDescent="0.2">
      <c r="A24" s="422" t="s">
        <v>388</v>
      </c>
      <c r="B24" s="115">
        <v>163997</v>
      </c>
      <c r="C24" s="114">
        <v>78802</v>
      </c>
      <c r="D24" s="114">
        <v>85195</v>
      </c>
      <c r="E24" s="114">
        <v>118991</v>
      </c>
      <c r="F24" s="114">
        <v>44453</v>
      </c>
      <c r="G24" s="114">
        <v>15825</v>
      </c>
      <c r="H24" s="114">
        <v>45962</v>
      </c>
      <c r="I24" s="115">
        <v>36745</v>
      </c>
      <c r="J24" s="114">
        <v>25235</v>
      </c>
      <c r="K24" s="114">
        <v>11510</v>
      </c>
      <c r="L24" s="423">
        <v>16394</v>
      </c>
      <c r="M24" s="424">
        <v>14958</v>
      </c>
    </row>
    <row r="25" spans="1:13" s="110" customFormat="1" ht="11.1" customHeight="1" x14ac:dyDescent="0.2">
      <c r="A25" s="422" t="s">
        <v>389</v>
      </c>
      <c r="B25" s="115">
        <v>164140</v>
      </c>
      <c r="C25" s="114">
        <v>78734</v>
      </c>
      <c r="D25" s="114">
        <v>85406</v>
      </c>
      <c r="E25" s="114">
        <v>118722</v>
      </c>
      <c r="F25" s="114">
        <v>44860</v>
      </c>
      <c r="G25" s="114">
        <v>15700</v>
      </c>
      <c r="H25" s="114">
        <v>46487</v>
      </c>
      <c r="I25" s="115">
        <v>37518</v>
      </c>
      <c r="J25" s="114">
        <v>26042</v>
      </c>
      <c r="K25" s="114">
        <v>11476</v>
      </c>
      <c r="L25" s="423">
        <v>11976</v>
      </c>
      <c r="M25" s="424">
        <v>12127</v>
      </c>
    </row>
    <row r="26" spans="1:13" ht="15" customHeight="1" x14ac:dyDescent="0.2">
      <c r="A26" s="422" t="s">
        <v>393</v>
      </c>
      <c r="B26" s="115">
        <v>163425</v>
      </c>
      <c r="C26" s="114">
        <v>78376</v>
      </c>
      <c r="D26" s="114">
        <v>85049</v>
      </c>
      <c r="E26" s="114">
        <v>118117</v>
      </c>
      <c r="F26" s="114">
        <v>44758</v>
      </c>
      <c r="G26" s="114">
        <v>14878</v>
      </c>
      <c r="H26" s="114">
        <v>47053</v>
      </c>
      <c r="I26" s="115">
        <v>36341</v>
      </c>
      <c r="J26" s="114">
        <v>25088</v>
      </c>
      <c r="K26" s="114">
        <v>11253</v>
      </c>
      <c r="L26" s="423">
        <v>12765</v>
      </c>
      <c r="M26" s="424">
        <v>13614</v>
      </c>
    </row>
    <row r="27" spans="1:13" ht="11.1" customHeight="1" x14ac:dyDescent="0.2">
      <c r="A27" s="422" t="s">
        <v>387</v>
      </c>
      <c r="B27" s="115">
        <v>163682</v>
      </c>
      <c r="C27" s="114">
        <v>78728</v>
      </c>
      <c r="D27" s="114">
        <v>84954</v>
      </c>
      <c r="E27" s="114">
        <v>118007</v>
      </c>
      <c r="F27" s="114">
        <v>45146</v>
      </c>
      <c r="G27" s="114">
        <v>14297</v>
      </c>
      <c r="H27" s="114">
        <v>47889</v>
      </c>
      <c r="I27" s="115">
        <v>37098</v>
      </c>
      <c r="J27" s="114">
        <v>25762</v>
      </c>
      <c r="K27" s="114">
        <v>11336</v>
      </c>
      <c r="L27" s="423">
        <v>12263</v>
      </c>
      <c r="M27" s="424">
        <v>12166</v>
      </c>
    </row>
    <row r="28" spans="1:13" ht="11.1" customHeight="1" x14ac:dyDescent="0.2">
      <c r="A28" s="422" t="s">
        <v>388</v>
      </c>
      <c r="B28" s="115">
        <v>166181</v>
      </c>
      <c r="C28" s="114">
        <v>79893</v>
      </c>
      <c r="D28" s="114">
        <v>86288</v>
      </c>
      <c r="E28" s="114">
        <v>119849</v>
      </c>
      <c r="F28" s="114">
        <v>45884</v>
      </c>
      <c r="G28" s="114">
        <v>15740</v>
      </c>
      <c r="H28" s="114">
        <v>48443</v>
      </c>
      <c r="I28" s="115">
        <v>37092</v>
      </c>
      <c r="J28" s="114">
        <v>25359</v>
      </c>
      <c r="K28" s="114">
        <v>11733</v>
      </c>
      <c r="L28" s="423">
        <v>16469</v>
      </c>
      <c r="M28" s="424">
        <v>14789</v>
      </c>
    </row>
    <row r="29" spans="1:13" s="110" customFormat="1" ht="11.1" customHeight="1" x14ac:dyDescent="0.2">
      <c r="A29" s="422" t="s">
        <v>389</v>
      </c>
      <c r="B29" s="115">
        <v>165804</v>
      </c>
      <c r="C29" s="114">
        <v>79445</v>
      </c>
      <c r="D29" s="114">
        <v>86359</v>
      </c>
      <c r="E29" s="114">
        <v>119652</v>
      </c>
      <c r="F29" s="114">
        <v>46113</v>
      </c>
      <c r="G29" s="114">
        <v>15503</v>
      </c>
      <c r="H29" s="114">
        <v>48829</v>
      </c>
      <c r="I29" s="115">
        <v>37451</v>
      </c>
      <c r="J29" s="114">
        <v>25697</v>
      </c>
      <c r="K29" s="114">
        <v>11754</v>
      </c>
      <c r="L29" s="423">
        <v>11645</v>
      </c>
      <c r="M29" s="424">
        <v>11721</v>
      </c>
    </row>
    <row r="30" spans="1:13" ht="15" customHeight="1" x14ac:dyDescent="0.2">
      <c r="A30" s="422" t="s">
        <v>394</v>
      </c>
      <c r="B30" s="115">
        <v>165406</v>
      </c>
      <c r="C30" s="114">
        <v>79237</v>
      </c>
      <c r="D30" s="114">
        <v>86169</v>
      </c>
      <c r="E30" s="114">
        <v>119075</v>
      </c>
      <c r="F30" s="114">
        <v>46303</v>
      </c>
      <c r="G30" s="114">
        <v>14899</v>
      </c>
      <c r="H30" s="114">
        <v>49100</v>
      </c>
      <c r="I30" s="115">
        <v>36817</v>
      </c>
      <c r="J30" s="114">
        <v>25116</v>
      </c>
      <c r="K30" s="114">
        <v>11701</v>
      </c>
      <c r="L30" s="423">
        <v>13047</v>
      </c>
      <c r="M30" s="424">
        <v>13648</v>
      </c>
    </row>
    <row r="31" spans="1:13" ht="11.1" customHeight="1" x14ac:dyDescent="0.2">
      <c r="A31" s="422" t="s">
        <v>387</v>
      </c>
      <c r="B31" s="115">
        <v>165653</v>
      </c>
      <c r="C31" s="114">
        <v>79555</v>
      </c>
      <c r="D31" s="114">
        <v>86098</v>
      </c>
      <c r="E31" s="114">
        <v>118607</v>
      </c>
      <c r="F31" s="114">
        <v>47023</v>
      </c>
      <c r="G31" s="114">
        <v>14189</v>
      </c>
      <c r="H31" s="114">
        <v>49785</v>
      </c>
      <c r="I31" s="115">
        <v>37842</v>
      </c>
      <c r="J31" s="114">
        <v>25910</v>
      </c>
      <c r="K31" s="114">
        <v>11932</v>
      </c>
      <c r="L31" s="423">
        <v>12018</v>
      </c>
      <c r="M31" s="424">
        <v>11720</v>
      </c>
    </row>
    <row r="32" spans="1:13" ht="11.1" customHeight="1" x14ac:dyDescent="0.2">
      <c r="A32" s="422" t="s">
        <v>388</v>
      </c>
      <c r="B32" s="115">
        <v>168532</v>
      </c>
      <c r="C32" s="114">
        <v>80878</v>
      </c>
      <c r="D32" s="114">
        <v>87654</v>
      </c>
      <c r="E32" s="114">
        <v>120745</v>
      </c>
      <c r="F32" s="114">
        <v>47770</v>
      </c>
      <c r="G32" s="114">
        <v>15875</v>
      </c>
      <c r="H32" s="114">
        <v>50413</v>
      </c>
      <c r="I32" s="115">
        <v>37243</v>
      </c>
      <c r="J32" s="114">
        <v>25158</v>
      </c>
      <c r="K32" s="114">
        <v>12085</v>
      </c>
      <c r="L32" s="423">
        <v>16592</v>
      </c>
      <c r="M32" s="424">
        <v>14093</v>
      </c>
    </row>
    <row r="33" spans="1:13" s="110" customFormat="1" ht="11.1" customHeight="1" x14ac:dyDescent="0.2">
      <c r="A33" s="422" t="s">
        <v>389</v>
      </c>
      <c r="B33" s="115">
        <v>169363</v>
      </c>
      <c r="C33" s="114">
        <v>81099</v>
      </c>
      <c r="D33" s="114">
        <v>88264</v>
      </c>
      <c r="E33" s="114">
        <v>120956</v>
      </c>
      <c r="F33" s="114">
        <v>48395</v>
      </c>
      <c r="G33" s="114">
        <v>15884</v>
      </c>
      <c r="H33" s="114">
        <v>50927</v>
      </c>
      <c r="I33" s="115">
        <v>37657</v>
      </c>
      <c r="J33" s="114">
        <v>25573</v>
      </c>
      <c r="K33" s="114">
        <v>12084</v>
      </c>
      <c r="L33" s="423">
        <v>13001</v>
      </c>
      <c r="M33" s="424">
        <v>12143</v>
      </c>
    </row>
    <row r="34" spans="1:13" ht="15" customHeight="1" x14ac:dyDescent="0.2">
      <c r="A34" s="422" t="s">
        <v>395</v>
      </c>
      <c r="B34" s="115">
        <v>169386</v>
      </c>
      <c r="C34" s="114">
        <v>81192</v>
      </c>
      <c r="D34" s="114">
        <v>88194</v>
      </c>
      <c r="E34" s="114">
        <v>120502</v>
      </c>
      <c r="F34" s="114">
        <v>48879</v>
      </c>
      <c r="G34" s="114">
        <v>15140</v>
      </c>
      <c r="H34" s="114">
        <v>51678</v>
      </c>
      <c r="I34" s="115">
        <v>37184</v>
      </c>
      <c r="J34" s="114">
        <v>25148</v>
      </c>
      <c r="K34" s="114">
        <v>12036</v>
      </c>
      <c r="L34" s="423">
        <v>13521</v>
      </c>
      <c r="M34" s="424">
        <v>13810</v>
      </c>
    </row>
    <row r="35" spans="1:13" ht="11.1" customHeight="1" x14ac:dyDescent="0.2">
      <c r="A35" s="422" t="s">
        <v>387</v>
      </c>
      <c r="B35" s="115">
        <v>169840</v>
      </c>
      <c r="C35" s="114">
        <v>81566</v>
      </c>
      <c r="D35" s="114">
        <v>88274</v>
      </c>
      <c r="E35" s="114">
        <v>120447</v>
      </c>
      <c r="F35" s="114">
        <v>49392</v>
      </c>
      <c r="G35" s="114">
        <v>14595</v>
      </c>
      <c r="H35" s="114">
        <v>52420</v>
      </c>
      <c r="I35" s="115">
        <v>38325</v>
      </c>
      <c r="J35" s="114">
        <v>26117</v>
      </c>
      <c r="K35" s="114">
        <v>12208</v>
      </c>
      <c r="L35" s="423">
        <v>13355</v>
      </c>
      <c r="M35" s="424">
        <v>12912</v>
      </c>
    </row>
    <row r="36" spans="1:13" ht="11.1" customHeight="1" x14ac:dyDescent="0.2">
      <c r="A36" s="422" t="s">
        <v>388</v>
      </c>
      <c r="B36" s="115">
        <v>172300</v>
      </c>
      <c r="C36" s="114">
        <v>82886</v>
      </c>
      <c r="D36" s="114">
        <v>89414</v>
      </c>
      <c r="E36" s="114">
        <v>122515</v>
      </c>
      <c r="F36" s="114">
        <v>49784</v>
      </c>
      <c r="G36" s="114">
        <v>16088</v>
      </c>
      <c r="H36" s="114">
        <v>53049</v>
      </c>
      <c r="I36" s="115">
        <v>37966</v>
      </c>
      <c r="J36" s="114">
        <v>25476</v>
      </c>
      <c r="K36" s="114">
        <v>12490</v>
      </c>
      <c r="L36" s="423">
        <v>17660</v>
      </c>
      <c r="M36" s="424">
        <v>15416</v>
      </c>
    </row>
    <row r="37" spans="1:13" s="110" customFormat="1" ht="11.1" customHeight="1" x14ac:dyDescent="0.2">
      <c r="A37" s="422" t="s">
        <v>389</v>
      </c>
      <c r="B37" s="115">
        <v>173173</v>
      </c>
      <c r="C37" s="114">
        <v>83027</v>
      </c>
      <c r="D37" s="114">
        <v>90146</v>
      </c>
      <c r="E37" s="114">
        <v>122548</v>
      </c>
      <c r="F37" s="114">
        <v>50625</v>
      </c>
      <c r="G37" s="114">
        <v>16248</v>
      </c>
      <c r="H37" s="114">
        <v>53590</v>
      </c>
      <c r="I37" s="115">
        <v>38210</v>
      </c>
      <c r="J37" s="114">
        <v>25672</v>
      </c>
      <c r="K37" s="114">
        <v>12538</v>
      </c>
      <c r="L37" s="423">
        <v>13931</v>
      </c>
      <c r="M37" s="424">
        <v>13188</v>
      </c>
    </row>
    <row r="38" spans="1:13" ht="15" customHeight="1" x14ac:dyDescent="0.2">
      <c r="A38" s="425" t="s">
        <v>396</v>
      </c>
      <c r="B38" s="115">
        <v>172663</v>
      </c>
      <c r="C38" s="114">
        <v>82723</v>
      </c>
      <c r="D38" s="114">
        <v>89940</v>
      </c>
      <c r="E38" s="114">
        <v>121816</v>
      </c>
      <c r="F38" s="114">
        <v>50847</v>
      </c>
      <c r="G38" s="114">
        <v>15518</v>
      </c>
      <c r="H38" s="114">
        <v>53991</v>
      </c>
      <c r="I38" s="115">
        <v>37559</v>
      </c>
      <c r="J38" s="114">
        <v>25153</v>
      </c>
      <c r="K38" s="114">
        <v>12406</v>
      </c>
      <c r="L38" s="423">
        <v>14458</v>
      </c>
      <c r="M38" s="424">
        <v>15171</v>
      </c>
    </row>
    <row r="39" spans="1:13" ht="11.1" customHeight="1" x14ac:dyDescent="0.2">
      <c r="A39" s="422" t="s">
        <v>387</v>
      </c>
      <c r="B39" s="115">
        <v>173531</v>
      </c>
      <c r="C39" s="114">
        <v>83408</v>
      </c>
      <c r="D39" s="114">
        <v>90123</v>
      </c>
      <c r="E39" s="114">
        <v>121927</v>
      </c>
      <c r="F39" s="114">
        <v>51604</v>
      </c>
      <c r="G39" s="114">
        <v>15058</v>
      </c>
      <c r="H39" s="114">
        <v>54864</v>
      </c>
      <c r="I39" s="115">
        <v>38227</v>
      </c>
      <c r="J39" s="114">
        <v>25800</v>
      </c>
      <c r="K39" s="114">
        <v>12427</v>
      </c>
      <c r="L39" s="423">
        <v>15013</v>
      </c>
      <c r="M39" s="424">
        <v>14165</v>
      </c>
    </row>
    <row r="40" spans="1:13" ht="11.1" customHeight="1" x14ac:dyDescent="0.2">
      <c r="A40" s="425" t="s">
        <v>388</v>
      </c>
      <c r="B40" s="115">
        <v>175743</v>
      </c>
      <c r="C40" s="114">
        <v>84698</v>
      </c>
      <c r="D40" s="114">
        <v>91045</v>
      </c>
      <c r="E40" s="114">
        <v>123922</v>
      </c>
      <c r="F40" s="114">
        <v>51821</v>
      </c>
      <c r="G40" s="114">
        <v>16200</v>
      </c>
      <c r="H40" s="114">
        <v>55429</v>
      </c>
      <c r="I40" s="115">
        <v>37911</v>
      </c>
      <c r="J40" s="114">
        <v>25258</v>
      </c>
      <c r="K40" s="114">
        <v>12653</v>
      </c>
      <c r="L40" s="423">
        <v>19642</v>
      </c>
      <c r="M40" s="424">
        <v>17535</v>
      </c>
    </row>
    <row r="41" spans="1:13" s="110" customFormat="1" ht="11.1" customHeight="1" x14ac:dyDescent="0.2">
      <c r="A41" s="422" t="s">
        <v>389</v>
      </c>
      <c r="B41" s="115">
        <v>176387</v>
      </c>
      <c r="C41" s="114">
        <v>84887</v>
      </c>
      <c r="D41" s="114">
        <v>91500</v>
      </c>
      <c r="E41" s="114">
        <v>123813</v>
      </c>
      <c r="F41" s="114">
        <v>52574</v>
      </c>
      <c r="G41" s="114">
        <v>16282</v>
      </c>
      <c r="H41" s="114">
        <v>55856</v>
      </c>
      <c r="I41" s="115">
        <v>38440</v>
      </c>
      <c r="J41" s="114">
        <v>25737</v>
      </c>
      <c r="K41" s="114">
        <v>12703</v>
      </c>
      <c r="L41" s="423">
        <v>13691</v>
      </c>
      <c r="M41" s="424">
        <v>13270</v>
      </c>
    </row>
    <row r="42" spans="1:13" ht="15" customHeight="1" x14ac:dyDescent="0.2">
      <c r="A42" s="422" t="s">
        <v>397</v>
      </c>
      <c r="B42" s="115">
        <v>176011</v>
      </c>
      <c r="C42" s="114">
        <v>84761</v>
      </c>
      <c r="D42" s="114">
        <v>91250</v>
      </c>
      <c r="E42" s="114">
        <v>123100</v>
      </c>
      <c r="F42" s="114">
        <v>52911</v>
      </c>
      <c r="G42" s="114">
        <v>15556</v>
      </c>
      <c r="H42" s="114">
        <v>56503</v>
      </c>
      <c r="I42" s="115">
        <v>37956</v>
      </c>
      <c r="J42" s="114">
        <v>25393</v>
      </c>
      <c r="K42" s="114">
        <v>12563</v>
      </c>
      <c r="L42" s="423">
        <v>14943</v>
      </c>
      <c r="M42" s="424">
        <v>15392</v>
      </c>
    </row>
    <row r="43" spans="1:13" ht="11.1" customHeight="1" x14ac:dyDescent="0.2">
      <c r="A43" s="422" t="s">
        <v>387</v>
      </c>
      <c r="B43" s="115">
        <v>176689</v>
      </c>
      <c r="C43" s="114">
        <v>85143</v>
      </c>
      <c r="D43" s="114">
        <v>91546</v>
      </c>
      <c r="E43" s="114">
        <v>123090</v>
      </c>
      <c r="F43" s="114">
        <v>53599</v>
      </c>
      <c r="G43" s="114">
        <v>15112</v>
      </c>
      <c r="H43" s="114">
        <v>57326</v>
      </c>
      <c r="I43" s="115">
        <v>38931</v>
      </c>
      <c r="J43" s="114">
        <v>26022</v>
      </c>
      <c r="K43" s="114">
        <v>12909</v>
      </c>
      <c r="L43" s="423">
        <v>13652</v>
      </c>
      <c r="M43" s="424">
        <v>13312</v>
      </c>
    </row>
    <row r="44" spans="1:13" ht="11.1" customHeight="1" x14ac:dyDescent="0.2">
      <c r="A44" s="422" t="s">
        <v>388</v>
      </c>
      <c r="B44" s="115">
        <v>179397</v>
      </c>
      <c r="C44" s="114">
        <v>86570</v>
      </c>
      <c r="D44" s="114">
        <v>92827</v>
      </c>
      <c r="E44" s="114">
        <v>125529</v>
      </c>
      <c r="F44" s="114">
        <v>53868</v>
      </c>
      <c r="G44" s="114">
        <v>16444</v>
      </c>
      <c r="H44" s="114">
        <v>57943</v>
      </c>
      <c r="I44" s="115">
        <v>37791</v>
      </c>
      <c r="J44" s="114">
        <v>24948</v>
      </c>
      <c r="K44" s="114">
        <v>12843</v>
      </c>
      <c r="L44" s="423">
        <v>17842</v>
      </c>
      <c r="M44" s="424">
        <v>15664</v>
      </c>
    </row>
    <row r="45" spans="1:13" s="110" customFormat="1" ht="11.1" customHeight="1" x14ac:dyDescent="0.2">
      <c r="A45" s="422" t="s">
        <v>389</v>
      </c>
      <c r="B45" s="115">
        <v>181018</v>
      </c>
      <c r="C45" s="114">
        <v>87098</v>
      </c>
      <c r="D45" s="114">
        <v>93920</v>
      </c>
      <c r="E45" s="114">
        <v>126106</v>
      </c>
      <c r="F45" s="114">
        <v>54912</v>
      </c>
      <c r="G45" s="114">
        <v>16690</v>
      </c>
      <c r="H45" s="114">
        <v>58605</v>
      </c>
      <c r="I45" s="115">
        <v>38198</v>
      </c>
      <c r="J45" s="114">
        <v>25124</v>
      </c>
      <c r="K45" s="114">
        <v>13074</v>
      </c>
      <c r="L45" s="423">
        <v>14303</v>
      </c>
      <c r="M45" s="424">
        <v>13731</v>
      </c>
    </row>
    <row r="46" spans="1:13" ht="15" customHeight="1" x14ac:dyDescent="0.2">
      <c r="A46" s="422" t="s">
        <v>398</v>
      </c>
      <c r="B46" s="115">
        <v>180101</v>
      </c>
      <c r="C46" s="114">
        <v>86545</v>
      </c>
      <c r="D46" s="114">
        <v>93556</v>
      </c>
      <c r="E46" s="114">
        <v>125199</v>
      </c>
      <c r="F46" s="114">
        <v>54902</v>
      </c>
      <c r="G46" s="114">
        <v>15978</v>
      </c>
      <c r="H46" s="114">
        <v>58816</v>
      </c>
      <c r="I46" s="115">
        <v>37691</v>
      </c>
      <c r="J46" s="114">
        <v>24672</v>
      </c>
      <c r="K46" s="114">
        <v>13019</v>
      </c>
      <c r="L46" s="423">
        <v>14679</v>
      </c>
      <c r="M46" s="424">
        <v>15376</v>
      </c>
    </row>
    <row r="47" spans="1:13" ht="11.1" customHeight="1" x14ac:dyDescent="0.2">
      <c r="A47" s="422" t="s">
        <v>387</v>
      </c>
      <c r="B47" s="115">
        <v>180528</v>
      </c>
      <c r="C47" s="114">
        <v>87053</v>
      </c>
      <c r="D47" s="114">
        <v>93475</v>
      </c>
      <c r="E47" s="114">
        <v>125011</v>
      </c>
      <c r="F47" s="114">
        <v>55517</v>
      </c>
      <c r="G47" s="114">
        <v>15439</v>
      </c>
      <c r="H47" s="114">
        <v>59362</v>
      </c>
      <c r="I47" s="115">
        <v>38212</v>
      </c>
      <c r="J47" s="114">
        <v>24996</v>
      </c>
      <c r="K47" s="114">
        <v>13216</v>
      </c>
      <c r="L47" s="423">
        <v>13456</v>
      </c>
      <c r="M47" s="424">
        <v>13189</v>
      </c>
    </row>
    <row r="48" spans="1:13" ht="11.1" customHeight="1" x14ac:dyDescent="0.2">
      <c r="A48" s="422" t="s">
        <v>388</v>
      </c>
      <c r="B48" s="115">
        <v>181865</v>
      </c>
      <c r="C48" s="114">
        <v>87532</v>
      </c>
      <c r="D48" s="114">
        <v>94333</v>
      </c>
      <c r="E48" s="114">
        <v>125825</v>
      </c>
      <c r="F48" s="114">
        <v>56040</v>
      </c>
      <c r="G48" s="114">
        <v>16572</v>
      </c>
      <c r="H48" s="114">
        <v>59464</v>
      </c>
      <c r="I48" s="115">
        <v>37733</v>
      </c>
      <c r="J48" s="114">
        <v>24380</v>
      </c>
      <c r="K48" s="114">
        <v>13353</v>
      </c>
      <c r="L48" s="423">
        <v>18974</v>
      </c>
      <c r="M48" s="424">
        <v>17051</v>
      </c>
    </row>
    <row r="49" spans="1:17" s="110" customFormat="1" ht="11.1" customHeight="1" x14ac:dyDescent="0.2">
      <c r="A49" s="422" t="s">
        <v>389</v>
      </c>
      <c r="B49" s="115">
        <v>182466</v>
      </c>
      <c r="C49" s="114">
        <v>87503</v>
      </c>
      <c r="D49" s="114">
        <v>94963</v>
      </c>
      <c r="E49" s="114">
        <v>125692</v>
      </c>
      <c r="F49" s="114">
        <v>56774</v>
      </c>
      <c r="G49" s="114">
        <v>16562</v>
      </c>
      <c r="H49" s="114">
        <v>59643</v>
      </c>
      <c r="I49" s="115">
        <v>38179</v>
      </c>
      <c r="J49" s="114">
        <v>24740</v>
      </c>
      <c r="K49" s="114">
        <v>13439</v>
      </c>
      <c r="L49" s="423">
        <v>13885</v>
      </c>
      <c r="M49" s="424">
        <v>13433</v>
      </c>
    </row>
    <row r="50" spans="1:17" ht="15" customHeight="1" x14ac:dyDescent="0.2">
      <c r="A50" s="422" t="s">
        <v>399</v>
      </c>
      <c r="B50" s="143">
        <v>182519</v>
      </c>
      <c r="C50" s="144">
        <v>87144</v>
      </c>
      <c r="D50" s="144">
        <v>95375</v>
      </c>
      <c r="E50" s="144">
        <v>125320</v>
      </c>
      <c r="F50" s="144">
        <v>57199</v>
      </c>
      <c r="G50" s="144">
        <v>15913</v>
      </c>
      <c r="H50" s="144">
        <v>59964</v>
      </c>
      <c r="I50" s="143">
        <v>36761</v>
      </c>
      <c r="J50" s="144">
        <v>23609</v>
      </c>
      <c r="K50" s="144">
        <v>13152</v>
      </c>
      <c r="L50" s="426">
        <v>15082</v>
      </c>
      <c r="M50" s="427">
        <v>15363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1.3425799967795848</v>
      </c>
      <c r="C6" s="480">
        <f>'Tabelle 3.3'!J11</f>
        <v>-2.4674325435780426</v>
      </c>
      <c r="D6" s="481">
        <f t="shared" ref="D6:E9" si="0">IF(OR(AND(B6&gt;=-50,B6&lt;=50),ISNUMBER(B6)=FALSE),B6,"")</f>
        <v>1.3425799967795848</v>
      </c>
      <c r="E6" s="481">
        <f t="shared" si="0"/>
        <v>-2.4674325435780426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1.3425799967795848</v>
      </c>
      <c r="C14" s="480">
        <f>'Tabelle 3.3'!J11</f>
        <v>-2.4674325435780426</v>
      </c>
      <c r="D14" s="481">
        <f>IF(OR(AND(B14&gt;=-50,B14&lt;=50),ISNUMBER(B14)=FALSE),B14,"")</f>
        <v>1.3425799967795848</v>
      </c>
      <c r="E14" s="481">
        <f>IF(OR(AND(C14&gt;=-50,C14&lt;=50),ISNUMBER(C14)=FALSE),C14,"")</f>
        <v>-2.4674325435780426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11.009174311926605</v>
      </c>
      <c r="C15" s="480">
        <f>'Tabelle 3.3'!J12</f>
        <v>-13.333333333333334</v>
      </c>
      <c r="D15" s="481">
        <f t="shared" ref="D15:E45" si="3">IF(OR(AND(B15&gt;=-50,B15&lt;=50),ISNUMBER(B15)=FALSE),B15,"")</f>
        <v>11.009174311926605</v>
      </c>
      <c r="E15" s="481">
        <f t="shared" si="3"/>
        <v>-13.333333333333334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-1.0891089108910892</v>
      </c>
      <c r="C16" s="480">
        <f>'Tabelle 3.3'!J13</f>
        <v>-25.806451612903224</v>
      </c>
      <c r="D16" s="481">
        <f t="shared" si="3"/>
        <v>-1.0891089108910892</v>
      </c>
      <c r="E16" s="481">
        <f t="shared" si="3"/>
        <v>-25.806451612903224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-4.837846516108316</v>
      </c>
      <c r="C17" s="480">
        <f>'Tabelle 3.3'!J14</f>
        <v>-6.9800569800569798</v>
      </c>
      <c r="D17" s="481">
        <f t="shared" si="3"/>
        <v>-4.837846516108316</v>
      </c>
      <c r="E17" s="481">
        <f t="shared" si="3"/>
        <v>-6.9800569800569798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-3.7297060114085125</v>
      </c>
      <c r="C18" s="480">
        <f>'Tabelle 3.3'!J15</f>
        <v>-13.486842105263158</v>
      </c>
      <c r="D18" s="481">
        <f t="shared" si="3"/>
        <v>-3.7297060114085125</v>
      </c>
      <c r="E18" s="481">
        <f t="shared" si="3"/>
        <v>-13.486842105263158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-1.8438999747410962</v>
      </c>
      <c r="C19" s="480">
        <f>'Tabelle 3.3'!J16</f>
        <v>1.0309278350515463</v>
      </c>
      <c r="D19" s="481">
        <f t="shared" si="3"/>
        <v>-1.8438999747410962</v>
      </c>
      <c r="E19" s="481">
        <f t="shared" si="3"/>
        <v>1.0309278350515463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-9.4685990338164245</v>
      </c>
      <c r="C20" s="480">
        <f>'Tabelle 3.3'!J17</f>
        <v>-10.280373831775702</v>
      </c>
      <c r="D20" s="481">
        <f t="shared" si="3"/>
        <v>-9.4685990338164245</v>
      </c>
      <c r="E20" s="481">
        <f t="shared" si="3"/>
        <v>-10.280373831775702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2.1981242672919108</v>
      </c>
      <c r="C21" s="480">
        <f>'Tabelle 3.3'!J18</f>
        <v>0.667779632721202</v>
      </c>
      <c r="D21" s="481">
        <f t="shared" si="3"/>
        <v>2.1981242672919108</v>
      </c>
      <c r="E21" s="481">
        <f t="shared" si="3"/>
        <v>0.667779632721202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1.3270666298037048</v>
      </c>
      <c r="C22" s="480">
        <f>'Tabelle 3.3'!J19</f>
        <v>0.58606468417625357</v>
      </c>
      <c r="D22" s="481">
        <f t="shared" si="3"/>
        <v>1.3270666298037048</v>
      </c>
      <c r="E22" s="481">
        <f t="shared" si="3"/>
        <v>0.58606468417625357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2.1506993532862086</v>
      </c>
      <c r="C23" s="480">
        <f>'Tabelle 3.3'!J20</f>
        <v>-6.0089898273006863</v>
      </c>
      <c r="D23" s="481">
        <f t="shared" si="3"/>
        <v>2.1506993532862086</v>
      </c>
      <c r="E23" s="481">
        <f t="shared" si="3"/>
        <v>-6.0089898273006863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-0.77854671280276821</v>
      </c>
      <c r="C24" s="480">
        <f>'Tabelle 3.3'!J21</f>
        <v>-15.223205101830899</v>
      </c>
      <c r="D24" s="481">
        <f t="shared" si="3"/>
        <v>-0.77854671280276821</v>
      </c>
      <c r="E24" s="481">
        <f t="shared" si="3"/>
        <v>-15.223205101830899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4.260450160771704</v>
      </c>
      <c r="C25" s="480">
        <f>'Tabelle 3.3'!J22</f>
        <v>-3.481012658227848</v>
      </c>
      <c r="D25" s="481">
        <f t="shared" si="3"/>
        <v>4.260450160771704</v>
      </c>
      <c r="E25" s="481">
        <f t="shared" si="3"/>
        <v>-3.481012658227848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-19.33193056286165</v>
      </c>
      <c r="C26" s="480">
        <f>'Tabelle 3.3'!J23</f>
        <v>0</v>
      </c>
      <c r="D26" s="481">
        <f t="shared" si="3"/>
        <v>-19.33193056286165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4.3206711722209272</v>
      </c>
      <c r="C27" s="480">
        <f>'Tabelle 3.3'!J24</f>
        <v>-0.10376134889753567</v>
      </c>
      <c r="D27" s="481">
        <f t="shared" si="3"/>
        <v>4.3206711722209272</v>
      </c>
      <c r="E27" s="481">
        <f t="shared" si="3"/>
        <v>-0.10376134889753567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-0.39400101677681748</v>
      </c>
      <c r="C28" s="480">
        <f>'Tabelle 3.3'!J25</f>
        <v>4.724933451641526</v>
      </c>
      <c r="D28" s="481">
        <f t="shared" si="3"/>
        <v>-0.39400101677681748</v>
      </c>
      <c r="E28" s="481">
        <f t="shared" si="3"/>
        <v>4.724933451641526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-10.080645161290322</v>
      </c>
      <c r="C29" s="480">
        <f>'Tabelle 3.3'!J26</f>
        <v>-4</v>
      </c>
      <c r="D29" s="481">
        <f t="shared" si="3"/>
        <v>-10.080645161290322</v>
      </c>
      <c r="E29" s="481">
        <f t="shared" si="3"/>
        <v>-4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1.4695863746958637</v>
      </c>
      <c r="C30" s="480">
        <f>'Tabelle 3.3'!J27</f>
        <v>-4.1958041958041958</v>
      </c>
      <c r="D30" s="481">
        <f t="shared" si="3"/>
        <v>1.4695863746958637</v>
      </c>
      <c r="E30" s="481">
        <f t="shared" si="3"/>
        <v>-4.1958041958041958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5.7921160282632949</v>
      </c>
      <c r="C31" s="480">
        <f>'Tabelle 3.3'!J28</f>
        <v>0.30461270670147955</v>
      </c>
      <c r="D31" s="481">
        <f t="shared" si="3"/>
        <v>5.7921160282632949</v>
      </c>
      <c r="E31" s="481">
        <f t="shared" si="3"/>
        <v>0.30461270670147955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2.8976115534160343</v>
      </c>
      <c r="C32" s="480">
        <f>'Tabelle 3.3'!J29</f>
        <v>-0.24760136180748993</v>
      </c>
      <c r="D32" s="481">
        <f t="shared" si="3"/>
        <v>2.8976115534160343</v>
      </c>
      <c r="E32" s="481">
        <f t="shared" si="3"/>
        <v>-0.24760136180748993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3.4129692832764507</v>
      </c>
      <c r="C33" s="480">
        <f>'Tabelle 3.3'!J30</f>
        <v>2.9467680608365021</v>
      </c>
      <c r="D33" s="481">
        <f t="shared" si="3"/>
        <v>3.4129692832764507</v>
      </c>
      <c r="E33" s="481">
        <f t="shared" si="3"/>
        <v>2.9467680608365021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4.0025292443882394</v>
      </c>
      <c r="C34" s="480">
        <f>'Tabelle 3.3'!J31</f>
        <v>-2.5373982200340843</v>
      </c>
      <c r="D34" s="481">
        <f t="shared" si="3"/>
        <v>4.0025292443882394</v>
      </c>
      <c r="E34" s="481">
        <f t="shared" si="3"/>
        <v>-2.5373982200340843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0,0</v>
      </c>
      <c r="C35" s="480">
        <f>'Tabelle 3.3'!J32</f>
        <v>0</v>
      </c>
      <c r="D35" s="481" t="str">
        <f t="shared" si="3"/>
        <v>0,0</v>
      </c>
      <c r="E35" s="481">
        <f t="shared" si="3"/>
        <v>0</v>
      </c>
      <c r="F35" s="476" t="str">
        <f t="shared" si="4"/>
        <v/>
      </c>
      <c r="G35" s="476" t="str">
        <f t="shared" si="4"/>
        <v/>
      </c>
      <c r="H35" s="482">
        <f t="shared" si="5"/>
        <v>-0.75</v>
      </c>
      <c r="I35" s="482" t="str">
        <f t="shared" si="5"/>
        <v/>
      </c>
      <c r="J35" s="476">
        <f t="shared" si="6"/>
        <v>222</v>
      </c>
      <c r="K35" s="476">
        <f t="shared" si="7"/>
        <v>45</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11.009174311926605</v>
      </c>
      <c r="C37" s="480">
        <f>'Tabelle 3.3'!J34</f>
        <v>-13.333333333333334</v>
      </c>
      <c r="D37" s="481">
        <f t="shared" si="3"/>
        <v>11.009174311926605</v>
      </c>
      <c r="E37" s="481">
        <f t="shared" si="3"/>
        <v>-13.333333333333334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-2.8187431892480932</v>
      </c>
      <c r="C38" s="480">
        <f>'Tabelle 3.3'!J35</f>
        <v>-3.9789789789789789</v>
      </c>
      <c r="D38" s="481">
        <f t="shared" si="3"/>
        <v>-2.8187431892480932</v>
      </c>
      <c r="E38" s="481">
        <f t="shared" si="3"/>
        <v>-3.9789789789789789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1.6790292792386314</v>
      </c>
      <c r="C39" s="480">
        <f>'Tabelle 3.3'!J36</f>
        <v>-2.3940053444998486</v>
      </c>
      <c r="D39" s="481">
        <f t="shared" si="3"/>
        <v>1.6790292792386314</v>
      </c>
      <c r="E39" s="481">
        <f t="shared" si="3"/>
        <v>-2.3940053444998486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1.6790292792386314</v>
      </c>
      <c r="C45" s="480">
        <f>'Tabelle 3.3'!J36</f>
        <v>-2.3940053444998486</v>
      </c>
      <c r="D45" s="481">
        <f t="shared" si="3"/>
        <v>1.6790292792386314</v>
      </c>
      <c r="E45" s="481">
        <f t="shared" si="3"/>
        <v>-2.3940053444998486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163425</v>
      </c>
      <c r="C51" s="487">
        <v>25088</v>
      </c>
      <c r="D51" s="487">
        <v>11253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163682</v>
      </c>
      <c r="C52" s="487">
        <v>25762</v>
      </c>
      <c r="D52" s="487">
        <v>11336</v>
      </c>
      <c r="E52" s="488">
        <f t="shared" ref="E52:G70" si="11">IF($A$51=37802,IF(COUNTBLANK(B$51:B$70)&gt;0,#N/A,B52/B$51*100),IF(COUNTBLANK(B$51:B$75)&gt;0,#N/A,B52/B$51*100))</f>
        <v>100.1572586813523</v>
      </c>
      <c r="F52" s="488">
        <f t="shared" si="11"/>
        <v>102.68654336734696</v>
      </c>
      <c r="G52" s="488">
        <f t="shared" si="11"/>
        <v>100.73758108948725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166181</v>
      </c>
      <c r="C53" s="487">
        <v>25359</v>
      </c>
      <c r="D53" s="487">
        <v>11733</v>
      </c>
      <c r="E53" s="488">
        <f t="shared" si="11"/>
        <v>101.68640048952118</v>
      </c>
      <c r="F53" s="488">
        <f t="shared" si="11"/>
        <v>101.08019770408163</v>
      </c>
      <c r="G53" s="488">
        <f t="shared" si="11"/>
        <v>104.26552919221541</v>
      </c>
      <c r="H53" s="489">
        <f>IF(ISERROR(L53)=TRUE,IF(MONTH(A53)=MONTH(MAX(A$51:A$75)),A53,""),"")</f>
        <v>41883</v>
      </c>
      <c r="I53" s="488">
        <f t="shared" si="12"/>
        <v>101.68640048952118</v>
      </c>
      <c r="J53" s="488">
        <f t="shared" si="10"/>
        <v>101.08019770408163</v>
      </c>
      <c r="K53" s="488">
        <f t="shared" si="10"/>
        <v>104.26552919221541</v>
      </c>
      <c r="L53" s="488" t="e">
        <f t="shared" si="13"/>
        <v>#N/A</v>
      </c>
    </row>
    <row r="54" spans="1:14" ht="15" customHeight="1" x14ac:dyDescent="0.2">
      <c r="A54" s="490" t="s">
        <v>462</v>
      </c>
      <c r="B54" s="487">
        <v>165804</v>
      </c>
      <c r="C54" s="487">
        <v>25697</v>
      </c>
      <c r="D54" s="487">
        <v>11754</v>
      </c>
      <c r="E54" s="488">
        <f t="shared" si="11"/>
        <v>101.45571363010555</v>
      </c>
      <c r="F54" s="488">
        <f t="shared" si="11"/>
        <v>102.42745535714286</v>
      </c>
      <c r="G54" s="488">
        <f t="shared" si="11"/>
        <v>104.45214609437483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165406</v>
      </c>
      <c r="C55" s="487">
        <v>25116</v>
      </c>
      <c r="D55" s="487">
        <v>11701</v>
      </c>
      <c r="E55" s="488">
        <f t="shared" si="11"/>
        <v>101.21217683952884</v>
      </c>
      <c r="F55" s="488">
        <f t="shared" si="11"/>
        <v>100.11160714285714</v>
      </c>
      <c r="G55" s="488">
        <f t="shared" si="11"/>
        <v>103.98116057940105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165653</v>
      </c>
      <c r="C56" s="487">
        <v>25910</v>
      </c>
      <c r="D56" s="487">
        <v>11932</v>
      </c>
      <c r="E56" s="488">
        <f t="shared" si="11"/>
        <v>101.36331650604254</v>
      </c>
      <c r="F56" s="488">
        <f t="shared" si="11"/>
        <v>103.2764668367347</v>
      </c>
      <c r="G56" s="488">
        <f t="shared" si="11"/>
        <v>106.03394650315472</v>
      </c>
      <c r="H56" s="489" t="str">
        <f t="shared" si="14"/>
        <v/>
      </c>
      <c r="I56" s="488" t="str">
        <f t="shared" si="12"/>
        <v/>
      </c>
      <c r="J56" s="488" t="str">
        <f t="shared" si="10"/>
        <v/>
      </c>
      <c r="K56" s="488" t="str">
        <f t="shared" si="10"/>
        <v/>
      </c>
      <c r="L56" s="488" t="e">
        <f t="shared" si="13"/>
        <v>#N/A</v>
      </c>
    </row>
    <row r="57" spans="1:14" ht="15" customHeight="1" x14ac:dyDescent="0.2">
      <c r="A57" s="490">
        <v>42248</v>
      </c>
      <c r="B57" s="487">
        <v>168532</v>
      </c>
      <c r="C57" s="487">
        <v>25158</v>
      </c>
      <c r="D57" s="487">
        <v>12085</v>
      </c>
      <c r="E57" s="488">
        <f t="shared" si="11"/>
        <v>103.12498087807862</v>
      </c>
      <c r="F57" s="488">
        <f t="shared" si="11"/>
        <v>100.27901785714286</v>
      </c>
      <c r="G57" s="488">
        <f t="shared" si="11"/>
        <v>107.39358393317337</v>
      </c>
      <c r="H57" s="489">
        <f t="shared" si="14"/>
        <v>42248</v>
      </c>
      <c r="I57" s="488">
        <f t="shared" si="12"/>
        <v>103.12498087807862</v>
      </c>
      <c r="J57" s="488">
        <f t="shared" si="10"/>
        <v>100.27901785714286</v>
      </c>
      <c r="K57" s="488">
        <f t="shared" si="10"/>
        <v>107.39358393317337</v>
      </c>
      <c r="L57" s="488" t="e">
        <f t="shared" si="13"/>
        <v>#N/A</v>
      </c>
    </row>
    <row r="58" spans="1:14" ht="15" customHeight="1" x14ac:dyDescent="0.2">
      <c r="A58" s="490" t="s">
        <v>465</v>
      </c>
      <c r="B58" s="487">
        <v>169363</v>
      </c>
      <c r="C58" s="487">
        <v>25573</v>
      </c>
      <c r="D58" s="487">
        <v>12084</v>
      </c>
      <c r="E58" s="488">
        <f t="shared" si="11"/>
        <v>103.6334710111672</v>
      </c>
      <c r="F58" s="488">
        <f t="shared" si="11"/>
        <v>101.93319515306123</v>
      </c>
      <c r="G58" s="488">
        <f t="shared" si="11"/>
        <v>107.38469741402292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169386</v>
      </c>
      <c r="C59" s="487">
        <v>25148</v>
      </c>
      <c r="D59" s="487">
        <v>12036</v>
      </c>
      <c r="E59" s="488">
        <f t="shared" si="11"/>
        <v>103.647544745296</v>
      </c>
      <c r="F59" s="488">
        <f t="shared" si="11"/>
        <v>100.2391581632653</v>
      </c>
      <c r="G59" s="488">
        <f t="shared" si="11"/>
        <v>106.95814449480139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169840</v>
      </c>
      <c r="C60" s="487">
        <v>26117</v>
      </c>
      <c r="D60" s="487">
        <v>12208</v>
      </c>
      <c r="E60" s="488">
        <f t="shared" si="11"/>
        <v>103.92534801896896</v>
      </c>
      <c r="F60" s="488">
        <f t="shared" si="11"/>
        <v>104.1015625</v>
      </c>
      <c r="G60" s="488">
        <f t="shared" si="11"/>
        <v>108.48662578867858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172300</v>
      </c>
      <c r="C61" s="487">
        <v>25476</v>
      </c>
      <c r="D61" s="487">
        <v>12490</v>
      </c>
      <c r="E61" s="488">
        <f t="shared" si="11"/>
        <v>105.43062566926724</v>
      </c>
      <c r="F61" s="488">
        <f t="shared" si="11"/>
        <v>101.54655612244898</v>
      </c>
      <c r="G61" s="488">
        <f t="shared" si="11"/>
        <v>110.99262418910514</v>
      </c>
      <c r="H61" s="489">
        <f t="shared" si="14"/>
        <v>42614</v>
      </c>
      <c r="I61" s="488">
        <f t="shared" si="12"/>
        <v>105.43062566926724</v>
      </c>
      <c r="J61" s="488">
        <f t="shared" si="10"/>
        <v>101.54655612244898</v>
      </c>
      <c r="K61" s="488">
        <f t="shared" si="10"/>
        <v>110.99262418910514</v>
      </c>
      <c r="L61" s="488" t="e">
        <f t="shared" si="13"/>
        <v>#N/A</v>
      </c>
    </row>
    <row r="62" spans="1:14" ht="15" customHeight="1" x14ac:dyDescent="0.2">
      <c r="A62" s="490" t="s">
        <v>468</v>
      </c>
      <c r="B62" s="487">
        <v>173173</v>
      </c>
      <c r="C62" s="487">
        <v>25672</v>
      </c>
      <c r="D62" s="487">
        <v>12538</v>
      </c>
      <c r="E62" s="488">
        <f t="shared" si="11"/>
        <v>105.96481566467799</v>
      </c>
      <c r="F62" s="488">
        <f t="shared" si="11"/>
        <v>102.32780612244898</v>
      </c>
      <c r="G62" s="488">
        <f t="shared" si="11"/>
        <v>111.41917710832668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172663</v>
      </c>
      <c r="C63" s="487">
        <v>25153</v>
      </c>
      <c r="D63" s="487">
        <v>12406</v>
      </c>
      <c r="E63" s="488">
        <f t="shared" si="11"/>
        <v>105.65274590790882</v>
      </c>
      <c r="F63" s="488">
        <f t="shared" si="11"/>
        <v>100.2590880102041</v>
      </c>
      <c r="G63" s="488">
        <f t="shared" si="11"/>
        <v>110.24615658046744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173531</v>
      </c>
      <c r="C64" s="487">
        <v>25800</v>
      </c>
      <c r="D64" s="487">
        <v>12427</v>
      </c>
      <c r="E64" s="488">
        <f t="shared" si="11"/>
        <v>106.18387639590026</v>
      </c>
      <c r="F64" s="488">
        <f t="shared" si="11"/>
        <v>102.83801020408163</v>
      </c>
      <c r="G64" s="488">
        <f t="shared" si="11"/>
        <v>110.43277348262686</v>
      </c>
      <c r="H64" s="489" t="str">
        <f t="shared" si="14"/>
        <v/>
      </c>
      <c r="I64" s="488" t="str">
        <f t="shared" si="12"/>
        <v/>
      </c>
      <c r="J64" s="488" t="str">
        <f t="shared" si="10"/>
        <v/>
      </c>
      <c r="K64" s="488" t="str">
        <f t="shared" si="10"/>
        <v/>
      </c>
      <c r="L64" s="488" t="e">
        <f t="shared" si="13"/>
        <v>#N/A</v>
      </c>
    </row>
    <row r="65" spans="1:12" ht="15" customHeight="1" x14ac:dyDescent="0.2">
      <c r="A65" s="490">
        <v>42979</v>
      </c>
      <c r="B65" s="487">
        <v>175743</v>
      </c>
      <c r="C65" s="487">
        <v>25258</v>
      </c>
      <c r="D65" s="487">
        <v>12653</v>
      </c>
      <c r="E65" s="488">
        <f t="shared" si="11"/>
        <v>107.537402478201</v>
      </c>
      <c r="F65" s="488">
        <f t="shared" si="11"/>
        <v>100.67761479591837</v>
      </c>
      <c r="G65" s="488">
        <f t="shared" si="11"/>
        <v>112.44112681062828</v>
      </c>
      <c r="H65" s="489">
        <f t="shared" si="14"/>
        <v>42979</v>
      </c>
      <c r="I65" s="488">
        <f t="shared" si="12"/>
        <v>107.537402478201</v>
      </c>
      <c r="J65" s="488">
        <f t="shared" si="10"/>
        <v>100.67761479591837</v>
      </c>
      <c r="K65" s="488">
        <f t="shared" si="10"/>
        <v>112.44112681062828</v>
      </c>
      <c r="L65" s="488" t="e">
        <f t="shared" si="13"/>
        <v>#N/A</v>
      </c>
    </row>
    <row r="66" spans="1:12" ht="15" customHeight="1" x14ac:dyDescent="0.2">
      <c r="A66" s="490" t="s">
        <v>471</v>
      </c>
      <c r="B66" s="487">
        <v>176387</v>
      </c>
      <c r="C66" s="487">
        <v>25737</v>
      </c>
      <c r="D66" s="487">
        <v>12703</v>
      </c>
      <c r="E66" s="488">
        <f t="shared" si="11"/>
        <v>107.93146703380756</v>
      </c>
      <c r="F66" s="488">
        <f t="shared" si="11"/>
        <v>102.58689413265304</v>
      </c>
      <c r="G66" s="488">
        <f t="shared" si="11"/>
        <v>112.88545276815071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176011</v>
      </c>
      <c r="C67" s="487">
        <v>25393</v>
      </c>
      <c r="D67" s="487">
        <v>12563</v>
      </c>
      <c r="E67" s="488">
        <f t="shared" si="11"/>
        <v>107.70139207587579</v>
      </c>
      <c r="F67" s="488">
        <f t="shared" si="11"/>
        <v>101.2157206632653</v>
      </c>
      <c r="G67" s="488">
        <f t="shared" si="11"/>
        <v>111.64134008708788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176689</v>
      </c>
      <c r="C68" s="487">
        <v>26022</v>
      </c>
      <c r="D68" s="487">
        <v>12909</v>
      </c>
      <c r="E68" s="488">
        <f t="shared" si="11"/>
        <v>108.11626128193362</v>
      </c>
      <c r="F68" s="488">
        <f t="shared" si="11"/>
        <v>103.72289540816327</v>
      </c>
      <c r="G68" s="488">
        <f t="shared" si="11"/>
        <v>114.71607571314316</v>
      </c>
      <c r="H68" s="489" t="str">
        <f t="shared" si="14"/>
        <v/>
      </c>
      <c r="I68" s="488" t="str">
        <f t="shared" si="12"/>
        <v/>
      </c>
      <c r="J68" s="488" t="str">
        <f t="shared" si="12"/>
        <v/>
      </c>
      <c r="K68" s="488" t="str">
        <f t="shared" si="12"/>
        <v/>
      </c>
      <c r="L68" s="488" t="e">
        <f t="shared" si="13"/>
        <v>#N/A</v>
      </c>
    </row>
    <row r="69" spans="1:12" ht="15" customHeight="1" x14ac:dyDescent="0.2">
      <c r="A69" s="490">
        <v>43344</v>
      </c>
      <c r="B69" s="487">
        <v>179397</v>
      </c>
      <c r="C69" s="487">
        <v>24948</v>
      </c>
      <c r="D69" s="487">
        <v>12843</v>
      </c>
      <c r="E69" s="488">
        <f t="shared" si="11"/>
        <v>109.77329050022946</v>
      </c>
      <c r="F69" s="488">
        <f t="shared" si="11"/>
        <v>99.441964285714292</v>
      </c>
      <c r="G69" s="488">
        <f t="shared" si="11"/>
        <v>114.12956544921353</v>
      </c>
      <c r="H69" s="489">
        <f t="shared" si="14"/>
        <v>43344</v>
      </c>
      <c r="I69" s="488">
        <f t="shared" si="12"/>
        <v>109.77329050022946</v>
      </c>
      <c r="J69" s="488">
        <f t="shared" si="12"/>
        <v>99.441964285714292</v>
      </c>
      <c r="K69" s="488">
        <f t="shared" si="12"/>
        <v>114.12956544921353</v>
      </c>
      <c r="L69" s="488" t="e">
        <f t="shared" si="13"/>
        <v>#N/A</v>
      </c>
    </row>
    <row r="70" spans="1:12" ht="15" customHeight="1" x14ac:dyDescent="0.2">
      <c r="A70" s="490" t="s">
        <v>474</v>
      </c>
      <c r="B70" s="487">
        <v>181018</v>
      </c>
      <c r="C70" s="487">
        <v>25124</v>
      </c>
      <c r="D70" s="487">
        <v>13074</v>
      </c>
      <c r="E70" s="488">
        <f t="shared" si="11"/>
        <v>110.7651828055683</v>
      </c>
      <c r="F70" s="488">
        <f t="shared" si="11"/>
        <v>100.14349489795917</v>
      </c>
      <c r="G70" s="488">
        <f t="shared" si="11"/>
        <v>116.18235137296722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180101</v>
      </c>
      <c r="C71" s="487">
        <v>24672</v>
      </c>
      <c r="D71" s="487">
        <v>13019</v>
      </c>
      <c r="E71" s="491">
        <f t="shared" ref="E71:G75" si="15">IF($A$51=37802,IF(COUNTBLANK(B$51:B$70)&gt;0,#N/A,IF(ISBLANK(B71)=FALSE,B71/B$51*100,#N/A)),IF(COUNTBLANK(B$51:B$75)&gt;0,#N/A,B71/B$51*100))</f>
        <v>110.20406914486767</v>
      </c>
      <c r="F71" s="491">
        <f t="shared" si="15"/>
        <v>98.341836734693871</v>
      </c>
      <c r="G71" s="491">
        <f t="shared" si="15"/>
        <v>115.69359281969254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180528</v>
      </c>
      <c r="C72" s="487">
        <v>24996</v>
      </c>
      <c r="D72" s="487">
        <v>13216</v>
      </c>
      <c r="E72" s="491">
        <f t="shared" si="15"/>
        <v>110.46535107847637</v>
      </c>
      <c r="F72" s="491">
        <f t="shared" si="15"/>
        <v>99.633290816326522</v>
      </c>
      <c r="G72" s="491">
        <f t="shared" si="15"/>
        <v>117.44423709233094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181865</v>
      </c>
      <c r="C73" s="487">
        <v>24380</v>
      </c>
      <c r="D73" s="487">
        <v>13353</v>
      </c>
      <c r="E73" s="491">
        <f t="shared" si="15"/>
        <v>111.28346336239865</v>
      </c>
      <c r="F73" s="491">
        <f t="shared" si="15"/>
        <v>97.177933673469383</v>
      </c>
      <c r="G73" s="491">
        <f t="shared" si="15"/>
        <v>118.66169021594241</v>
      </c>
      <c r="H73" s="492">
        <f>IF(A$51=37802,IF(ISERROR(L73)=TRUE,IF(ISBLANK(A73)=FALSE,IF(MONTH(A73)=MONTH(MAX(A$51:A$75)),A73,""),""),""),IF(ISERROR(L73)=TRUE,IF(MONTH(A73)=MONTH(MAX(A$51:A$75)),A73,""),""))</f>
        <v>43709</v>
      </c>
      <c r="I73" s="488">
        <f t="shared" si="12"/>
        <v>111.28346336239865</v>
      </c>
      <c r="J73" s="488">
        <f t="shared" si="12"/>
        <v>97.177933673469383</v>
      </c>
      <c r="K73" s="488">
        <f t="shared" si="12"/>
        <v>118.66169021594241</v>
      </c>
      <c r="L73" s="488" t="e">
        <f t="shared" si="13"/>
        <v>#N/A</v>
      </c>
    </row>
    <row r="74" spans="1:12" ht="15" customHeight="1" x14ac:dyDescent="0.2">
      <c r="A74" s="490" t="s">
        <v>477</v>
      </c>
      <c r="B74" s="487">
        <v>182466</v>
      </c>
      <c r="C74" s="487">
        <v>24740</v>
      </c>
      <c r="D74" s="487">
        <v>13439</v>
      </c>
      <c r="E74" s="491">
        <f t="shared" si="15"/>
        <v>111.65121615419918</v>
      </c>
      <c r="F74" s="491">
        <f t="shared" si="15"/>
        <v>98.612882653061234</v>
      </c>
      <c r="G74" s="491">
        <f t="shared" si="15"/>
        <v>119.425930862881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182519</v>
      </c>
      <c r="C75" s="493">
        <v>23609</v>
      </c>
      <c r="D75" s="493">
        <v>13152</v>
      </c>
      <c r="E75" s="491">
        <f t="shared" si="15"/>
        <v>111.6836469328438</v>
      </c>
      <c r="F75" s="491">
        <f t="shared" si="15"/>
        <v>94.104751275510196</v>
      </c>
      <c r="G75" s="491">
        <f t="shared" si="15"/>
        <v>116.8754998667022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111.28346336239865</v>
      </c>
      <c r="J77" s="488">
        <f>IF(J75&lt;&gt;"",J75,IF(J74&lt;&gt;"",J74,IF(J73&lt;&gt;"",J73,IF(J72&lt;&gt;"",J72,IF(J71&lt;&gt;"",J71,IF(J70&lt;&gt;"",J70,""))))))</f>
        <v>97.177933673469383</v>
      </c>
      <c r="K77" s="488">
        <f>IF(K75&lt;&gt;"",K75,IF(K74&lt;&gt;"",K74,IF(K73&lt;&gt;"",K73,IF(K72&lt;&gt;"",K72,IF(K71&lt;&gt;"",K71,IF(K70&lt;&gt;"",K70,""))))))</f>
        <v>118.66169021594241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+11,3%</v>
      </c>
      <c r="J79" s="488" t="str">
        <f>"GeB - ausschließlich: "&amp;IF(J77&gt;100,"+","")&amp;TEXT(J77-100,"0,0")&amp;"%"</f>
        <v>GeB - ausschließlich: -2,8%</v>
      </c>
      <c r="K79" s="488" t="str">
        <f>"GeB - im Nebenjob: "&amp;IF(K77&gt;100,"+","")&amp;TEXT(K77-100,"0,0")&amp;"%"</f>
        <v>GeB - im Nebenjob: +18,7%</v>
      </c>
    </row>
    <row r="81" spans="9:9" ht="15" customHeight="1" x14ac:dyDescent="0.2">
      <c r="I81" s="488" t="str">
        <f>IF(ISERROR(HLOOKUP(1,I$78:K$79,2,FALSE)),"",HLOOKUP(1,I$78:K$79,2,FALSE))</f>
        <v>GeB - im Nebenjob: +18,7%</v>
      </c>
    </row>
    <row r="82" spans="9:9" ht="15" customHeight="1" x14ac:dyDescent="0.2">
      <c r="I82" s="488" t="str">
        <f>IF(ISERROR(HLOOKUP(2,I$78:K$79,2,FALSE)),"",HLOOKUP(2,I$78:K$79,2,FALSE))</f>
        <v>SvB: +11,3%</v>
      </c>
    </row>
    <row r="83" spans="9:9" ht="15" customHeight="1" x14ac:dyDescent="0.2">
      <c r="I83" s="488" t="str">
        <f>IF(ISERROR(HLOOKUP(3,I$78:K$79,2,FALSE)),"",HLOOKUP(3,I$78:K$79,2,FALSE))</f>
        <v>GeB - ausschließlich: -2,8%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182519</v>
      </c>
      <c r="E12" s="114">
        <v>182466</v>
      </c>
      <c r="F12" s="114">
        <v>181865</v>
      </c>
      <c r="G12" s="114">
        <v>180528</v>
      </c>
      <c r="H12" s="114">
        <v>180101</v>
      </c>
      <c r="I12" s="115">
        <v>2418</v>
      </c>
      <c r="J12" s="116">
        <v>1.3425799967795848</v>
      </c>
      <c r="N12" s="117"/>
    </row>
    <row r="13" spans="1:15" s="110" customFormat="1" ht="13.5" customHeight="1" x14ac:dyDescent="0.2">
      <c r="A13" s="118" t="s">
        <v>105</v>
      </c>
      <c r="B13" s="119" t="s">
        <v>106</v>
      </c>
      <c r="C13" s="113">
        <v>47.745166256663687</v>
      </c>
      <c r="D13" s="114">
        <v>87144</v>
      </c>
      <c r="E13" s="114">
        <v>87503</v>
      </c>
      <c r="F13" s="114">
        <v>87532</v>
      </c>
      <c r="G13" s="114">
        <v>87053</v>
      </c>
      <c r="H13" s="114">
        <v>86545</v>
      </c>
      <c r="I13" s="115">
        <v>599</v>
      </c>
      <c r="J13" s="116">
        <v>0.69212548385233119</v>
      </c>
    </row>
    <row r="14" spans="1:15" s="110" customFormat="1" ht="13.5" customHeight="1" x14ac:dyDescent="0.2">
      <c r="A14" s="120"/>
      <c r="B14" s="119" t="s">
        <v>107</v>
      </c>
      <c r="C14" s="113">
        <v>52.254833743336313</v>
      </c>
      <c r="D14" s="114">
        <v>95375</v>
      </c>
      <c r="E14" s="114">
        <v>94963</v>
      </c>
      <c r="F14" s="114">
        <v>94333</v>
      </c>
      <c r="G14" s="114">
        <v>93475</v>
      </c>
      <c r="H14" s="114">
        <v>93556</v>
      </c>
      <c r="I14" s="115">
        <v>1819</v>
      </c>
      <c r="J14" s="116">
        <v>1.9442900508786181</v>
      </c>
    </row>
    <row r="15" spans="1:15" s="110" customFormat="1" ht="13.5" customHeight="1" x14ac:dyDescent="0.2">
      <c r="A15" s="118" t="s">
        <v>105</v>
      </c>
      <c r="B15" s="121" t="s">
        <v>108</v>
      </c>
      <c r="C15" s="113">
        <v>8.7185443707230483</v>
      </c>
      <c r="D15" s="114">
        <v>15913</v>
      </c>
      <c r="E15" s="114">
        <v>16562</v>
      </c>
      <c r="F15" s="114">
        <v>16572</v>
      </c>
      <c r="G15" s="114">
        <v>15439</v>
      </c>
      <c r="H15" s="114">
        <v>15978</v>
      </c>
      <c r="I15" s="115">
        <v>-65</v>
      </c>
      <c r="J15" s="116">
        <v>-0.4068093628739517</v>
      </c>
    </row>
    <row r="16" spans="1:15" s="110" customFormat="1" ht="13.5" customHeight="1" x14ac:dyDescent="0.2">
      <c r="A16" s="118"/>
      <c r="B16" s="121" t="s">
        <v>109</v>
      </c>
      <c r="C16" s="113">
        <v>70.515946285044294</v>
      </c>
      <c r="D16" s="114">
        <v>128705</v>
      </c>
      <c r="E16" s="114">
        <v>128505</v>
      </c>
      <c r="F16" s="114">
        <v>128319</v>
      </c>
      <c r="G16" s="114">
        <v>128556</v>
      </c>
      <c r="H16" s="114">
        <v>128313</v>
      </c>
      <c r="I16" s="115">
        <v>392</v>
      </c>
      <c r="J16" s="116">
        <v>0.30550294981802312</v>
      </c>
    </row>
    <row r="17" spans="1:10" s="110" customFormat="1" ht="13.5" customHeight="1" x14ac:dyDescent="0.2">
      <c r="A17" s="118"/>
      <c r="B17" s="121" t="s">
        <v>110</v>
      </c>
      <c r="C17" s="113">
        <v>19.339356450561311</v>
      </c>
      <c r="D17" s="114">
        <v>35298</v>
      </c>
      <c r="E17" s="114">
        <v>34851</v>
      </c>
      <c r="F17" s="114">
        <v>34515</v>
      </c>
      <c r="G17" s="114">
        <v>34214</v>
      </c>
      <c r="H17" s="114">
        <v>33630</v>
      </c>
      <c r="I17" s="115">
        <v>1668</v>
      </c>
      <c r="J17" s="116">
        <v>4.9598572702943802</v>
      </c>
    </row>
    <row r="18" spans="1:10" s="110" customFormat="1" ht="13.5" customHeight="1" x14ac:dyDescent="0.2">
      <c r="A18" s="120"/>
      <c r="B18" s="121" t="s">
        <v>111</v>
      </c>
      <c r="C18" s="113">
        <v>1.4261528936713439</v>
      </c>
      <c r="D18" s="114">
        <v>2603</v>
      </c>
      <c r="E18" s="114">
        <v>2548</v>
      </c>
      <c r="F18" s="114">
        <v>2459</v>
      </c>
      <c r="G18" s="114">
        <v>2319</v>
      </c>
      <c r="H18" s="114">
        <v>2180</v>
      </c>
      <c r="I18" s="115">
        <v>423</v>
      </c>
      <c r="J18" s="116">
        <v>19.403669724770641</v>
      </c>
    </row>
    <row r="19" spans="1:10" s="110" customFormat="1" ht="13.5" customHeight="1" x14ac:dyDescent="0.2">
      <c r="A19" s="120"/>
      <c r="B19" s="121" t="s">
        <v>112</v>
      </c>
      <c r="C19" s="113">
        <v>0.44488519003501004</v>
      </c>
      <c r="D19" s="114">
        <v>812</v>
      </c>
      <c r="E19" s="114">
        <v>795</v>
      </c>
      <c r="F19" s="114">
        <v>787</v>
      </c>
      <c r="G19" s="114">
        <v>696</v>
      </c>
      <c r="H19" s="114">
        <v>634</v>
      </c>
      <c r="I19" s="115">
        <v>178</v>
      </c>
      <c r="J19" s="116">
        <v>28.07570977917981</v>
      </c>
    </row>
    <row r="20" spans="1:10" s="110" customFormat="1" ht="13.5" customHeight="1" x14ac:dyDescent="0.2">
      <c r="A20" s="118" t="s">
        <v>113</v>
      </c>
      <c r="B20" s="122" t="s">
        <v>114</v>
      </c>
      <c r="C20" s="113">
        <v>68.661344846289978</v>
      </c>
      <c r="D20" s="114">
        <v>125320</v>
      </c>
      <c r="E20" s="114">
        <v>125692</v>
      </c>
      <c r="F20" s="114">
        <v>125825</v>
      </c>
      <c r="G20" s="114">
        <v>125011</v>
      </c>
      <c r="H20" s="114">
        <v>125199</v>
      </c>
      <c r="I20" s="115">
        <v>121</v>
      </c>
      <c r="J20" s="116">
        <v>9.6646139346160911E-2</v>
      </c>
    </row>
    <row r="21" spans="1:10" s="110" customFormat="1" ht="13.5" customHeight="1" x14ac:dyDescent="0.2">
      <c r="A21" s="120"/>
      <c r="B21" s="122" t="s">
        <v>115</v>
      </c>
      <c r="C21" s="113">
        <v>31.338655153710025</v>
      </c>
      <c r="D21" s="114">
        <v>57199</v>
      </c>
      <c r="E21" s="114">
        <v>56774</v>
      </c>
      <c r="F21" s="114">
        <v>56040</v>
      </c>
      <c r="G21" s="114">
        <v>55517</v>
      </c>
      <c r="H21" s="114">
        <v>54902</v>
      </c>
      <c r="I21" s="115">
        <v>2297</v>
      </c>
      <c r="J21" s="116">
        <v>4.1838184401296852</v>
      </c>
    </row>
    <row r="22" spans="1:10" s="110" customFormat="1" ht="13.5" customHeight="1" x14ac:dyDescent="0.2">
      <c r="A22" s="118" t="s">
        <v>113</v>
      </c>
      <c r="B22" s="122" t="s">
        <v>116</v>
      </c>
      <c r="C22" s="113">
        <v>87.612796475983316</v>
      </c>
      <c r="D22" s="114">
        <v>159910</v>
      </c>
      <c r="E22" s="114">
        <v>160243</v>
      </c>
      <c r="F22" s="114">
        <v>159835</v>
      </c>
      <c r="G22" s="114">
        <v>159036</v>
      </c>
      <c r="H22" s="114">
        <v>159164</v>
      </c>
      <c r="I22" s="115">
        <v>746</v>
      </c>
      <c r="J22" s="116">
        <v>0.4686989520243271</v>
      </c>
    </row>
    <row r="23" spans="1:10" s="110" customFormat="1" ht="13.5" customHeight="1" x14ac:dyDescent="0.2">
      <c r="A23" s="123"/>
      <c r="B23" s="124" t="s">
        <v>117</v>
      </c>
      <c r="C23" s="125">
        <v>12.321456944208547</v>
      </c>
      <c r="D23" s="114">
        <v>22489</v>
      </c>
      <c r="E23" s="114">
        <v>22101</v>
      </c>
      <c r="F23" s="114">
        <v>21897</v>
      </c>
      <c r="G23" s="114">
        <v>21361</v>
      </c>
      <c r="H23" s="114">
        <v>20820</v>
      </c>
      <c r="I23" s="115">
        <v>1669</v>
      </c>
      <c r="J23" s="116">
        <v>8.0163304514889528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36761</v>
      </c>
      <c r="E26" s="114">
        <v>38179</v>
      </c>
      <c r="F26" s="114">
        <v>37733</v>
      </c>
      <c r="G26" s="114">
        <v>38212</v>
      </c>
      <c r="H26" s="140">
        <v>37691</v>
      </c>
      <c r="I26" s="115">
        <v>-930</v>
      </c>
      <c r="J26" s="116">
        <v>-2.4674325435780426</v>
      </c>
    </row>
    <row r="27" spans="1:10" s="110" customFormat="1" ht="13.5" customHeight="1" x14ac:dyDescent="0.2">
      <c r="A27" s="118" t="s">
        <v>105</v>
      </c>
      <c r="B27" s="119" t="s">
        <v>106</v>
      </c>
      <c r="C27" s="113">
        <v>42.066320285084736</v>
      </c>
      <c r="D27" s="115">
        <v>15464</v>
      </c>
      <c r="E27" s="114">
        <v>15990</v>
      </c>
      <c r="F27" s="114">
        <v>15827</v>
      </c>
      <c r="G27" s="114">
        <v>15969</v>
      </c>
      <c r="H27" s="140">
        <v>15768</v>
      </c>
      <c r="I27" s="115">
        <v>-304</v>
      </c>
      <c r="J27" s="116">
        <v>-1.9279553526128868</v>
      </c>
    </row>
    <row r="28" spans="1:10" s="110" customFormat="1" ht="13.5" customHeight="1" x14ac:dyDescent="0.2">
      <c r="A28" s="120"/>
      <c r="B28" s="119" t="s">
        <v>107</v>
      </c>
      <c r="C28" s="113">
        <v>57.933679714915264</v>
      </c>
      <c r="D28" s="115">
        <v>21297</v>
      </c>
      <c r="E28" s="114">
        <v>22189</v>
      </c>
      <c r="F28" s="114">
        <v>21906</v>
      </c>
      <c r="G28" s="114">
        <v>22243</v>
      </c>
      <c r="H28" s="140">
        <v>21923</v>
      </c>
      <c r="I28" s="115">
        <v>-626</v>
      </c>
      <c r="J28" s="116">
        <v>-2.8554486156091774</v>
      </c>
    </row>
    <row r="29" spans="1:10" s="110" customFormat="1" ht="13.5" customHeight="1" x14ac:dyDescent="0.2">
      <c r="A29" s="118" t="s">
        <v>105</v>
      </c>
      <c r="B29" s="121" t="s">
        <v>108</v>
      </c>
      <c r="C29" s="113">
        <v>21.019558771524171</v>
      </c>
      <c r="D29" s="115">
        <v>7727</v>
      </c>
      <c r="E29" s="114">
        <v>8396</v>
      </c>
      <c r="F29" s="114">
        <v>7942</v>
      </c>
      <c r="G29" s="114">
        <v>8320</v>
      </c>
      <c r="H29" s="140">
        <v>7808</v>
      </c>
      <c r="I29" s="115">
        <v>-81</v>
      </c>
      <c r="J29" s="116">
        <v>-1.0373975409836065</v>
      </c>
    </row>
    <row r="30" spans="1:10" s="110" customFormat="1" ht="13.5" customHeight="1" x14ac:dyDescent="0.2">
      <c r="A30" s="118"/>
      <c r="B30" s="121" t="s">
        <v>109</v>
      </c>
      <c r="C30" s="113">
        <v>47.324610320720332</v>
      </c>
      <c r="D30" s="115">
        <v>17397</v>
      </c>
      <c r="E30" s="114">
        <v>17972</v>
      </c>
      <c r="F30" s="114">
        <v>17971</v>
      </c>
      <c r="G30" s="114">
        <v>18193</v>
      </c>
      <c r="H30" s="140">
        <v>18225</v>
      </c>
      <c r="I30" s="115">
        <v>-828</v>
      </c>
      <c r="J30" s="116">
        <v>-4.5432098765432096</v>
      </c>
    </row>
    <row r="31" spans="1:10" s="110" customFormat="1" ht="13.5" customHeight="1" x14ac:dyDescent="0.2">
      <c r="A31" s="118"/>
      <c r="B31" s="121" t="s">
        <v>110</v>
      </c>
      <c r="C31" s="113">
        <v>17.091482821468404</v>
      </c>
      <c r="D31" s="115">
        <v>6283</v>
      </c>
      <c r="E31" s="114">
        <v>6420</v>
      </c>
      <c r="F31" s="114">
        <v>6469</v>
      </c>
      <c r="G31" s="114">
        <v>6390</v>
      </c>
      <c r="H31" s="140">
        <v>6358</v>
      </c>
      <c r="I31" s="115">
        <v>-75</v>
      </c>
      <c r="J31" s="116">
        <v>-1.1796162315193457</v>
      </c>
    </row>
    <row r="32" spans="1:10" s="110" customFormat="1" ht="13.5" customHeight="1" x14ac:dyDescent="0.2">
      <c r="A32" s="120"/>
      <c r="B32" s="121" t="s">
        <v>111</v>
      </c>
      <c r="C32" s="113">
        <v>14.564348086287097</v>
      </c>
      <c r="D32" s="115">
        <v>5354</v>
      </c>
      <c r="E32" s="114">
        <v>5391</v>
      </c>
      <c r="F32" s="114">
        <v>5350</v>
      </c>
      <c r="G32" s="114">
        <v>5308</v>
      </c>
      <c r="H32" s="140">
        <v>5299</v>
      </c>
      <c r="I32" s="115">
        <v>55</v>
      </c>
      <c r="J32" s="116">
        <v>1.0379316852236271</v>
      </c>
    </row>
    <row r="33" spans="1:10" s="110" customFormat="1" ht="13.5" customHeight="1" x14ac:dyDescent="0.2">
      <c r="A33" s="120"/>
      <c r="B33" s="121" t="s">
        <v>112</v>
      </c>
      <c r="C33" s="113">
        <v>1.3356546339871058</v>
      </c>
      <c r="D33" s="115">
        <v>491</v>
      </c>
      <c r="E33" s="114">
        <v>457</v>
      </c>
      <c r="F33" s="114">
        <v>468</v>
      </c>
      <c r="G33" s="114">
        <v>423</v>
      </c>
      <c r="H33" s="140">
        <v>432</v>
      </c>
      <c r="I33" s="115">
        <v>59</v>
      </c>
      <c r="J33" s="116">
        <v>13.657407407407407</v>
      </c>
    </row>
    <row r="34" spans="1:10" s="110" customFormat="1" ht="13.5" customHeight="1" x14ac:dyDescent="0.2">
      <c r="A34" s="118" t="s">
        <v>113</v>
      </c>
      <c r="B34" s="122" t="s">
        <v>116</v>
      </c>
      <c r="C34" s="113">
        <v>83.762683278474469</v>
      </c>
      <c r="D34" s="115">
        <v>30792</v>
      </c>
      <c r="E34" s="114">
        <v>32018</v>
      </c>
      <c r="F34" s="114">
        <v>31725</v>
      </c>
      <c r="G34" s="114">
        <v>32166</v>
      </c>
      <c r="H34" s="140">
        <v>31788</v>
      </c>
      <c r="I34" s="115">
        <v>-996</v>
      </c>
      <c r="J34" s="116">
        <v>-3.1332578331445831</v>
      </c>
    </row>
    <row r="35" spans="1:10" s="110" customFormat="1" ht="13.5" customHeight="1" x14ac:dyDescent="0.2">
      <c r="A35" s="118"/>
      <c r="B35" s="119" t="s">
        <v>117</v>
      </c>
      <c r="C35" s="113">
        <v>15.954408204346999</v>
      </c>
      <c r="D35" s="115">
        <v>5865</v>
      </c>
      <c r="E35" s="114">
        <v>6054</v>
      </c>
      <c r="F35" s="114">
        <v>5915</v>
      </c>
      <c r="G35" s="114">
        <v>5948</v>
      </c>
      <c r="H35" s="140">
        <v>5800</v>
      </c>
      <c r="I35" s="115">
        <v>65</v>
      </c>
      <c r="J35" s="116">
        <v>1.1206896551724137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23609</v>
      </c>
      <c r="E37" s="114">
        <v>24740</v>
      </c>
      <c r="F37" s="114">
        <v>24380</v>
      </c>
      <c r="G37" s="114">
        <v>24996</v>
      </c>
      <c r="H37" s="140">
        <v>24672</v>
      </c>
      <c r="I37" s="115">
        <v>-1063</v>
      </c>
      <c r="J37" s="116">
        <v>-4.3085278858625164</v>
      </c>
    </row>
    <row r="38" spans="1:10" s="110" customFormat="1" ht="13.5" customHeight="1" x14ac:dyDescent="0.2">
      <c r="A38" s="118" t="s">
        <v>105</v>
      </c>
      <c r="B38" s="119" t="s">
        <v>106</v>
      </c>
      <c r="C38" s="113">
        <v>41.585835910034312</v>
      </c>
      <c r="D38" s="115">
        <v>9818</v>
      </c>
      <c r="E38" s="114">
        <v>10246</v>
      </c>
      <c r="F38" s="114">
        <v>10138</v>
      </c>
      <c r="G38" s="114">
        <v>10352</v>
      </c>
      <c r="H38" s="140">
        <v>10248</v>
      </c>
      <c r="I38" s="115">
        <v>-430</v>
      </c>
      <c r="J38" s="116">
        <v>-4.1959406713505079</v>
      </c>
    </row>
    <row r="39" spans="1:10" s="110" customFormat="1" ht="13.5" customHeight="1" x14ac:dyDescent="0.2">
      <c r="A39" s="120"/>
      <c r="B39" s="119" t="s">
        <v>107</v>
      </c>
      <c r="C39" s="113">
        <v>58.414164089965688</v>
      </c>
      <c r="D39" s="115">
        <v>13791</v>
      </c>
      <c r="E39" s="114">
        <v>14494</v>
      </c>
      <c r="F39" s="114">
        <v>14242</v>
      </c>
      <c r="G39" s="114">
        <v>14644</v>
      </c>
      <c r="H39" s="140">
        <v>14424</v>
      </c>
      <c r="I39" s="115">
        <v>-633</v>
      </c>
      <c r="J39" s="116">
        <v>-4.3885191347753745</v>
      </c>
    </row>
    <row r="40" spans="1:10" s="110" customFormat="1" ht="13.5" customHeight="1" x14ac:dyDescent="0.2">
      <c r="A40" s="118" t="s">
        <v>105</v>
      </c>
      <c r="B40" s="121" t="s">
        <v>108</v>
      </c>
      <c r="C40" s="113">
        <v>26.926172222457538</v>
      </c>
      <c r="D40" s="115">
        <v>6357</v>
      </c>
      <c r="E40" s="114">
        <v>6938</v>
      </c>
      <c r="F40" s="114">
        <v>6507</v>
      </c>
      <c r="G40" s="114">
        <v>6955</v>
      </c>
      <c r="H40" s="140">
        <v>6454</v>
      </c>
      <c r="I40" s="115">
        <v>-97</v>
      </c>
      <c r="J40" s="116">
        <v>-1.5029439107530214</v>
      </c>
    </row>
    <row r="41" spans="1:10" s="110" customFormat="1" ht="13.5" customHeight="1" x14ac:dyDescent="0.2">
      <c r="A41" s="118"/>
      <c r="B41" s="121" t="s">
        <v>109</v>
      </c>
      <c r="C41" s="113">
        <v>34.851116099792449</v>
      </c>
      <c r="D41" s="115">
        <v>8228</v>
      </c>
      <c r="E41" s="114">
        <v>8605</v>
      </c>
      <c r="F41" s="114">
        <v>8665</v>
      </c>
      <c r="G41" s="114">
        <v>8909</v>
      </c>
      <c r="H41" s="140">
        <v>9045</v>
      </c>
      <c r="I41" s="115">
        <v>-817</v>
      </c>
      <c r="J41" s="116">
        <v>-9.0326147042564955</v>
      </c>
    </row>
    <row r="42" spans="1:10" s="110" customFormat="1" ht="13.5" customHeight="1" x14ac:dyDescent="0.2">
      <c r="A42" s="118"/>
      <c r="B42" s="121" t="s">
        <v>110</v>
      </c>
      <c r="C42" s="113">
        <v>16.328518785209031</v>
      </c>
      <c r="D42" s="115">
        <v>3855</v>
      </c>
      <c r="E42" s="114">
        <v>3990</v>
      </c>
      <c r="F42" s="114">
        <v>4033</v>
      </c>
      <c r="G42" s="114">
        <v>3996</v>
      </c>
      <c r="H42" s="140">
        <v>4048</v>
      </c>
      <c r="I42" s="115">
        <v>-193</v>
      </c>
      <c r="J42" s="116">
        <v>-4.7677865612648223</v>
      </c>
    </row>
    <row r="43" spans="1:10" s="110" customFormat="1" ht="13.5" customHeight="1" x14ac:dyDescent="0.2">
      <c r="A43" s="120"/>
      <c r="B43" s="121" t="s">
        <v>111</v>
      </c>
      <c r="C43" s="113">
        <v>21.894192892540982</v>
      </c>
      <c r="D43" s="115">
        <v>5169</v>
      </c>
      <c r="E43" s="114">
        <v>5207</v>
      </c>
      <c r="F43" s="114">
        <v>5174</v>
      </c>
      <c r="G43" s="114">
        <v>5135</v>
      </c>
      <c r="H43" s="140">
        <v>5124</v>
      </c>
      <c r="I43" s="115">
        <v>45</v>
      </c>
      <c r="J43" s="116">
        <v>0.87822014051522246</v>
      </c>
    </row>
    <row r="44" spans="1:10" s="110" customFormat="1" ht="13.5" customHeight="1" x14ac:dyDescent="0.2">
      <c r="A44" s="120"/>
      <c r="B44" s="121" t="s">
        <v>112</v>
      </c>
      <c r="C44" s="113">
        <v>1.8721673937905037</v>
      </c>
      <c r="D44" s="115">
        <v>442</v>
      </c>
      <c r="E44" s="114">
        <v>402</v>
      </c>
      <c r="F44" s="114">
        <v>419</v>
      </c>
      <c r="G44" s="114">
        <v>375</v>
      </c>
      <c r="H44" s="140">
        <v>385</v>
      </c>
      <c r="I44" s="115">
        <v>57</v>
      </c>
      <c r="J44" s="116">
        <v>14.805194805194805</v>
      </c>
    </row>
    <row r="45" spans="1:10" s="110" customFormat="1" ht="13.5" customHeight="1" x14ac:dyDescent="0.2">
      <c r="A45" s="118" t="s">
        <v>113</v>
      </c>
      <c r="B45" s="122" t="s">
        <v>116</v>
      </c>
      <c r="C45" s="113">
        <v>84.141640899656906</v>
      </c>
      <c r="D45" s="115">
        <v>19865</v>
      </c>
      <c r="E45" s="114">
        <v>20797</v>
      </c>
      <c r="F45" s="114">
        <v>20529</v>
      </c>
      <c r="G45" s="114">
        <v>21107</v>
      </c>
      <c r="H45" s="140">
        <v>20802</v>
      </c>
      <c r="I45" s="115">
        <v>-937</v>
      </c>
      <c r="J45" s="116">
        <v>-4.5043745793673686</v>
      </c>
    </row>
    <row r="46" spans="1:10" s="110" customFormat="1" ht="13.5" customHeight="1" x14ac:dyDescent="0.2">
      <c r="A46" s="118"/>
      <c r="B46" s="119" t="s">
        <v>117</v>
      </c>
      <c r="C46" s="113">
        <v>15.417849125333559</v>
      </c>
      <c r="D46" s="115">
        <v>3640</v>
      </c>
      <c r="E46" s="114">
        <v>3836</v>
      </c>
      <c r="F46" s="114">
        <v>3758</v>
      </c>
      <c r="G46" s="114">
        <v>3791</v>
      </c>
      <c r="H46" s="140">
        <v>3769</v>
      </c>
      <c r="I46" s="115">
        <v>-129</v>
      </c>
      <c r="J46" s="116">
        <v>-3.4226585301140888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13152</v>
      </c>
      <c r="E48" s="114">
        <v>13439</v>
      </c>
      <c r="F48" s="114">
        <v>13353</v>
      </c>
      <c r="G48" s="114">
        <v>13216</v>
      </c>
      <c r="H48" s="140">
        <v>13019</v>
      </c>
      <c r="I48" s="115">
        <v>133</v>
      </c>
      <c r="J48" s="116">
        <v>1.0215838390045318</v>
      </c>
    </row>
    <row r="49" spans="1:12" s="110" customFormat="1" ht="13.5" customHeight="1" x14ac:dyDescent="0.2">
      <c r="A49" s="118" t="s">
        <v>105</v>
      </c>
      <c r="B49" s="119" t="s">
        <v>106</v>
      </c>
      <c r="C49" s="113">
        <v>42.928832116788321</v>
      </c>
      <c r="D49" s="115">
        <v>5646</v>
      </c>
      <c r="E49" s="114">
        <v>5744</v>
      </c>
      <c r="F49" s="114">
        <v>5689</v>
      </c>
      <c r="G49" s="114">
        <v>5617</v>
      </c>
      <c r="H49" s="140">
        <v>5520</v>
      </c>
      <c r="I49" s="115">
        <v>126</v>
      </c>
      <c r="J49" s="116">
        <v>2.2826086956521738</v>
      </c>
    </row>
    <row r="50" spans="1:12" s="110" customFormat="1" ht="13.5" customHeight="1" x14ac:dyDescent="0.2">
      <c r="A50" s="120"/>
      <c r="B50" s="119" t="s">
        <v>107</v>
      </c>
      <c r="C50" s="113">
        <v>57.071167883211679</v>
      </c>
      <c r="D50" s="115">
        <v>7506</v>
      </c>
      <c r="E50" s="114">
        <v>7695</v>
      </c>
      <c r="F50" s="114">
        <v>7664</v>
      </c>
      <c r="G50" s="114">
        <v>7599</v>
      </c>
      <c r="H50" s="140">
        <v>7499</v>
      </c>
      <c r="I50" s="115">
        <v>7</v>
      </c>
      <c r="J50" s="116">
        <v>9.3345779437258303E-2</v>
      </c>
    </row>
    <row r="51" spans="1:12" s="110" customFormat="1" ht="13.5" customHeight="1" x14ac:dyDescent="0.2">
      <c r="A51" s="118" t="s">
        <v>105</v>
      </c>
      <c r="B51" s="121" t="s">
        <v>108</v>
      </c>
      <c r="C51" s="113">
        <v>10.416666666666666</v>
      </c>
      <c r="D51" s="115">
        <v>1370</v>
      </c>
      <c r="E51" s="114">
        <v>1458</v>
      </c>
      <c r="F51" s="114">
        <v>1435</v>
      </c>
      <c r="G51" s="114">
        <v>1365</v>
      </c>
      <c r="H51" s="140">
        <v>1354</v>
      </c>
      <c r="I51" s="115">
        <v>16</v>
      </c>
      <c r="J51" s="116">
        <v>1.1816838995568686</v>
      </c>
    </row>
    <row r="52" spans="1:12" s="110" customFormat="1" ht="13.5" customHeight="1" x14ac:dyDescent="0.2">
      <c r="A52" s="118"/>
      <c r="B52" s="121" t="s">
        <v>109</v>
      </c>
      <c r="C52" s="113">
        <v>69.71563260340632</v>
      </c>
      <c r="D52" s="115">
        <v>9169</v>
      </c>
      <c r="E52" s="114">
        <v>9367</v>
      </c>
      <c r="F52" s="114">
        <v>9306</v>
      </c>
      <c r="G52" s="114">
        <v>9284</v>
      </c>
      <c r="H52" s="140">
        <v>9180</v>
      </c>
      <c r="I52" s="115">
        <v>-11</v>
      </c>
      <c r="J52" s="116">
        <v>-0.11982570806100218</v>
      </c>
    </row>
    <row r="53" spans="1:12" s="110" customFormat="1" ht="13.5" customHeight="1" x14ac:dyDescent="0.2">
      <c r="A53" s="118"/>
      <c r="B53" s="121" t="s">
        <v>110</v>
      </c>
      <c r="C53" s="113">
        <v>18.461070559610704</v>
      </c>
      <c r="D53" s="115">
        <v>2428</v>
      </c>
      <c r="E53" s="114">
        <v>2430</v>
      </c>
      <c r="F53" s="114">
        <v>2436</v>
      </c>
      <c r="G53" s="114">
        <v>2394</v>
      </c>
      <c r="H53" s="140">
        <v>2310</v>
      </c>
      <c r="I53" s="115">
        <v>118</v>
      </c>
      <c r="J53" s="116">
        <v>5.108225108225108</v>
      </c>
    </row>
    <row r="54" spans="1:12" s="110" customFormat="1" ht="13.5" customHeight="1" x14ac:dyDescent="0.2">
      <c r="A54" s="120"/>
      <c r="B54" s="121" t="s">
        <v>111</v>
      </c>
      <c r="C54" s="113">
        <v>1.4066301703163018</v>
      </c>
      <c r="D54" s="115">
        <v>185</v>
      </c>
      <c r="E54" s="114">
        <v>184</v>
      </c>
      <c r="F54" s="114">
        <v>176</v>
      </c>
      <c r="G54" s="114">
        <v>173</v>
      </c>
      <c r="H54" s="140">
        <v>175</v>
      </c>
      <c r="I54" s="115">
        <v>10</v>
      </c>
      <c r="J54" s="116">
        <v>5.7142857142857144</v>
      </c>
    </row>
    <row r="55" spans="1:12" s="110" customFormat="1" ht="13.5" customHeight="1" x14ac:dyDescent="0.2">
      <c r="A55" s="120"/>
      <c r="B55" s="121" t="s">
        <v>112</v>
      </c>
      <c r="C55" s="113">
        <v>0.3725669099756691</v>
      </c>
      <c r="D55" s="115">
        <v>49</v>
      </c>
      <c r="E55" s="114">
        <v>55</v>
      </c>
      <c r="F55" s="114">
        <v>49</v>
      </c>
      <c r="G55" s="114">
        <v>48</v>
      </c>
      <c r="H55" s="140">
        <v>47</v>
      </c>
      <c r="I55" s="115">
        <v>2</v>
      </c>
      <c r="J55" s="116">
        <v>4.2553191489361701</v>
      </c>
    </row>
    <row r="56" spans="1:12" s="110" customFormat="1" ht="13.5" customHeight="1" x14ac:dyDescent="0.2">
      <c r="A56" s="118" t="s">
        <v>113</v>
      </c>
      <c r="B56" s="122" t="s">
        <v>116</v>
      </c>
      <c r="C56" s="113">
        <v>83.082420924574208</v>
      </c>
      <c r="D56" s="115">
        <v>10927</v>
      </c>
      <c r="E56" s="114">
        <v>11221</v>
      </c>
      <c r="F56" s="114">
        <v>11196</v>
      </c>
      <c r="G56" s="114">
        <v>11059</v>
      </c>
      <c r="H56" s="140">
        <v>10986</v>
      </c>
      <c r="I56" s="115">
        <v>-59</v>
      </c>
      <c r="J56" s="116">
        <v>-0.53704715091935196</v>
      </c>
    </row>
    <row r="57" spans="1:12" s="110" customFormat="1" ht="13.5" customHeight="1" x14ac:dyDescent="0.2">
      <c r="A57" s="142"/>
      <c r="B57" s="124" t="s">
        <v>117</v>
      </c>
      <c r="C57" s="125">
        <v>16.917579075425792</v>
      </c>
      <c r="D57" s="143">
        <v>2225</v>
      </c>
      <c r="E57" s="144">
        <v>2218</v>
      </c>
      <c r="F57" s="144">
        <v>2157</v>
      </c>
      <c r="G57" s="144">
        <v>2157</v>
      </c>
      <c r="H57" s="145">
        <v>2031</v>
      </c>
      <c r="I57" s="143">
        <v>194</v>
      </c>
      <c r="J57" s="146">
        <v>9.5519448547513548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182519</v>
      </c>
      <c r="E12" s="236">
        <v>182466</v>
      </c>
      <c r="F12" s="114">
        <v>181865</v>
      </c>
      <c r="G12" s="114">
        <v>180528</v>
      </c>
      <c r="H12" s="140">
        <v>180101</v>
      </c>
      <c r="I12" s="115">
        <v>2418</v>
      </c>
      <c r="J12" s="116">
        <v>1.3425799967795848</v>
      </c>
    </row>
    <row r="13" spans="1:15" s="110" customFormat="1" ht="12" customHeight="1" x14ac:dyDescent="0.2">
      <c r="A13" s="118" t="s">
        <v>105</v>
      </c>
      <c r="B13" s="119" t="s">
        <v>106</v>
      </c>
      <c r="C13" s="113">
        <v>47.745166256663687</v>
      </c>
      <c r="D13" s="115">
        <v>87144</v>
      </c>
      <c r="E13" s="114">
        <v>87503</v>
      </c>
      <c r="F13" s="114">
        <v>87532</v>
      </c>
      <c r="G13" s="114">
        <v>87053</v>
      </c>
      <c r="H13" s="140">
        <v>86545</v>
      </c>
      <c r="I13" s="115">
        <v>599</v>
      </c>
      <c r="J13" s="116">
        <v>0.69212548385233119</v>
      </c>
    </row>
    <row r="14" spans="1:15" s="110" customFormat="1" ht="12" customHeight="1" x14ac:dyDescent="0.2">
      <c r="A14" s="118"/>
      <c r="B14" s="119" t="s">
        <v>107</v>
      </c>
      <c r="C14" s="113">
        <v>52.254833743336313</v>
      </c>
      <c r="D14" s="115">
        <v>95375</v>
      </c>
      <c r="E14" s="114">
        <v>94963</v>
      </c>
      <c r="F14" s="114">
        <v>94333</v>
      </c>
      <c r="G14" s="114">
        <v>93475</v>
      </c>
      <c r="H14" s="140">
        <v>93556</v>
      </c>
      <c r="I14" s="115">
        <v>1819</v>
      </c>
      <c r="J14" s="116">
        <v>1.9442900508786181</v>
      </c>
    </row>
    <row r="15" spans="1:15" s="110" customFormat="1" ht="12" customHeight="1" x14ac:dyDescent="0.2">
      <c r="A15" s="118" t="s">
        <v>105</v>
      </c>
      <c r="B15" s="121" t="s">
        <v>108</v>
      </c>
      <c r="C15" s="113">
        <v>8.7185443707230483</v>
      </c>
      <c r="D15" s="115">
        <v>15913</v>
      </c>
      <c r="E15" s="114">
        <v>16562</v>
      </c>
      <c r="F15" s="114">
        <v>16572</v>
      </c>
      <c r="G15" s="114">
        <v>15439</v>
      </c>
      <c r="H15" s="140">
        <v>15978</v>
      </c>
      <c r="I15" s="115">
        <v>-65</v>
      </c>
      <c r="J15" s="116">
        <v>-0.4068093628739517</v>
      </c>
    </row>
    <row r="16" spans="1:15" s="110" customFormat="1" ht="12" customHeight="1" x14ac:dyDescent="0.2">
      <c r="A16" s="118"/>
      <c r="B16" s="121" t="s">
        <v>109</v>
      </c>
      <c r="C16" s="113">
        <v>70.515946285044294</v>
      </c>
      <c r="D16" s="115">
        <v>128705</v>
      </c>
      <c r="E16" s="114">
        <v>128505</v>
      </c>
      <c r="F16" s="114">
        <v>128319</v>
      </c>
      <c r="G16" s="114">
        <v>128556</v>
      </c>
      <c r="H16" s="140">
        <v>128313</v>
      </c>
      <c r="I16" s="115">
        <v>392</v>
      </c>
      <c r="J16" s="116">
        <v>0.30550294981802312</v>
      </c>
    </row>
    <row r="17" spans="1:10" s="110" customFormat="1" ht="12" customHeight="1" x14ac:dyDescent="0.2">
      <c r="A17" s="118"/>
      <c r="B17" s="121" t="s">
        <v>110</v>
      </c>
      <c r="C17" s="113">
        <v>19.339356450561311</v>
      </c>
      <c r="D17" s="115">
        <v>35298</v>
      </c>
      <c r="E17" s="114">
        <v>34851</v>
      </c>
      <c r="F17" s="114">
        <v>34515</v>
      </c>
      <c r="G17" s="114">
        <v>34214</v>
      </c>
      <c r="H17" s="140">
        <v>33630</v>
      </c>
      <c r="I17" s="115">
        <v>1668</v>
      </c>
      <c r="J17" s="116">
        <v>4.9598572702943802</v>
      </c>
    </row>
    <row r="18" spans="1:10" s="110" customFormat="1" ht="12" customHeight="1" x14ac:dyDescent="0.2">
      <c r="A18" s="120"/>
      <c r="B18" s="121" t="s">
        <v>111</v>
      </c>
      <c r="C18" s="113">
        <v>1.4261528936713439</v>
      </c>
      <c r="D18" s="115">
        <v>2603</v>
      </c>
      <c r="E18" s="114">
        <v>2548</v>
      </c>
      <c r="F18" s="114">
        <v>2459</v>
      </c>
      <c r="G18" s="114">
        <v>2319</v>
      </c>
      <c r="H18" s="140">
        <v>2180</v>
      </c>
      <c r="I18" s="115">
        <v>423</v>
      </c>
      <c r="J18" s="116">
        <v>19.403669724770641</v>
      </c>
    </row>
    <row r="19" spans="1:10" s="110" customFormat="1" ht="12" customHeight="1" x14ac:dyDescent="0.2">
      <c r="A19" s="120"/>
      <c r="B19" s="121" t="s">
        <v>112</v>
      </c>
      <c r="C19" s="113">
        <v>0.44488519003501004</v>
      </c>
      <c r="D19" s="115">
        <v>812</v>
      </c>
      <c r="E19" s="114">
        <v>795</v>
      </c>
      <c r="F19" s="114">
        <v>787</v>
      </c>
      <c r="G19" s="114">
        <v>696</v>
      </c>
      <c r="H19" s="140">
        <v>634</v>
      </c>
      <c r="I19" s="115">
        <v>178</v>
      </c>
      <c r="J19" s="116">
        <v>28.07570977917981</v>
      </c>
    </row>
    <row r="20" spans="1:10" s="110" customFormat="1" ht="12" customHeight="1" x14ac:dyDescent="0.2">
      <c r="A20" s="118" t="s">
        <v>113</v>
      </c>
      <c r="B20" s="119" t="s">
        <v>181</v>
      </c>
      <c r="C20" s="113">
        <v>68.661344846289978</v>
      </c>
      <c r="D20" s="115">
        <v>125320</v>
      </c>
      <c r="E20" s="114">
        <v>125692</v>
      </c>
      <c r="F20" s="114">
        <v>125825</v>
      </c>
      <c r="G20" s="114">
        <v>125011</v>
      </c>
      <c r="H20" s="140">
        <v>125199</v>
      </c>
      <c r="I20" s="115">
        <v>121</v>
      </c>
      <c r="J20" s="116">
        <v>9.6646139346160911E-2</v>
      </c>
    </row>
    <row r="21" spans="1:10" s="110" customFormat="1" ht="12" customHeight="1" x14ac:dyDescent="0.2">
      <c r="A21" s="118"/>
      <c r="B21" s="119" t="s">
        <v>182</v>
      </c>
      <c r="C21" s="113">
        <v>31.338655153710025</v>
      </c>
      <c r="D21" s="115">
        <v>57199</v>
      </c>
      <c r="E21" s="114">
        <v>56774</v>
      </c>
      <c r="F21" s="114">
        <v>56040</v>
      </c>
      <c r="G21" s="114">
        <v>55517</v>
      </c>
      <c r="H21" s="140">
        <v>54902</v>
      </c>
      <c r="I21" s="115">
        <v>2297</v>
      </c>
      <c r="J21" s="116">
        <v>4.1838184401296852</v>
      </c>
    </row>
    <row r="22" spans="1:10" s="110" customFormat="1" ht="12" customHeight="1" x14ac:dyDescent="0.2">
      <c r="A22" s="118" t="s">
        <v>113</v>
      </c>
      <c r="B22" s="119" t="s">
        <v>116</v>
      </c>
      <c r="C22" s="113">
        <v>87.612796475983316</v>
      </c>
      <c r="D22" s="115">
        <v>159910</v>
      </c>
      <c r="E22" s="114">
        <v>160243</v>
      </c>
      <c r="F22" s="114">
        <v>159835</v>
      </c>
      <c r="G22" s="114">
        <v>159036</v>
      </c>
      <c r="H22" s="140">
        <v>159164</v>
      </c>
      <c r="I22" s="115">
        <v>746</v>
      </c>
      <c r="J22" s="116">
        <v>0.4686989520243271</v>
      </c>
    </row>
    <row r="23" spans="1:10" s="110" customFormat="1" ht="12" customHeight="1" x14ac:dyDescent="0.2">
      <c r="A23" s="118"/>
      <c r="B23" s="119" t="s">
        <v>117</v>
      </c>
      <c r="C23" s="113">
        <v>12.321456944208547</v>
      </c>
      <c r="D23" s="115">
        <v>22489</v>
      </c>
      <c r="E23" s="114">
        <v>22101</v>
      </c>
      <c r="F23" s="114">
        <v>21897</v>
      </c>
      <c r="G23" s="114">
        <v>21361</v>
      </c>
      <c r="H23" s="140">
        <v>20820</v>
      </c>
      <c r="I23" s="115">
        <v>1669</v>
      </c>
      <c r="J23" s="116">
        <v>8.0163304514889528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122072</v>
      </c>
      <c r="E64" s="236">
        <v>122200</v>
      </c>
      <c r="F64" s="236">
        <v>121620</v>
      </c>
      <c r="G64" s="236">
        <v>119965</v>
      </c>
      <c r="H64" s="140">
        <v>119227</v>
      </c>
      <c r="I64" s="115">
        <v>2845</v>
      </c>
      <c r="J64" s="116">
        <v>2.3862044671089602</v>
      </c>
    </row>
    <row r="65" spans="1:12" s="110" customFormat="1" ht="12" customHeight="1" x14ac:dyDescent="0.2">
      <c r="A65" s="118" t="s">
        <v>105</v>
      </c>
      <c r="B65" s="119" t="s">
        <v>106</v>
      </c>
      <c r="C65" s="113">
        <v>51.44504882364506</v>
      </c>
      <c r="D65" s="235">
        <v>62800</v>
      </c>
      <c r="E65" s="236">
        <v>62918</v>
      </c>
      <c r="F65" s="236">
        <v>62770</v>
      </c>
      <c r="G65" s="236">
        <v>61810</v>
      </c>
      <c r="H65" s="140">
        <v>61363</v>
      </c>
      <c r="I65" s="115">
        <v>1437</v>
      </c>
      <c r="J65" s="116">
        <v>2.3418020631325067</v>
      </c>
    </row>
    <row r="66" spans="1:12" s="110" customFormat="1" ht="12" customHeight="1" x14ac:dyDescent="0.2">
      <c r="A66" s="118"/>
      <c r="B66" s="119" t="s">
        <v>107</v>
      </c>
      <c r="C66" s="113">
        <v>48.55495117635494</v>
      </c>
      <c r="D66" s="235">
        <v>59272</v>
      </c>
      <c r="E66" s="236">
        <v>59282</v>
      </c>
      <c r="F66" s="236">
        <v>58850</v>
      </c>
      <c r="G66" s="236">
        <v>58155</v>
      </c>
      <c r="H66" s="140">
        <v>57864</v>
      </c>
      <c r="I66" s="115">
        <v>1408</v>
      </c>
      <c r="J66" s="116">
        <v>2.433291856767593</v>
      </c>
    </row>
    <row r="67" spans="1:12" s="110" customFormat="1" ht="12" customHeight="1" x14ac:dyDescent="0.2">
      <c r="A67" s="118" t="s">
        <v>105</v>
      </c>
      <c r="B67" s="121" t="s">
        <v>108</v>
      </c>
      <c r="C67" s="113">
        <v>8.9889573366537778</v>
      </c>
      <c r="D67" s="235">
        <v>10973</v>
      </c>
      <c r="E67" s="236">
        <v>11371</v>
      </c>
      <c r="F67" s="236">
        <v>11299</v>
      </c>
      <c r="G67" s="236">
        <v>10544</v>
      </c>
      <c r="H67" s="140">
        <v>10670</v>
      </c>
      <c r="I67" s="115">
        <v>303</v>
      </c>
      <c r="J67" s="116">
        <v>2.8397375820056232</v>
      </c>
    </row>
    <row r="68" spans="1:12" s="110" customFormat="1" ht="12" customHeight="1" x14ac:dyDescent="0.2">
      <c r="A68" s="118"/>
      <c r="B68" s="121" t="s">
        <v>109</v>
      </c>
      <c r="C68" s="113">
        <v>71.948522183629336</v>
      </c>
      <c r="D68" s="235">
        <v>87829</v>
      </c>
      <c r="E68" s="236">
        <v>87776</v>
      </c>
      <c r="F68" s="236">
        <v>87524</v>
      </c>
      <c r="G68" s="236">
        <v>87050</v>
      </c>
      <c r="H68" s="140">
        <v>86580</v>
      </c>
      <c r="I68" s="115">
        <v>1249</v>
      </c>
      <c r="J68" s="116">
        <v>1.4425964425964426</v>
      </c>
    </row>
    <row r="69" spans="1:12" s="110" customFormat="1" ht="12" customHeight="1" x14ac:dyDescent="0.2">
      <c r="A69" s="118"/>
      <c r="B69" s="121" t="s">
        <v>110</v>
      </c>
      <c r="C69" s="113">
        <v>17.695294580247722</v>
      </c>
      <c r="D69" s="235">
        <v>21601</v>
      </c>
      <c r="E69" s="236">
        <v>21402</v>
      </c>
      <c r="F69" s="236">
        <v>21194</v>
      </c>
      <c r="G69" s="236">
        <v>20837</v>
      </c>
      <c r="H69" s="140">
        <v>20522</v>
      </c>
      <c r="I69" s="115">
        <v>1079</v>
      </c>
      <c r="J69" s="116">
        <v>5.2577721469642338</v>
      </c>
    </row>
    <row r="70" spans="1:12" s="110" customFormat="1" ht="12" customHeight="1" x14ac:dyDescent="0.2">
      <c r="A70" s="120"/>
      <c r="B70" s="121" t="s">
        <v>111</v>
      </c>
      <c r="C70" s="113">
        <v>1.3672258994691657</v>
      </c>
      <c r="D70" s="235">
        <v>1669</v>
      </c>
      <c r="E70" s="236">
        <v>1651</v>
      </c>
      <c r="F70" s="236">
        <v>1603</v>
      </c>
      <c r="G70" s="236">
        <v>1534</v>
      </c>
      <c r="H70" s="140">
        <v>1455</v>
      </c>
      <c r="I70" s="115">
        <v>214</v>
      </c>
      <c r="J70" s="116">
        <v>14.707903780068728</v>
      </c>
    </row>
    <row r="71" spans="1:12" s="110" customFormat="1" ht="12" customHeight="1" x14ac:dyDescent="0.2">
      <c r="A71" s="120"/>
      <c r="B71" s="121" t="s">
        <v>112</v>
      </c>
      <c r="C71" s="113">
        <v>0.44400026214037619</v>
      </c>
      <c r="D71" s="235">
        <v>542</v>
      </c>
      <c r="E71" s="236">
        <v>554</v>
      </c>
      <c r="F71" s="236">
        <v>547</v>
      </c>
      <c r="G71" s="236">
        <v>468</v>
      </c>
      <c r="H71" s="140">
        <v>419</v>
      </c>
      <c r="I71" s="115">
        <v>123</v>
      </c>
      <c r="J71" s="116">
        <v>29.355608591885442</v>
      </c>
    </row>
    <row r="72" spans="1:12" s="110" customFormat="1" ht="12" customHeight="1" x14ac:dyDescent="0.2">
      <c r="A72" s="118" t="s">
        <v>113</v>
      </c>
      <c r="B72" s="119" t="s">
        <v>181</v>
      </c>
      <c r="C72" s="113">
        <v>67.908283635887017</v>
      </c>
      <c r="D72" s="235">
        <v>82897</v>
      </c>
      <c r="E72" s="236">
        <v>83138</v>
      </c>
      <c r="F72" s="236">
        <v>83191</v>
      </c>
      <c r="G72" s="236">
        <v>81959</v>
      </c>
      <c r="H72" s="140">
        <v>81932</v>
      </c>
      <c r="I72" s="115">
        <v>965</v>
      </c>
      <c r="J72" s="116">
        <v>1.1778059854513498</v>
      </c>
    </row>
    <row r="73" spans="1:12" s="110" customFormat="1" ht="12" customHeight="1" x14ac:dyDescent="0.2">
      <c r="A73" s="118"/>
      <c r="B73" s="119" t="s">
        <v>182</v>
      </c>
      <c r="C73" s="113">
        <v>32.091716364112983</v>
      </c>
      <c r="D73" s="115">
        <v>39175</v>
      </c>
      <c r="E73" s="114">
        <v>39062</v>
      </c>
      <c r="F73" s="114">
        <v>38429</v>
      </c>
      <c r="G73" s="114">
        <v>38006</v>
      </c>
      <c r="H73" s="140">
        <v>37295</v>
      </c>
      <c r="I73" s="115">
        <v>1880</v>
      </c>
      <c r="J73" s="116">
        <v>5.0408901997586808</v>
      </c>
    </row>
    <row r="74" spans="1:12" s="110" customFormat="1" ht="12" customHeight="1" x14ac:dyDescent="0.2">
      <c r="A74" s="118" t="s">
        <v>113</v>
      </c>
      <c r="B74" s="119" t="s">
        <v>116</v>
      </c>
      <c r="C74" s="113">
        <v>82.824071040041943</v>
      </c>
      <c r="D74" s="115">
        <v>101105</v>
      </c>
      <c r="E74" s="114">
        <v>101445</v>
      </c>
      <c r="F74" s="114">
        <v>101209</v>
      </c>
      <c r="G74" s="114">
        <v>100233</v>
      </c>
      <c r="H74" s="140">
        <v>99969</v>
      </c>
      <c r="I74" s="115">
        <v>1136</v>
      </c>
      <c r="J74" s="116">
        <v>1.1363522692034531</v>
      </c>
    </row>
    <row r="75" spans="1:12" s="110" customFormat="1" ht="12" customHeight="1" x14ac:dyDescent="0.2">
      <c r="A75" s="142"/>
      <c r="B75" s="124" t="s">
        <v>117</v>
      </c>
      <c r="C75" s="125">
        <v>17.064519300085195</v>
      </c>
      <c r="D75" s="143">
        <v>20831</v>
      </c>
      <c r="E75" s="144">
        <v>20631</v>
      </c>
      <c r="F75" s="144">
        <v>20284</v>
      </c>
      <c r="G75" s="144">
        <v>19598</v>
      </c>
      <c r="H75" s="145">
        <v>19131</v>
      </c>
      <c r="I75" s="143">
        <v>1700</v>
      </c>
      <c r="J75" s="146">
        <v>8.8861010924677224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182519</v>
      </c>
      <c r="G11" s="114">
        <v>182466</v>
      </c>
      <c r="H11" s="114">
        <v>181865</v>
      </c>
      <c r="I11" s="114">
        <v>180528</v>
      </c>
      <c r="J11" s="140">
        <v>180101</v>
      </c>
      <c r="K11" s="114">
        <v>2418</v>
      </c>
      <c r="L11" s="116">
        <v>1.3425799967795848</v>
      </c>
    </row>
    <row r="12" spans="1:17" s="110" customFormat="1" ht="24.95" customHeight="1" x14ac:dyDescent="0.2">
      <c r="A12" s="604" t="s">
        <v>185</v>
      </c>
      <c r="B12" s="605"/>
      <c r="C12" s="605"/>
      <c r="D12" s="606"/>
      <c r="E12" s="113">
        <v>47.745166256663687</v>
      </c>
      <c r="F12" s="115">
        <v>87144</v>
      </c>
      <c r="G12" s="114">
        <v>87503</v>
      </c>
      <c r="H12" s="114">
        <v>87532</v>
      </c>
      <c r="I12" s="114">
        <v>87053</v>
      </c>
      <c r="J12" s="140">
        <v>86545</v>
      </c>
      <c r="K12" s="114">
        <v>599</v>
      </c>
      <c r="L12" s="116">
        <v>0.69212548385233119</v>
      </c>
    </row>
    <row r="13" spans="1:17" s="110" customFormat="1" ht="15" customHeight="1" x14ac:dyDescent="0.2">
      <c r="A13" s="120"/>
      <c r="B13" s="612" t="s">
        <v>107</v>
      </c>
      <c r="C13" s="612"/>
      <c r="E13" s="113">
        <v>52.254833743336313</v>
      </c>
      <c r="F13" s="115">
        <v>95375</v>
      </c>
      <c r="G13" s="114">
        <v>94963</v>
      </c>
      <c r="H13" s="114">
        <v>94333</v>
      </c>
      <c r="I13" s="114">
        <v>93475</v>
      </c>
      <c r="J13" s="140">
        <v>93556</v>
      </c>
      <c r="K13" s="114">
        <v>1819</v>
      </c>
      <c r="L13" s="116">
        <v>1.9442900508786181</v>
      </c>
    </row>
    <row r="14" spans="1:17" s="110" customFormat="1" ht="24.95" customHeight="1" x14ac:dyDescent="0.2">
      <c r="A14" s="604" t="s">
        <v>186</v>
      </c>
      <c r="B14" s="605"/>
      <c r="C14" s="605"/>
      <c r="D14" s="606"/>
      <c r="E14" s="113">
        <v>8.7185443707230483</v>
      </c>
      <c r="F14" s="115">
        <v>15913</v>
      </c>
      <c r="G14" s="114">
        <v>16562</v>
      </c>
      <c r="H14" s="114">
        <v>16572</v>
      </c>
      <c r="I14" s="114">
        <v>15439</v>
      </c>
      <c r="J14" s="140">
        <v>15978</v>
      </c>
      <c r="K14" s="114">
        <v>-65</v>
      </c>
      <c r="L14" s="116">
        <v>-0.4068093628739517</v>
      </c>
    </row>
    <row r="15" spans="1:17" s="110" customFormat="1" ht="15" customHeight="1" x14ac:dyDescent="0.2">
      <c r="A15" s="120"/>
      <c r="B15" s="119"/>
      <c r="C15" s="258" t="s">
        <v>106</v>
      </c>
      <c r="E15" s="113">
        <v>47.326085590397788</v>
      </c>
      <c r="F15" s="115">
        <v>7531</v>
      </c>
      <c r="G15" s="114">
        <v>7916</v>
      </c>
      <c r="H15" s="114">
        <v>7997</v>
      </c>
      <c r="I15" s="114">
        <v>7396</v>
      </c>
      <c r="J15" s="140">
        <v>7605</v>
      </c>
      <c r="K15" s="114">
        <v>-74</v>
      </c>
      <c r="L15" s="116">
        <v>-0.9730440499671269</v>
      </c>
    </row>
    <row r="16" spans="1:17" s="110" customFormat="1" ht="15" customHeight="1" x14ac:dyDescent="0.2">
      <c r="A16" s="120"/>
      <c r="B16" s="119"/>
      <c r="C16" s="258" t="s">
        <v>107</v>
      </c>
      <c r="E16" s="113">
        <v>52.673914409602212</v>
      </c>
      <c r="F16" s="115">
        <v>8382</v>
      </c>
      <c r="G16" s="114">
        <v>8646</v>
      </c>
      <c r="H16" s="114">
        <v>8575</v>
      </c>
      <c r="I16" s="114">
        <v>8043</v>
      </c>
      <c r="J16" s="140">
        <v>8373</v>
      </c>
      <c r="K16" s="114">
        <v>9</v>
      </c>
      <c r="L16" s="116">
        <v>0.10748835542816194</v>
      </c>
    </row>
    <row r="17" spans="1:12" s="110" customFormat="1" ht="15" customHeight="1" x14ac:dyDescent="0.2">
      <c r="A17" s="120"/>
      <c r="B17" s="121" t="s">
        <v>109</v>
      </c>
      <c r="C17" s="258"/>
      <c r="E17" s="113">
        <v>70.515946285044294</v>
      </c>
      <c r="F17" s="115">
        <v>128705</v>
      </c>
      <c r="G17" s="114">
        <v>128505</v>
      </c>
      <c r="H17" s="114">
        <v>128319</v>
      </c>
      <c r="I17" s="114">
        <v>128556</v>
      </c>
      <c r="J17" s="140">
        <v>128313</v>
      </c>
      <c r="K17" s="114">
        <v>392</v>
      </c>
      <c r="L17" s="116">
        <v>0.30550294981802312</v>
      </c>
    </row>
    <row r="18" spans="1:12" s="110" customFormat="1" ht="15" customHeight="1" x14ac:dyDescent="0.2">
      <c r="A18" s="120"/>
      <c r="B18" s="119"/>
      <c r="C18" s="258" t="s">
        <v>106</v>
      </c>
      <c r="E18" s="113">
        <v>47.695893710423057</v>
      </c>
      <c r="F18" s="115">
        <v>61387</v>
      </c>
      <c r="G18" s="114">
        <v>61565</v>
      </c>
      <c r="H18" s="114">
        <v>61650</v>
      </c>
      <c r="I18" s="114">
        <v>61970</v>
      </c>
      <c r="J18" s="140">
        <v>61640</v>
      </c>
      <c r="K18" s="114">
        <v>-253</v>
      </c>
      <c r="L18" s="116">
        <v>-0.41044776119402987</v>
      </c>
    </row>
    <row r="19" spans="1:12" s="110" customFormat="1" ht="15" customHeight="1" x14ac:dyDescent="0.2">
      <c r="A19" s="120"/>
      <c r="B19" s="119"/>
      <c r="C19" s="258" t="s">
        <v>107</v>
      </c>
      <c r="E19" s="113">
        <v>52.304106289576943</v>
      </c>
      <c r="F19" s="115">
        <v>67318</v>
      </c>
      <c r="G19" s="114">
        <v>66940</v>
      </c>
      <c r="H19" s="114">
        <v>66669</v>
      </c>
      <c r="I19" s="114">
        <v>66586</v>
      </c>
      <c r="J19" s="140">
        <v>66673</v>
      </c>
      <c r="K19" s="114">
        <v>645</v>
      </c>
      <c r="L19" s="116">
        <v>0.96740809623085811</v>
      </c>
    </row>
    <row r="20" spans="1:12" s="110" customFormat="1" ht="15" customHeight="1" x14ac:dyDescent="0.2">
      <c r="A20" s="120"/>
      <c r="B20" s="121" t="s">
        <v>110</v>
      </c>
      <c r="C20" s="258"/>
      <c r="E20" s="113">
        <v>19.339356450561311</v>
      </c>
      <c r="F20" s="115">
        <v>35298</v>
      </c>
      <c r="G20" s="114">
        <v>34851</v>
      </c>
      <c r="H20" s="114">
        <v>34515</v>
      </c>
      <c r="I20" s="114">
        <v>34214</v>
      </c>
      <c r="J20" s="140">
        <v>33630</v>
      </c>
      <c r="K20" s="114">
        <v>1668</v>
      </c>
      <c r="L20" s="116">
        <v>4.9598572702943802</v>
      </c>
    </row>
    <row r="21" spans="1:12" s="110" customFormat="1" ht="15" customHeight="1" x14ac:dyDescent="0.2">
      <c r="A21" s="120"/>
      <c r="B21" s="119"/>
      <c r="C21" s="258" t="s">
        <v>106</v>
      </c>
      <c r="E21" s="113">
        <v>47.164145277352823</v>
      </c>
      <c r="F21" s="115">
        <v>16648</v>
      </c>
      <c r="G21" s="114">
        <v>16465</v>
      </c>
      <c r="H21" s="114">
        <v>16376</v>
      </c>
      <c r="I21" s="114">
        <v>16264</v>
      </c>
      <c r="J21" s="140">
        <v>15973</v>
      </c>
      <c r="K21" s="114">
        <v>675</v>
      </c>
      <c r="L21" s="116">
        <v>4.2258811744819385</v>
      </c>
    </row>
    <row r="22" spans="1:12" s="110" customFormat="1" ht="15" customHeight="1" x14ac:dyDescent="0.2">
      <c r="A22" s="120"/>
      <c r="B22" s="119"/>
      <c r="C22" s="258" t="s">
        <v>107</v>
      </c>
      <c r="E22" s="113">
        <v>52.835854722647177</v>
      </c>
      <c r="F22" s="115">
        <v>18650</v>
      </c>
      <c r="G22" s="114">
        <v>18386</v>
      </c>
      <c r="H22" s="114">
        <v>18139</v>
      </c>
      <c r="I22" s="114">
        <v>17950</v>
      </c>
      <c r="J22" s="140">
        <v>17657</v>
      </c>
      <c r="K22" s="114">
        <v>993</v>
      </c>
      <c r="L22" s="116">
        <v>5.6238319080251458</v>
      </c>
    </row>
    <row r="23" spans="1:12" s="110" customFormat="1" ht="15" customHeight="1" x14ac:dyDescent="0.2">
      <c r="A23" s="120"/>
      <c r="B23" s="121" t="s">
        <v>111</v>
      </c>
      <c r="C23" s="258"/>
      <c r="E23" s="113">
        <v>1.4261528936713439</v>
      </c>
      <c r="F23" s="115">
        <v>2603</v>
      </c>
      <c r="G23" s="114">
        <v>2548</v>
      </c>
      <c r="H23" s="114">
        <v>2459</v>
      </c>
      <c r="I23" s="114">
        <v>2319</v>
      </c>
      <c r="J23" s="140">
        <v>2180</v>
      </c>
      <c r="K23" s="114">
        <v>423</v>
      </c>
      <c r="L23" s="116">
        <v>19.403669724770641</v>
      </c>
    </row>
    <row r="24" spans="1:12" s="110" customFormat="1" ht="15" customHeight="1" x14ac:dyDescent="0.2">
      <c r="A24" s="120"/>
      <c r="B24" s="119"/>
      <c r="C24" s="258" t="s">
        <v>106</v>
      </c>
      <c r="E24" s="113">
        <v>60.622358816749902</v>
      </c>
      <c r="F24" s="115">
        <v>1578</v>
      </c>
      <c r="G24" s="114">
        <v>1557</v>
      </c>
      <c r="H24" s="114">
        <v>1509</v>
      </c>
      <c r="I24" s="114">
        <v>1423</v>
      </c>
      <c r="J24" s="140">
        <v>1327</v>
      </c>
      <c r="K24" s="114">
        <v>251</v>
      </c>
      <c r="L24" s="116">
        <v>18.914845516201961</v>
      </c>
    </row>
    <row r="25" spans="1:12" s="110" customFormat="1" ht="15" customHeight="1" x14ac:dyDescent="0.2">
      <c r="A25" s="120"/>
      <c r="B25" s="119"/>
      <c r="C25" s="258" t="s">
        <v>107</v>
      </c>
      <c r="E25" s="113">
        <v>39.377641183250098</v>
      </c>
      <c r="F25" s="115">
        <v>1025</v>
      </c>
      <c r="G25" s="114">
        <v>991</v>
      </c>
      <c r="H25" s="114">
        <v>950</v>
      </c>
      <c r="I25" s="114">
        <v>896</v>
      </c>
      <c r="J25" s="140">
        <v>853</v>
      </c>
      <c r="K25" s="114">
        <v>172</v>
      </c>
      <c r="L25" s="116">
        <v>20.164126611957798</v>
      </c>
    </row>
    <row r="26" spans="1:12" s="110" customFormat="1" ht="15" customHeight="1" x14ac:dyDescent="0.2">
      <c r="A26" s="120"/>
      <c r="C26" s="121" t="s">
        <v>187</v>
      </c>
      <c r="D26" s="110" t="s">
        <v>188</v>
      </c>
      <c r="E26" s="113">
        <v>0.44488519003501004</v>
      </c>
      <c r="F26" s="115">
        <v>812</v>
      </c>
      <c r="G26" s="114">
        <v>795</v>
      </c>
      <c r="H26" s="114">
        <v>787</v>
      </c>
      <c r="I26" s="114">
        <v>696</v>
      </c>
      <c r="J26" s="140">
        <v>634</v>
      </c>
      <c r="K26" s="114">
        <v>178</v>
      </c>
      <c r="L26" s="116">
        <v>28.07570977917981</v>
      </c>
    </row>
    <row r="27" spans="1:12" s="110" customFormat="1" ht="15" customHeight="1" x14ac:dyDescent="0.2">
      <c r="A27" s="120"/>
      <c r="B27" s="119"/>
      <c r="D27" s="259" t="s">
        <v>106</v>
      </c>
      <c r="E27" s="113">
        <v>52.709359605911331</v>
      </c>
      <c r="F27" s="115">
        <v>428</v>
      </c>
      <c r="G27" s="114">
        <v>439</v>
      </c>
      <c r="H27" s="114">
        <v>431</v>
      </c>
      <c r="I27" s="114">
        <v>375</v>
      </c>
      <c r="J27" s="140">
        <v>337</v>
      </c>
      <c r="K27" s="114">
        <v>91</v>
      </c>
      <c r="L27" s="116">
        <v>27.002967359050444</v>
      </c>
    </row>
    <row r="28" spans="1:12" s="110" customFormat="1" ht="15" customHeight="1" x14ac:dyDescent="0.2">
      <c r="A28" s="120"/>
      <c r="B28" s="119"/>
      <c r="D28" s="259" t="s">
        <v>107</v>
      </c>
      <c r="E28" s="113">
        <v>47.290640394088669</v>
      </c>
      <c r="F28" s="115">
        <v>384</v>
      </c>
      <c r="G28" s="114">
        <v>356</v>
      </c>
      <c r="H28" s="114">
        <v>356</v>
      </c>
      <c r="I28" s="114">
        <v>321</v>
      </c>
      <c r="J28" s="140">
        <v>297</v>
      </c>
      <c r="K28" s="114">
        <v>87</v>
      </c>
      <c r="L28" s="116">
        <v>29.292929292929294</v>
      </c>
    </row>
    <row r="29" spans="1:12" s="110" customFormat="1" ht="24.95" customHeight="1" x14ac:dyDescent="0.2">
      <c r="A29" s="604" t="s">
        <v>189</v>
      </c>
      <c r="B29" s="605"/>
      <c r="C29" s="605"/>
      <c r="D29" s="606"/>
      <c r="E29" s="113">
        <v>87.612796475983316</v>
      </c>
      <c r="F29" s="115">
        <v>159910</v>
      </c>
      <c r="G29" s="114">
        <v>160243</v>
      </c>
      <c r="H29" s="114">
        <v>159835</v>
      </c>
      <c r="I29" s="114">
        <v>159036</v>
      </c>
      <c r="J29" s="140">
        <v>159164</v>
      </c>
      <c r="K29" s="114">
        <v>746</v>
      </c>
      <c r="L29" s="116">
        <v>0.4686989520243271</v>
      </c>
    </row>
    <row r="30" spans="1:12" s="110" customFormat="1" ht="15" customHeight="1" x14ac:dyDescent="0.2">
      <c r="A30" s="120"/>
      <c r="B30" s="119"/>
      <c r="C30" s="258" t="s">
        <v>106</v>
      </c>
      <c r="E30" s="113">
        <v>46.945156650615971</v>
      </c>
      <c r="F30" s="115">
        <v>75070</v>
      </c>
      <c r="G30" s="114">
        <v>75510</v>
      </c>
      <c r="H30" s="114">
        <v>75528</v>
      </c>
      <c r="I30" s="114">
        <v>75334</v>
      </c>
      <c r="J30" s="140">
        <v>75252</v>
      </c>
      <c r="K30" s="114">
        <v>-182</v>
      </c>
      <c r="L30" s="116">
        <v>-0.24185403710200393</v>
      </c>
    </row>
    <row r="31" spans="1:12" s="110" customFormat="1" ht="15" customHeight="1" x14ac:dyDescent="0.2">
      <c r="A31" s="120"/>
      <c r="B31" s="119"/>
      <c r="C31" s="258" t="s">
        <v>107</v>
      </c>
      <c r="E31" s="113">
        <v>53.054843349384029</v>
      </c>
      <c r="F31" s="115">
        <v>84840</v>
      </c>
      <c r="G31" s="114">
        <v>84733</v>
      </c>
      <c r="H31" s="114">
        <v>84307</v>
      </c>
      <c r="I31" s="114">
        <v>83702</v>
      </c>
      <c r="J31" s="140">
        <v>83912</v>
      </c>
      <c r="K31" s="114">
        <v>928</v>
      </c>
      <c r="L31" s="116">
        <v>1.1059204881304223</v>
      </c>
    </row>
    <row r="32" spans="1:12" s="110" customFormat="1" ht="15" customHeight="1" x14ac:dyDescent="0.2">
      <c r="A32" s="120"/>
      <c r="B32" s="119" t="s">
        <v>117</v>
      </c>
      <c r="C32" s="258"/>
      <c r="E32" s="113">
        <v>12.321456944208547</v>
      </c>
      <c r="F32" s="115">
        <v>22489</v>
      </c>
      <c r="G32" s="114">
        <v>22101</v>
      </c>
      <c r="H32" s="114">
        <v>21897</v>
      </c>
      <c r="I32" s="114">
        <v>21361</v>
      </c>
      <c r="J32" s="140">
        <v>20820</v>
      </c>
      <c r="K32" s="114">
        <v>1669</v>
      </c>
      <c r="L32" s="116">
        <v>8.0163304514889528</v>
      </c>
    </row>
    <row r="33" spans="1:12" s="110" customFormat="1" ht="15" customHeight="1" x14ac:dyDescent="0.2">
      <c r="A33" s="120"/>
      <c r="B33" s="119"/>
      <c r="C33" s="258" t="s">
        <v>106</v>
      </c>
      <c r="E33" s="113">
        <v>53.372760016007824</v>
      </c>
      <c r="F33" s="115">
        <v>12003</v>
      </c>
      <c r="G33" s="114">
        <v>11920</v>
      </c>
      <c r="H33" s="114">
        <v>11925</v>
      </c>
      <c r="I33" s="114">
        <v>11641</v>
      </c>
      <c r="J33" s="140">
        <v>11223</v>
      </c>
      <c r="K33" s="114">
        <v>780</v>
      </c>
      <c r="L33" s="116">
        <v>6.9500133654103182</v>
      </c>
    </row>
    <row r="34" spans="1:12" s="110" customFormat="1" ht="15" customHeight="1" x14ac:dyDescent="0.2">
      <c r="A34" s="120"/>
      <c r="B34" s="119"/>
      <c r="C34" s="258" t="s">
        <v>107</v>
      </c>
      <c r="E34" s="113">
        <v>46.627239983992176</v>
      </c>
      <c r="F34" s="115">
        <v>10486</v>
      </c>
      <c r="G34" s="114">
        <v>10181</v>
      </c>
      <c r="H34" s="114">
        <v>9972</v>
      </c>
      <c r="I34" s="114">
        <v>9720</v>
      </c>
      <c r="J34" s="140">
        <v>9597</v>
      </c>
      <c r="K34" s="114">
        <v>889</v>
      </c>
      <c r="L34" s="116">
        <v>9.2633114514952588</v>
      </c>
    </row>
    <row r="35" spans="1:12" s="110" customFormat="1" ht="24.95" customHeight="1" x14ac:dyDescent="0.2">
      <c r="A35" s="604" t="s">
        <v>190</v>
      </c>
      <c r="B35" s="605"/>
      <c r="C35" s="605"/>
      <c r="D35" s="606"/>
      <c r="E35" s="113">
        <v>68.661344846289978</v>
      </c>
      <c r="F35" s="115">
        <v>125320</v>
      </c>
      <c r="G35" s="114">
        <v>125692</v>
      </c>
      <c r="H35" s="114">
        <v>125825</v>
      </c>
      <c r="I35" s="114">
        <v>125011</v>
      </c>
      <c r="J35" s="140">
        <v>125199</v>
      </c>
      <c r="K35" s="114">
        <v>121</v>
      </c>
      <c r="L35" s="116">
        <v>9.6646139346160911E-2</v>
      </c>
    </row>
    <row r="36" spans="1:12" s="110" customFormat="1" ht="15" customHeight="1" x14ac:dyDescent="0.2">
      <c r="A36" s="120"/>
      <c r="B36" s="119"/>
      <c r="C36" s="258" t="s">
        <v>106</v>
      </c>
      <c r="E36" s="113">
        <v>57.523140759655284</v>
      </c>
      <c r="F36" s="115">
        <v>72088</v>
      </c>
      <c r="G36" s="114">
        <v>72645</v>
      </c>
      <c r="H36" s="114">
        <v>72849</v>
      </c>
      <c r="I36" s="114">
        <v>72415</v>
      </c>
      <c r="J36" s="140">
        <v>72288</v>
      </c>
      <c r="K36" s="114">
        <v>-200</v>
      </c>
      <c r="L36" s="116">
        <v>-0.27667109340416113</v>
      </c>
    </row>
    <row r="37" spans="1:12" s="110" customFormat="1" ht="15" customHeight="1" x14ac:dyDescent="0.2">
      <c r="A37" s="120"/>
      <c r="B37" s="119"/>
      <c r="C37" s="258" t="s">
        <v>107</v>
      </c>
      <c r="E37" s="113">
        <v>42.476859240344716</v>
      </c>
      <c r="F37" s="115">
        <v>53232</v>
      </c>
      <c r="G37" s="114">
        <v>53047</v>
      </c>
      <c r="H37" s="114">
        <v>52976</v>
      </c>
      <c r="I37" s="114">
        <v>52596</v>
      </c>
      <c r="J37" s="140">
        <v>52911</v>
      </c>
      <c r="K37" s="114">
        <v>321</v>
      </c>
      <c r="L37" s="116">
        <v>0.60667914044338611</v>
      </c>
    </row>
    <row r="38" spans="1:12" s="110" customFormat="1" ht="15" customHeight="1" x14ac:dyDescent="0.2">
      <c r="A38" s="120"/>
      <c r="B38" s="119" t="s">
        <v>182</v>
      </c>
      <c r="C38" s="258"/>
      <c r="E38" s="113">
        <v>31.338655153710025</v>
      </c>
      <c r="F38" s="115">
        <v>57199</v>
      </c>
      <c r="G38" s="114">
        <v>56774</v>
      </c>
      <c r="H38" s="114">
        <v>56040</v>
      </c>
      <c r="I38" s="114">
        <v>55517</v>
      </c>
      <c r="J38" s="140">
        <v>54902</v>
      </c>
      <c r="K38" s="114">
        <v>2297</v>
      </c>
      <c r="L38" s="116">
        <v>4.1838184401296852</v>
      </c>
    </row>
    <row r="39" spans="1:12" s="110" customFormat="1" ht="15" customHeight="1" x14ac:dyDescent="0.2">
      <c r="A39" s="120"/>
      <c r="B39" s="119"/>
      <c r="C39" s="258" t="s">
        <v>106</v>
      </c>
      <c r="E39" s="113">
        <v>26.322138498924808</v>
      </c>
      <c r="F39" s="115">
        <v>15056</v>
      </c>
      <c r="G39" s="114">
        <v>14858</v>
      </c>
      <c r="H39" s="114">
        <v>14683</v>
      </c>
      <c r="I39" s="114">
        <v>14638</v>
      </c>
      <c r="J39" s="140">
        <v>14257</v>
      </c>
      <c r="K39" s="114">
        <v>799</v>
      </c>
      <c r="L39" s="116">
        <v>5.6042645717892965</v>
      </c>
    </row>
    <row r="40" spans="1:12" s="110" customFormat="1" ht="15" customHeight="1" x14ac:dyDescent="0.2">
      <c r="A40" s="120"/>
      <c r="B40" s="119"/>
      <c r="C40" s="258" t="s">
        <v>107</v>
      </c>
      <c r="E40" s="113">
        <v>73.677861501075199</v>
      </c>
      <c r="F40" s="115">
        <v>42143</v>
      </c>
      <c r="G40" s="114">
        <v>41916</v>
      </c>
      <c r="H40" s="114">
        <v>41357</v>
      </c>
      <c r="I40" s="114">
        <v>40879</v>
      </c>
      <c r="J40" s="140">
        <v>40645</v>
      </c>
      <c r="K40" s="114">
        <v>1498</v>
      </c>
      <c r="L40" s="116">
        <v>3.6855701808340511</v>
      </c>
    </row>
    <row r="41" spans="1:12" s="110" customFormat="1" ht="24.75" customHeight="1" x14ac:dyDescent="0.2">
      <c r="A41" s="604" t="s">
        <v>518</v>
      </c>
      <c r="B41" s="605"/>
      <c r="C41" s="605"/>
      <c r="D41" s="606"/>
      <c r="E41" s="113">
        <v>4.4461124595247616</v>
      </c>
      <c r="F41" s="115">
        <v>8115</v>
      </c>
      <c r="G41" s="114">
        <v>8793</v>
      </c>
      <c r="H41" s="114">
        <v>8765</v>
      </c>
      <c r="I41" s="114">
        <v>7558</v>
      </c>
      <c r="J41" s="140">
        <v>8077</v>
      </c>
      <c r="K41" s="114">
        <v>38</v>
      </c>
      <c r="L41" s="116">
        <v>0.47047170979324004</v>
      </c>
    </row>
    <row r="42" spans="1:12" s="110" customFormat="1" ht="15" customHeight="1" x14ac:dyDescent="0.2">
      <c r="A42" s="120"/>
      <c r="B42" s="119"/>
      <c r="C42" s="258" t="s">
        <v>106</v>
      </c>
      <c r="E42" s="113">
        <v>49.24214417744917</v>
      </c>
      <c r="F42" s="115">
        <v>3996</v>
      </c>
      <c r="G42" s="114">
        <v>4408</v>
      </c>
      <c r="H42" s="114">
        <v>4440</v>
      </c>
      <c r="I42" s="114">
        <v>3735</v>
      </c>
      <c r="J42" s="140">
        <v>3986</v>
      </c>
      <c r="K42" s="114">
        <v>10</v>
      </c>
      <c r="L42" s="116">
        <v>0.25087807325639738</v>
      </c>
    </row>
    <row r="43" spans="1:12" s="110" customFormat="1" ht="15" customHeight="1" x14ac:dyDescent="0.2">
      <c r="A43" s="123"/>
      <c r="B43" s="124"/>
      <c r="C43" s="260" t="s">
        <v>107</v>
      </c>
      <c r="D43" s="261"/>
      <c r="E43" s="125">
        <v>50.75785582255083</v>
      </c>
      <c r="F43" s="143">
        <v>4119</v>
      </c>
      <c r="G43" s="144">
        <v>4385</v>
      </c>
      <c r="H43" s="144">
        <v>4325</v>
      </c>
      <c r="I43" s="144">
        <v>3823</v>
      </c>
      <c r="J43" s="145">
        <v>4091</v>
      </c>
      <c r="K43" s="144">
        <v>28</v>
      </c>
      <c r="L43" s="146">
        <v>0.68442923490589103</v>
      </c>
    </row>
    <row r="44" spans="1:12" s="110" customFormat="1" ht="45.75" customHeight="1" x14ac:dyDescent="0.2">
      <c r="A44" s="604" t="s">
        <v>191</v>
      </c>
      <c r="B44" s="605"/>
      <c r="C44" s="605"/>
      <c r="D44" s="606"/>
      <c r="E44" s="113">
        <v>0.31887091206942841</v>
      </c>
      <c r="F44" s="115">
        <v>582</v>
      </c>
      <c r="G44" s="114">
        <v>590</v>
      </c>
      <c r="H44" s="114">
        <v>577</v>
      </c>
      <c r="I44" s="114">
        <v>604</v>
      </c>
      <c r="J44" s="140">
        <v>611</v>
      </c>
      <c r="K44" s="114">
        <v>-29</v>
      </c>
      <c r="L44" s="116">
        <v>-4.7463175122749588</v>
      </c>
    </row>
    <row r="45" spans="1:12" s="110" customFormat="1" ht="15" customHeight="1" x14ac:dyDescent="0.2">
      <c r="A45" s="120"/>
      <c r="B45" s="119"/>
      <c r="C45" s="258" t="s">
        <v>106</v>
      </c>
      <c r="E45" s="113">
        <v>61.168384879725089</v>
      </c>
      <c r="F45" s="115">
        <v>356</v>
      </c>
      <c r="G45" s="114">
        <v>357</v>
      </c>
      <c r="H45" s="114">
        <v>348</v>
      </c>
      <c r="I45" s="114">
        <v>344</v>
      </c>
      <c r="J45" s="140">
        <v>350</v>
      </c>
      <c r="K45" s="114">
        <v>6</v>
      </c>
      <c r="L45" s="116">
        <v>1.7142857142857142</v>
      </c>
    </row>
    <row r="46" spans="1:12" s="110" customFormat="1" ht="15" customHeight="1" x14ac:dyDescent="0.2">
      <c r="A46" s="123"/>
      <c r="B46" s="124"/>
      <c r="C46" s="260" t="s">
        <v>107</v>
      </c>
      <c r="D46" s="261"/>
      <c r="E46" s="125">
        <v>38.831615120274911</v>
      </c>
      <c r="F46" s="143">
        <v>226</v>
      </c>
      <c r="G46" s="144">
        <v>233</v>
      </c>
      <c r="H46" s="144">
        <v>229</v>
      </c>
      <c r="I46" s="144">
        <v>260</v>
      </c>
      <c r="J46" s="145">
        <v>261</v>
      </c>
      <c r="K46" s="144">
        <v>-35</v>
      </c>
      <c r="L46" s="146">
        <v>-13.409961685823754</v>
      </c>
    </row>
    <row r="47" spans="1:12" s="110" customFormat="1" ht="39" customHeight="1" x14ac:dyDescent="0.2">
      <c r="A47" s="604" t="s">
        <v>519</v>
      </c>
      <c r="B47" s="607"/>
      <c r="C47" s="607"/>
      <c r="D47" s="608"/>
      <c r="E47" s="113">
        <v>0.42954432141311316</v>
      </c>
      <c r="F47" s="115">
        <v>784</v>
      </c>
      <c r="G47" s="114">
        <v>836</v>
      </c>
      <c r="H47" s="114">
        <v>750</v>
      </c>
      <c r="I47" s="114">
        <v>714</v>
      </c>
      <c r="J47" s="140">
        <v>824</v>
      </c>
      <c r="K47" s="114">
        <v>-40</v>
      </c>
      <c r="L47" s="116">
        <v>-4.8543689320388346</v>
      </c>
    </row>
    <row r="48" spans="1:12" s="110" customFormat="1" ht="15" customHeight="1" x14ac:dyDescent="0.2">
      <c r="A48" s="120"/>
      <c r="B48" s="119"/>
      <c r="C48" s="258" t="s">
        <v>106</v>
      </c>
      <c r="E48" s="113">
        <v>38.265306122448976</v>
      </c>
      <c r="F48" s="115">
        <v>300</v>
      </c>
      <c r="G48" s="114">
        <v>315</v>
      </c>
      <c r="H48" s="114">
        <v>281</v>
      </c>
      <c r="I48" s="114">
        <v>276</v>
      </c>
      <c r="J48" s="140">
        <v>317</v>
      </c>
      <c r="K48" s="114">
        <v>-17</v>
      </c>
      <c r="L48" s="116">
        <v>-5.3627760252365935</v>
      </c>
    </row>
    <row r="49" spans="1:12" s="110" customFormat="1" ht="15" customHeight="1" x14ac:dyDescent="0.2">
      <c r="A49" s="123"/>
      <c r="B49" s="124"/>
      <c r="C49" s="260" t="s">
        <v>107</v>
      </c>
      <c r="D49" s="261"/>
      <c r="E49" s="125">
        <v>61.734693877551024</v>
      </c>
      <c r="F49" s="143">
        <v>484</v>
      </c>
      <c r="G49" s="144">
        <v>521</v>
      </c>
      <c r="H49" s="144">
        <v>469</v>
      </c>
      <c r="I49" s="144">
        <v>438</v>
      </c>
      <c r="J49" s="145">
        <v>507</v>
      </c>
      <c r="K49" s="144">
        <v>-23</v>
      </c>
      <c r="L49" s="146">
        <v>-4.5364891518737673</v>
      </c>
    </row>
    <row r="50" spans="1:12" s="110" customFormat="1" ht="24.95" customHeight="1" x14ac:dyDescent="0.2">
      <c r="A50" s="609" t="s">
        <v>192</v>
      </c>
      <c r="B50" s="610"/>
      <c r="C50" s="610"/>
      <c r="D50" s="611"/>
      <c r="E50" s="262">
        <v>12.220645521836083</v>
      </c>
      <c r="F50" s="263">
        <v>22305</v>
      </c>
      <c r="G50" s="264">
        <v>22876</v>
      </c>
      <c r="H50" s="264">
        <v>22566</v>
      </c>
      <c r="I50" s="264">
        <v>21465</v>
      </c>
      <c r="J50" s="265">
        <v>21694</v>
      </c>
      <c r="K50" s="263">
        <v>611</v>
      </c>
      <c r="L50" s="266">
        <v>2.816446943855444</v>
      </c>
    </row>
    <row r="51" spans="1:12" s="110" customFormat="1" ht="15" customHeight="1" x14ac:dyDescent="0.2">
      <c r="A51" s="120"/>
      <c r="B51" s="119"/>
      <c r="C51" s="258" t="s">
        <v>106</v>
      </c>
      <c r="E51" s="113">
        <v>52.095942613763732</v>
      </c>
      <c r="F51" s="115">
        <v>11620</v>
      </c>
      <c r="G51" s="114">
        <v>11946</v>
      </c>
      <c r="H51" s="114">
        <v>11878</v>
      </c>
      <c r="I51" s="114">
        <v>11362</v>
      </c>
      <c r="J51" s="140">
        <v>11375</v>
      </c>
      <c r="K51" s="114">
        <v>245</v>
      </c>
      <c r="L51" s="116">
        <v>2.1538461538461537</v>
      </c>
    </row>
    <row r="52" spans="1:12" s="110" customFormat="1" ht="15" customHeight="1" x14ac:dyDescent="0.2">
      <c r="A52" s="120"/>
      <c r="B52" s="119"/>
      <c r="C52" s="258" t="s">
        <v>107</v>
      </c>
      <c r="E52" s="113">
        <v>47.904057386236268</v>
      </c>
      <c r="F52" s="115">
        <v>10685</v>
      </c>
      <c r="G52" s="114">
        <v>10930</v>
      </c>
      <c r="H52" s="114">
        <v>10688</v>
      </c>
      <c r="I52" s="114">
        <v>10103</v>
      </c>
      <c r="J52" s="140">
        <v>10319</v>
      </c>
      <c r="K52" s="114">
        <v>366</v>
      </c>
      <c r="L52" s="116">
        <v>3.5468553154375422</v>
      </c>
    </row>
    <row r="53" spans="1:12" s="110" customFormat="1" ht="15" customHeight="1" x14ac:dyDescent="0.2">
      <c r="A53" s="120"/>
      <c r="B53" s="119"/>
      <c r="C53" s="258" t="s">
        <v>187</v>
      </c>
      <c r="D53" s="110" t="s">
        <v>193</v>
      </c>
      <c r="E53" s="113">
        <v>24.537099305088546</v>
      </c>
      <c r="F53" s="115">
        <v>5473</v>
      </c>
      <c r="G53" s="114">
        <v>6125</v>
      </c>
      <c r="H53" s="114">
        <v>6005</v>
      </c>
      <c r="I53" s="114">
        <v>4904</v>
      </c>
      <c r="J53" s="140">
        <v>5338</v>
      </c>
      <c r="K53" s="114">
        <v>135</v>
      </c>
      <c r="L53" s="116">
        <v>2.5290370925440238</v>
      </c>
    </row>
    <row r="54" spans="1:12" s="110" customFormat="1" ht="15" customHeight="1" x14ac:dyDescent="0.2">
      <c r="A54" s="120"/>
      <c r="B54" s="119"/>
      <c r="D54" s="267" t="s">
        <v>194</v>
      </c>
      <c r="E54" s="113">
        <v>50.082221816188564</v>
      </c>
      <c r="F54" s="115">
        <v>2741</v>
      </c>
      <c r="G54" s="114">
        <v>3091</v>
      </c>
      <c r="H54" s="114">
        <v>3087</v>
      </c>
      <c r="I54" s="114">
        <v>2513</v>
      </c>
      <c r="J54" s="140">
        <v>2689</v>
      </c>
      <c r="K54" s="114">
        <v>52</v>
      </c>
      <c r="L54" s="116">
        <v>1.9338043882484195</v>
      </c>
    </row>
    <row r="55" spans="1:12" s="110" customFormat="1" ht="15" customHeight="1" x14ac:dyDescent="0.2">
      <c r="A55" s="120"/>
      <c r="B55" s="119"/>
      <c r="D55" s="267" t="s">
        <v>195</v>
      </c>
      <c r="E55" s="113">
        <v>49.917778183811436</v>
      </c>
      <c r="F55" s="115">
        <v>2732</v>
      </c>
      <c r="G55" s="114">
        <v>3034</v>
      </c>
      <c r="H55" s="114">
        <v>2918</v>
      </c>
      <c r="I55" s="114">
        <v>2391</v>
      </c>
      <c r="J55" s="140">
        <v>2649</v>
      </c>
      <c r="K55" s="114">
        <v>83</v>
      </c>
      <c r="L55" s="116">
        <v>3.1332578331445831</v>
      </c>
    </row>
    <row r="56" spans="1:12" s="110" customFormat="1" ht="15" customHeight="1" x14ac:dyDescent="0.2">
      <c r="A56" s="120"/>
      <c r="B56" s="119" t="s">
        <v>196</v>
      </c>
      <c r="C56" s="258"/>
      <c r="E56" s="113">
        <v>45.361852738618992</v>
      </c>
      <c r="F56" s="115">
        <v>82794</v>
      </c>
      <c r="G56" s="114">
        <v>82758</v>
      </c>
      <c r="H56" s="114">
        <v>82927</v>
      </c>
      <c r="I56" s="114">
        <v>83227</v>
      </c>
      <c r="J56" s="140">
        <v>83293</v>
      </c>
      <c r="K56" s="114">
        <v>-499</v>
      </c>
      <c r="L56" s="116">
        <v>-0.59908995954041755</v>
      </c>
    </row>
    <row r="57" spans="1:12" s="110" customFormat="1" ht="15" customHeight="1" x14ac:dyDescent="0.2">
      <c r="A57" s="120"/>
      <c r="B57" s="119"/>
      <c r="C57" s="258" t="s">
        <v>106</v>
      </c>
      <c r="E57" s="113">
        <v>43.551465082010772</v>
      </c>
      <c r="F57" s="115">
        <v>36058</v>
      </c>
      <c r="G57" s="114">
        <v>36112</v>
      </c>
      <c r="H57" s="114">
        <v>36297</v>
      </c>
      <c r="I57" s="114">
        <v>36492</v>
      </c>
      <c r="J57" s="140">
        <v>36402</v>
      </c>
      <c r="K57" s="114">
        <v>-344</v>
      </c>
      <c r="L57" s="116">
        <v>-0.94500302181198836</v>
      </c>
    </row>
    <row r="58" spans="1:12" s="110" customFormat="1" ht="15" customHeight="1" x14ac:dyDescent="0.2">
      <c r="A58" s="120"/>
      <c r="B58" s="119"/>
      <c r="C58" s="258" t="s">
        <v>107</v>
      </c>
      <c r="E58" s="113">
        <v>56.448534917989228</v>
      </c>
      <c r="F58" s="115">
        <v>46736</v>
      </c>
      <c r="G58" s="114">
        <v>46646</v>
      </c>
      <c r="H58" s="114">
        <v>46630</v>
      </c>
      <c r="I58" s="114">
        <v>46735</v>
      </c>
      <c r="J58" s="140">
        <v>46891</v>
      </c>
      <c r="K58" s="114">
        <v>-155</v>
      </c>
      <c r="L58" s="116">
        <v>-0.33055383762342455</v>
      </c>
    </row>
    <row r="59" spans="1:12" s="110" customFormat="1" ht="15" customHeight="1" x14ac:dyDescent="0.2">
      <c r="A59" s="120"/>
      <c r="B59" s="119"/>
      <c r="C59" s="258" t="s">
        <v>105</v>
      </c>
      <c r="D59" s="110" t="s">
        <v>197</v>
      </c>
      <c r="E59" s="113">
        <v>93.673454598159282</v>
      </c>
      <c r="F59" s="115">
        <v>77556</v>
      </c>
      <c r="G59" s="114">
        <v>77537</v>
      </c>
      <c r="H59" s="114">
        <v>77761</v>
      </c>
      <c r="I59" s="114">
        <v>78146</v>
      </c>
      <c r="J59" s="140">
        <v>78267</v>
      </c>
      <c r="K59" s="114">
        <v>-711</v>
      </c>
      <c r="L59" s="116">
        <v>-0.90842883974088695</v>
      </c>
    </row>
    <row r="60" spans="1:12" s="110" customFormat="1" ht="15" customHeight="1" x14ac:dyDescent="0.2">
      <c r="A60" s="120"/>
      <c r="B60" s="119"/>
      <c r="C60" s="258"/>
      <c r="D60" s="267" t="s">
        <v>198</v>
      </c>
      <c r="E60" s="113">
        <v>42.120532260560111</v>
      </c>
      <c r="F60" s="115">
        <v>32667</v>
      </c>
      <c r="G60" s="114">
        <v>32742</v>
      </c>
      <c r="H60" s="114">
        <v>32961</v>
      </c>
      <c r="I60" s="114">
        <v>33211</v>
      </c>
      <c r="J60" s="140">
        <v>33176</v>
      </c>
      <c r="K60" s="114">
        <v>-509</v>
      </c>
      <c r="L60" s="116">
        <v>-1.534241620448517</v>
      </c>
    </row>
    <row r="61" spans="1:12" s="110" customFormat="1" ht="15" customHeight="1" x14ac:dyDescent="0.2">
      <c r="A61" s="120"/>
      <c r="B61" s="119"/>
      <c r="C61" s="258"/>
      <c r="D61" s="267" t="s">
        <v>199</v>
      </c>
      <c r="E61" s="113">
        <v>57.879467739439889</v>
      </c>
      <c r="F61" s="115">
        <v>44889</v>
      </c>
      <c r="G61" s="114">
        <v>44795</v>
      </c>
      <c r="H61" s="114">
        <v>44800</v>
      </c>
      <c r="I61" s="114">
        <v>44935</v>
      </c>
      <c r="J61" s="140">
        <v>45091</v>
      </c>
      <c r="K61" s="114">
        <v>-202</v>
      </c>
      <c r="L61" s="116">
        <v>-0.44798296777627467</v>
      </c>
    </row>
    <row r="62" spans="1:12" s="110" customFormat="1" ht="15" customHeight="1" x14ac:dyDescent="0.2">
      <c r="A62" s="120"/>
      <c r="B62" s="119"/>
      <c r="C62" s="258"/>
      <c r="D62" s="258" t="s">
        <v>200</v>
      </c>
      <c r="E62" s="113">
        <v>6.326545401840713</v>
      </c>
      <c r="F62" s="115">
        <v>5238</v>
      </c>
      <c r="G62" s="114">
        <v>5221</v>
      </c>
      <c r="H62" s="114">
        <v>5166</v>
      </c>
      <c r="I62" s="114">
        <v>5081</v>
      </c>
      <c r="J62" s="140">
        <v>5026</v>
      </c>
      <c r="K62" s="114">
        <v>212</v>
      </c>
      <c r="L62" s="116">
        <v>4.2180660565061681</v>
      </c>
    </row>
    <row r="63" spans="1:12" s="110" customFormat="1" ht="15" customHeight="1" x14ac:dyDescent="0.2">
      <c r="A63" s="120"/>
      <c r="B63" s="119"/>
      <c r="C63" s="258"/>
      <c r="D63" s="267" t="s">
        <v>198</v>
      </c>
      <c r="E63" s="113">
        <v>64.738449789996181</v>
      </c>
      <c r="F63" s="115">
        <v>3391</v>
      </c>
      <c r="G63" s="114">
        <v>3370</v>
      </c>
      <c r="H63" s="114">
        <v>3336</v>
      </c>
      <c r="I63" s="114">
        <v>3281</v>
      </c>
      <c r="J63" s="140">
        <v>3226</v>
      </c>
      <c r="K63" s="114">
        <v>165</v>
      </c>
      <c r="L63" s="116">
        <v>5.1146931184128954</v>
      </c>
    </row>
    <row r="64" spans="1:12" s="110" customFormat="1" ht="15" customHeight="1" x14ac:dyDescent="0.2">
      <c r="A64" s="120"/>
      <c r="B64" s="119"/>
      <c r="C64" s="258"/>
      <c r="D64" s="267" t="s">
        <v>199</v>
      </c>
      <c r="E64" s="113">
        <v>35.261550210003819</v>
      </c>
      <c r="F64" s="115">
        <v>1847</v>
      </c>
      <c r="G64" s="114">
        <v>1851</v>
      </c>
      <c r="H64" s="114">
        <v>1830</v>
      </c>
      <c r="I64" s="114">
        <v>1800</v>
      </c>
      <c r="J64" s="140">
        <v>1800</v>
      </c>
      <c r="K64" s="114">
        <v>47</v>
      </c>
      <c r="L64" s="116">
        <v>2.6111111111111112</v>
      </c>
    </row>
    <row r="65" spans="1:12" s="110" customFormat="1" ht="15" customHeight="1" x14ac:dyDescent="0.2">
      <c r="A65" s="120"/>
      <c r="B65" s="119" t="s">
        <v>201</v>
      </c>
      <c r="C65" s="258"/>
      <c r="E65" s="113">
        <v>31.65095140779864</v>
      </c>
      <c r="F65" s="115">
        <v>57769</v>
      </c>
      <c r="G65" s="114">
        <v>56944</v>
      </c>
      <c r="H65" s="114">
        <v>56127</v>
      </c>
      <c r="I65" s="114">
        <v>55537</v>
      </c>
      <c r="J65" s="140">
        <v>54721</v>
      </c>
      <c r="K65" s="114">
        <v>3048</v>
      </c>
      <c r="L65" s="116">
        <v>5.5700736463149427</v>
      </c>
    </row>
    <row r="66" spans="1:12" s="110" customFormat="1" ht="15" customHeight="1" x14ac:dyDescent="0.2">
      <c r="A66" s="120"/>
      <c r="B66" s="119"/>
      <c r="C66" s="258" t="s">
        <v>106</v>
      </c>
      <c r="E66" s="113">
        <v>49.247866502795617</v>
      </c>
      <c r="F66" s="115">
        <v>28450</v>
      </c>
      <c r="G66" s="114">
        <v>28270</v>
      </c>
      <c r="H66" s="114">
        <v>27958</v>
      </c>
      <c r="I66" s="114">
        <v>27817</v>
      </c>
      <c r="J66" s="140">
        <v>27451</v>
      </c>
      <c r="K66" s="114">
        <v>999</v>
      </c>
      <c r="L66" s="116">
        <v>3.6392116862773669</v>
      </c>
    </row>
    <row r="67" spans="1:12" s="110" customFormat="1" ht="15" customHeight="1" x14ac:dyDescent="0.2">
      <c r="A67" s="120"/>
      <c r="B67" s="119"/>
      <c r="C67" s="258" t="s">
        <v>107</v>
      </c>
      <c r="E67" s="113">
        <v>50.752133497204383</v>
      </c>
      <c r="F67" s="115">
        <v>29319</v>
      </c>
      <c r="G67" s="114">
        <v>28674</v>
      </c>
      <c r="H67" s="114">
        <v>28169</v>
      </c>
      <c r="I67" s="114">
        <v>27720</v>
      </c>
      <c r="J67" s="140">
        <v>27270</v>
      </c>
      <c r="K67" s="114">
        <v>2049</v>
      </c>
      <c r="L67" s="116">
        <v>7.513751375137514</v>
      </c>
    </row>
    <row r="68" spans="1:12" s="110" customFormat="1" ht="15" customHeight="1" x14ac:dyDescent="0.2">
      <c r="A68" s="120"/>
      <c r="B68" s="119"/>
      <c r="C68" s="258" t="s">
        <v>105</v>
      </c>
      <c r="D68" s="110" t="s">
        <v>202</v>
      </c>
      <c r="E68" s="113">
        <v>17.244542920943758</v>
      </c>
      <c r="F68" s="115">
        <v>9962</v>
      </c>
      <c r="G68" s="114">
        <v>9695</v>
      </c>
      <c r="H68" s="114">
        <v>9459</v>
      </c>
      <c r="I68" s="114">
        <v>9205</v>
      </c>
      <c r="J68" s="140">
        <v>8805</v>
      </c>
      <c r="K68" s="114">
        <v>1157</v>
      </c>
      <c r="L68" s="116">
        <v>13.140261215218626</v>
      </c>
    </row>
    <row r="69" spans="1:12" s="110" customFormat="1" ht="15" customHeight="1" x14ac:dyDescent="0.2">
      <c r="A69" s="120"/>
      <c r="B69" s="119"/>
      <c r="C69" s="258"/>
      <c r="D69" s="267" t="s">
        <v>198</v>
      </c>
      <c r="E69" s="113">
        <v>47.06886167436258</v>
      </c>
      <c r="F69" s="115">
        <v>4689</v>
      </c>
      <c r="G69" s="114">
        <v>4602</v>
      </c>
      <c r="H69" s="114">
        <v>4533</v>
      </c>
      <c r="I69" s="114">
        <v>4400</v>
      </c>
      <c r="J69" s="140">
        <v>4199</v>
      </c>
      <c r="K69" s="114">
        <v>490</v>
      </c>
      <c r="L69" s="116">
        <v>11.669445105977614</v>
      </c>
    </row>
    <row r="70" spans="1:12" s="110" customFormat="1" ht="15" customHeight="1" x14ac:dyDescent="0.2">
      <c r="A70" s="120"/>
      <c r="B70" s="119"/>
      <c r="C70" s="258"/>
      <c r="D70" s="267" t="s">
        <v>199</v>
      </c>
      <c r="E70" s="113">
        <v>52.93113832563742</v>
      </c>
      <c r="F70" s="115">
        <v>5273</v>
      </c>
      <c r="G70" s="114">
        <v>5093</v>
      </c>
      <c r="H70" s="114">
        <v>4926</v>
      </c>
      <c r="I70" s="114">
        <v>4805</v>
      </c>
      <c r="J70" s="140">
        <v>4606</v>
      </c>
      <c r="K70" s="114">
        <v>667</v>
      </c>
      <c r="L70" s="116">
        <v>14.481111593573599</v>
      </c>
    </row>
    <row r="71" spans="1:12" s="110" customFormat="1" ht="15" customHeight="1" x14ac:dyDescent="0.2">
      <c r="A71" s="120"/>
      <c r="B71" s="119"/>
      <c r="C71" s="258"/>
      <c r="D71" s="110" t="s">
        <v>203</v>
      </c>
      <c r="E71" s="113">
        <v>73.304021187834309</v>
      </c>
      <c r="F71" s="115">
        <v>42347</v>
      </c>
      <c r="G71" s="114">
        <v>41956</v>
      </c>
      <c r="H71" s="114">
        <v>41459</v>
      </c>
      <c r="I71" s="114">
        <v>41215</v>
      </c>
      <c r="J71" s="140">
        <v>40913</v>
      </c>
      <c r="K71" s="114">
        <v>1434</v>
      </c>
      <c r="L71" s="116">
        <v>3.5049984112629238</v>
      </c>
    </row>
    <row r="72" spans="1:12" s="110" customFormat="1" ht="15" customHeight="1" x14ac:dyDescent="0.2">
      <c r="A72" s="120"/>
      <c r="B72" s="119"/>
      <c r="C72" s="258"/>
      <c r="D72" s="267" t="s">
        <v>198</v>
      </c>
      <c r="E72" s="113">
        <v>48.898387134861977</v>
      </c>
      <c r="F72" s="115">
        <v>20707</v>
      </c>
      <c r="G72" s="114">
        <v>20663</v>
      </c>
      <c r="H72" s="114">
        <v>20465</v>
      </c>
      <c r="I72" s="114">
        <v>20482</v>
      </c>
      <c r="J72" s="140">
        <v>20381</v>
      </c>
      <c r="K72" s="114">
        <v>326</v>
      </c>
      <c r="L72" s="116">
        <v>1.599528973063147</v>
      </c>
    </row>
    <row r="73" spans="1:12" s="110" customFormat="1" ht="15" customHeight="1" x14ac:dyDescent="0.2">
      <c r="A73" s="120"/>
      <c r="B73" s="119"/>
      <c r="C73" s="258"/>
      <c r="D73" s="267" t="s">
        <v>199</v>
      </c>
      <c r="E73" s="113">
        <v>51.101612865138023</v>
      </c>
      <c r="F73" s="115">
        <v>21640</v>
      </c>
      <c r="G73" s="114">
        <v>21293</v>
      </c>
      <c r="H73" s="114">
        <v>20994</v>
      </c>
      <c r="I73" s="114">
        <v>20733</v>
      </c>
      <c r="J73" s="140">
        <v>20532</v>
      </c>
      <c r="K73" s="114">
        <v>1108</v>
      </c>
      <c r="L73" s="116">
        <v>5.3964543152152737</v>
      </c>
    </row>
    <row r="74" spans="1:12" s="110" customFormat="1" ht="15" customHeight="1" x14ac:dyDescent="0.2">
      <c r="A74" s="120"/>
      <c r="B74" s="119"/>
      <c r="C74" s="258"/>
      <c r="D74" s="110" t="s">
        <v>204</v>
      </c>
      <c r="E74" s="113">
        <v>9.4514358912219354</v>
      </c>
      <c r="F74" s="115">
        <v>5460</v>
      </c>
      <c r="G74" s="114">
        <v>5293</v>
      </c>
      <c r="H74" s="114">
        <v>5209</v>
      </c>
      <c r="I74" s="114">
        <v>5117</v>
      </c>
      <c r="J74" s="140">
        <v>5003</v>
      </c>
      <c r="K74" s="114">
        <v>457</v>
      </c>
      <c r="L74" s="116">
        <v>9.1345192884269437</v>
      </c>
    </row>
    <row r="75" spans="1:12" s="110" customFormat="1" ht="15" customHeight="1" x14ac:dyDescent="0.2">
      <c r="A75" s="120"/>
      <c r="B75" s="119"/>
      <c r="C75" s="258"/>
      <c r="D75" s="267" t="s">
        <v>198</v>
      </c>
      <c r="E75" s="113">
        <v>55.934065934065934</v>
      </c>
      <c r="F75" s="115">
        <v>3054</v>
      </c>
      <c r="G75" s="114">
        <v>3005</v>
      </c>
      <c r="H75" s="114">
        <v>2960</v>
      </c>
      <c r="I75" s="114">
        <v>2935</v>
      </c>
      <c r="J75" s="140">
        <v>2871</v>
      </c>
      <c r="K75" s="114">
        <v>183</v>
      </c>
      <c r="L75" s="116">
        <v>6.3740856844305123</v>
      </c>
    </row>
    <row r="76" spans="1:12" s="110" customFormat="1" ht="15" customHeight="1" x14ac:dyDescent="0.2">
      <c r="A76" s="120"/>
      <c r="B76" s="119"/>
      <c r="C76" s="258"/>
      <c r="D76" s="267" t="s">
        <v>199</v>
      </c>
      <c r="E76" s="113">
        <v>44.065934065934066</v>
      </c>
      <c r="F76" s="115">
        <v>2406</v>
      </c>
      <c r="G76" s="114">
        <v>2288</v>
      </c>
      <c r="H76" s="114">
        <v>2249</v>
      </c>
      <c r="I76" s="114">
        <v>2182</v>
      </c>
      <c r="J76" s="140">
        <v>2132</v>
      </c>
      <c r="K76" s="114">
        <v>274</v>
      </c>
      <c r="L76" s="116">
        <v>12.851782363977486</v>
      </c>
    </row>
    <row r="77" spans="1:12" s="110" customFormat="1" ht="15" customHeight="1" x14ac:dyDescent="0.2">
      <c r="A77" s="534"/>
      <c r="B77" s="119" t="s">
        <v>205</v>
      </c>
      <c r="C77" s="268"/>
      <c r="D77" s="182"/>
      <c r="E77" s="113">
        <v>10.766550331746284</v>
      </c>
      <c r="F77" s="115">
        <v>19651</v>
      </c>
      <c r="G77" s="114">
        <v>19888</v>
      </c>
      <c r="H77" s="114">
        <v>20245</v>
      </c>
      <c r="I77" s="114">
        <v>20299</v>
      </c>
      <c r="J77" s="140">
        <v>20393</v>
      </c>
      <c r="K77" s="114">
        <v>-742</v>
      </c>
      <c r="L77" s="116">
        <v>-3.6385034080321681</v>
      </c>
    </row>
    <row r="78" spans="1:12" s="110" customFormat="1" ht="15" customHeight="1" x14ac:dyDescent="0.2">
      <c r="A78" s="120"/>
      <c r="B78" s="119"/>
      <c r="C78" s="268" t="s">
        <v>106</v>
      </c>
      <c r="D78" s="182"/>
      <c r="E78" s="113">
        <v>56.058215866877006</v>
      </c>
      <c r="F78" s="115">
        <v>11016</v>
      </c>
      <c r="G78" s="114">
        <v>11175</v>
      </c>
      <c r="H78" s="114">
        <v>11399</v>
      </c>
      <c r="I78" s="114">
        <v>11382</v>
      </c>
      <c r="J78" s="140">
        <v>11317</v>
      </c>
      <c r="K78" s="114">
        <v>-301</v>
      </c>
      <c r="L78" s="116">
        <v>-2.6597154722983123</v>
      </c>
    </row>
    <row r="79" spans="1:12" s="110" customFormat="1" ht="15" customHeight="1" x14ac:dyDescent="0.2">
      <c r="A79" s="123"/>
      <c r="B79" s="124"/>
      <c r="C79" s="260" t="s">
        <v>107</v>
      </c>
      <c r="D79" s="261"/>
      <c r="E79" s="125">
        <v>43.941784133122994</v>
      </c>
      <c r="F79" s="143">
        <v>8635</v>
      </c>
      <c r="G79" s="144">
        <v>8713</v>
      </c>
      <c r="H79" s="144">
        <v>8846</v>
      </c>
      <c r="I79" s="144">
        <v>8917</v>
      </c>
      <c r="J79" s="145">
        <v>9076</v>
      </c>
      <c r="K79" s="144">
        <v>-441</v>
      </c>
      <c r="L79" s="146">
        <v>-4.8589687086822391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182519</v>
      </c>
      <c r="E11" s="114">
        <v>182466</v>
      </c>
      <c r="F11" s="114">
        <v>181865</v>
      </c>
      <c r="G11" s="114">
        <v>180528</v>
      </c>
      <c r="H11" s="140">
        <v>180101</v>
      </c>
      <c r="I11" s="115">
        <v>2418</v>
      </c>
      <c r="J11" s="116">
        <v>1.3425799967795848</v>
      </c>
    </row>
    <row r="12" spans="1:15" s="110" customFormat="1" ht="24.95" customHeight="1" x14ac:dyDescent="0.2">
      <c r="A12" s="193" t="s">
        <v>132</v>
      </c>
      <c r="B12" s="194" t="s">
        <v>133</v>
      </c>
      <c r="C12" s="113">
        <v>6.629446797319731E-2</v>
      </c>
      <c r="D12" s="115">
        <v>121</v>
      </c>
      <c r="E12" s="114">
        <v>106</v>
      </c>
      <c r="F12" s="114">
        <v>109</v>
      </c>
      <c r="G12" s="114">
        <v>104</v>
      </c>
      <c r="H12" s="140">
        <v>109</v>
      </c>
      <c r="I12" s="115">
        <v>12</v>
      </c>
      <c r="J12" s="116">
        <v>11.009174311926605</v>
      </c>
    </row>
    <row r="13" spans="1:15" s="110" customFormat="1" ht="24.95" customHeight="1" x14ac:dyDescent="0.2">
      <c r="A13" s="193" t="s">
        <v>134</v>
      </c>
      <c r="B13" s="199" t="s">
        <v>214</v>
      </c>
      <c r="C13" s="113">
        <v>0.54734027690267861</v>
      </c>
      <c r="D13" s="115">
        <v>999</v>
      </c>
      <c r="E13" s="114">
        <v>1010</v>
      </c>
      <c r="F13" s="114">
        <v>1020</v>
      </c>
      <c r="G13" s="114">
        <v>1011</v>
      </c>
      <c r="H13" s="140">
        <v>1010</v>
      </c>
      <c r="I13" s="115">
        <v>-11</v>
      </c>
      <c r="J13" s="116">
        <v>-1.0891089108910892</v>
      </c>
    </row>
    <row r="14" spans="1:15" s="287" customFormat="1" ht="24" customHeight="1" x14ac:dyDescent="0.2">
      <c r="A14" s="193" t="s">
        <v>215</v>
      </c>
      <c r="B14" s="199" t="s">
        <v>137</v>
      </c>
      <c r="C14" s="113">
        <v>4.8712736756173332</v>
      </c>
      <c r="D14" s="115">
        <v>8891</v>
      </c>
      <c r="E14" s="114">
        <v>9090</v>
      </c>
      <c r="F14" s="114">
        <v>9223</v>
      </c>
      <c r="G14" s="114">
        <v>9215</v>
      </c>
      <c r="H14" s="140">
        <v>9343</v>
      </c>
      <c r="I14" s="115">
        <v>-452</v>
      </c>
      <c r="J14" s="116">
        <v>-4.837846516108316</v>
      </c>
      <c r="K14" s="110"/>
      <c r="L14" s="110"/>
      <c r="M14" s="110"/>
      <c r="N14" s="110"/>
      <c r="O14" s="110"/>
    </row>
    <row r="15" spans="1:15" s="110" customFormat="1" ht="24.75" customHeight="1" x14ac:dyDescent="0.2">
      <c r="A15" s="193" t="s">
        <v>216</v>
      </c>
      <c r="B15" s="199" t="s">
        <v>217</v>
      </c>
      <c r="C15" s="113">
        <v>1.2020666341586355</v>
      </c>
      <c r="D15" s="115">
        <v>2194</v>
      </c>
      <c r="E15" s="114">
        <v>2258</v>
      </c>
      <c r="F15" s="114">
        <v>2276</v>
      </c>
      <c r="G15" s="114">
        <v>2220</v>
      </c>
      <c r="H15" s="140">
        <v>2279</v>
      </c>
      <c r="I15" s="115">
        <v>-85</v>
      </c>
      <c r="J15" s="116">
        <v>-3.7297060114085125</v>
      </c>
    </row>
    <row r="16" spans="1:15" s="287" customFormat="1" ht="24.95" customHeight="1" x14ac:dyDescent="0.2">
      <c r="A16" s="193" t="s">
        <v>218</v>
      </c>
      <c r="B16" s="199" t="s">
        <v>141</v>
      </c>
      <c r="C16" s="113">
        <v>2.1290934094532625</v>
      </c>
      <c r="D16" s="115">
        <v>3886</v>
      </c>
      <c r="E16" s="114">
        <v>3955</v>
      </c>
      <c r="F16" s="114">
        <v>4024</v>
      </c>
      <c r="G16" s="114">
        <v>3914</v>
      </c>
      <c r="H16" s="140">
        <v>3959</v>
      </c>
      <c r="I16" s="115">
        <v>-73</v>
      </c>
      <c r="J16" s="116">
        <v>-1.8438999747410962</v>
      </c>
      <c r="K16" s="110"/>
      <c r="L16" s="110"/>
      <c r="M16" s="110"/>
      <c r="N16" s="110"/>
      <c r="O16" s="110"/>
    </row>
    <row r="17" spans="1:15" s="110" customFormat="1" ht="24.95" customHeight="1" x14ac:dyDescent="0.2">
      <c r="A17" s="193" t="s">
        <v>219</v>
      </c>
      <c r="B17" s="199" t="s">
        <v>220</v>
      </c>
      <c r="C17" s="113">
        <v>1.5401136320054349</v>
      </c>
      <c r="D17" s="115">
        <v>2811</v>
      </c>
      <c r="E17" s="114">
        <v>2877</v>
      </c>
      <c r="F17" s="114">
        <v>2923</v>
      </c>
      <c r="G17" s="114">
        <v>3081</v>
      </c>
      <c r="H17" s="140">
        <v>3105</v>
      </c>
      <c r="I17" s="115">
        <v>-294</v>
      </c>
      <c r="J17" s="116">
        <v>-9.4685990338164245</v>
      </c>
    </row>
    <row r="18" spans="1:15" s="287" customFormat="1" ht="24.95" customHeight="1" x14ac:dyDescent="0.2">
      <c r="A18" s="201" t="s">
        <v>144</v>
      </c>
      <c r="B18" s="202" t="s">
        <v>145</v>
      </c>
      <c r="C18" s="113">
        <v>1.9104860315912315</v>
      </c>
      <c r="D18" s="115">
        <v>3487</v>
      </c>
      <c r="E18" s="114">
        <v>3499</v>
      </c>
      <c r="F18" s="114">
        <v>3586</v>
      </c>
      <c r="G18" s="114">
        <v>3456</v>
      </c>
      <c r="H18" s="140">
        <v>3412</v>
      </c>
      <c r="I18" s="115">
        <v>75</v>
      </c>
      <c r="J18" s="116">
        <v>2.1981242672919108</v>
      </c>
      <c r="K18" s="110"/>
      <c r="L18" s="110"/>
      <c r="M18" s="110"/>
      <c r="N18" s="110"/>
      <c r="O18" s="110"/>
    </row>
    <row r="19" spans="1:15" s="110" customFormat="1" ht="24.95" customHeight="1" x14ac:dyDescent="0.2">
      <c r="A19" s="193" t="s">
        <v>146</v>
      </c>
      <c r="B19" s="199" t="s">
        <v>147</v>
      </c>
      <c r="C19" s="113">
        <v>8.0320404998931618</v>
      </c>
      <c r="D19" s="115">
        <v>14660</v>
      </c>
      <c r="E19" s="114">
        <v>14851</v>
      </c>
      <c r="F19" s="114">
        <v>14910</v>
      </c>
      <c r="G19" s="114">
        <v>14443</v>
      </c>
      <c r="H19" s="140">
        <v>14468</v>
      </c>
      <c r="I19" s="115">
        <v>192</v>
      </c>
      <c r="J19" s="116">
        <v>1.3270666298037048</v>
      </c>
    </row>
    <row r="20" spans="1:15" s="287" customFormat="1" ht="24.95" customHeight="1" x14ac:dyDescent="0.2">
      <c r="A20" s="193" t="s">
        <v>148</v>
      </c>
      <c r="B20" s="199" t="s">
        <v>149</v>
      </c>
      <c r="C20" s="113">
        <v>3.7212564171401334</v>
      </c>
      <c r="D20" s="115">
        <v>6792</v>
      </c>
      <c r="E20" s="114">
        <v>6787</v>
      </c>
      <c r="F20" s="114">
        <v>6725</v>
      </c>
      <c r="G20" s="114">
        <v>6648</v>
      </c>
      <c r="H20" s="140">
        <v>6649</v>
      </c>
      <c r="I20" s="115">
        <v>143</v>
      </c>
      <c r="J20" s="116">
        <v>2.1506993532862086</v>
      </c>
      <c r="K20" s="110"/>
      <c r="L20" s="110"/>
      <c r="M20" s="110"/>
      <c r="N20" s="110"/>
      <c r="O20" s="110"/>
    </row>
    <row r="21" spans="1:15" s="110" customFormat="1" ht="24.95" customHeight="1" x14ac:dyDescent="0.2">
      <c r="A21" s="201" t="s">
        <v>150</v>
      </c>
      <c r="B21" s="202" t="s">
        <v>151</v>
      </c>
      <c r="C21" s="113">
        <v>3.7705663519962305</v>
      </c>
      <c r="D21" s="115">
        <v>6882</v>
      </c>
      <c r="E21" s="114">
        <v>7061</v>
      </c>
      <c r="F21" s="114">
        <v>7121</v>
      </c>
      <c r="G21" s="114">
        <v>7013</v>
      </c>
      <c r="H21" s="140">
        <v>6936</v>
      </c>
      <c r="I21" s="115">
        <v>-54</v>
      </c>
      <c r="J21" s="116">
        <v>-0.77854671280276821</v>
      </c>
    </row>
    <row r="22" spans="1:15" s="110" customFormat="1" ht="24.95" customHeight="1" x14ac:dyDescent="0.2">
      <c r="A22" s="201" t="s">
        <v>152</v>
      </c>
      <c r="B22" s="199" t="s">
        <v>153</v>
      </c>
      <c r="C22" s="113">
        <v>10.659164251393006</v>
      </c>
      <c r="D22" s="115">
        <v>19455</v>
      </c>
      <c r="E22" s="114">
        <v>19426</v>
      </c>
      <c r="F22" s="114">
        <v>19326</v>
      </c>
      <c r="G22" s="114">
        <v>18849</v>
      </c>
      <c r="H22" s="140">
        <v>18660</v>
      </c>
      <c r="I22" s="115">
        <v>795</v>
      </c>
      <c r="J22" s="116">
        <v>4.260450160771704</v>
      </c>
    </row>
    <row r="23" spans="1:15" s="110" customFormat="1" ht="24.95" customHeight="1" x14ac:dyDescent="0.2">
      <c r="A23" s="193" t="s">
        <v>154</v>
      </c>
      <c r="B23" s="199" t="s">
        <v>155</v>
      </c>
      <c r="C23" s="113">
        <v>3.3607460045255562</v>
      </c>
      <c r="D23" s="115">
        <v>6134</v>
      </c>
      <c r="E23" s="114">
        <v>6193</v>
      </c>
      <c r="F23" s="114">
        <v>6294</v>
      </c>
      <c r="G23" s="114">
        <v>7534</v>
      </c>
      <c r="H23" s="140">
        <v>7604</v>
      </c>
      <c r="I23" s="115">
        <v>-1470</v>
      </c>
      <c r="J23" s="116">
        <v>-19.33193056286165</v>
      </c>
    </row>
    <row r="24" spans="1:15" s="110" customFormat="1" ht="24.95" customHeight="1" x14ac:dyDescent="0.2">
      <c r="A24" s="193" t="s">
        <v>156</v>
      </c>
      <c r="B24" s="199" t="s">
        <v>221</v>
      </c>
      <c r="C24" s="113">
        <v>12.262832910546299</v>
      </c>
      <c r="D24" s="115">
        <v>22382</v>
      </c>
      <c r="E24" s="114">
        <v>21970</v>
      </c>
      <c r="F24" s="114">
        <v>21720</v>
      </c>
      <c r="G24" s="114">
        <v>21514</v>
      </c>
      <c r="H24" s="140">
        <v>21455</v>
      </c>
      <c r="I24" s="115">
        <v>927</v>
      </c>
      <c r="J24" s="116">
        <v>4.3206711722209272</v>
      </c>
    </row>
    <row r="25" spans="1:15" s="110" customFormat="1" ht="24.95" customHeight="1" x14ac:dyDescent="0.2">
      <c r="A25" s="193" t="s">
        <v>222</v>
      </c>
      <c r="B25" s="204" t="s">
        <v>159</v>
      </c>
      <c r="C25" s="113">
        <v>4.2937995496359287</v>
      </c>
      <c r="D25" s="115">
        <v>7837</v>
      </c>
      <c r="E25" s="114">
        <v>7781</v>
      </c>
      <c r="F25" s="114">
        <v>7749</v>
      </c>
      <c r="G25" s="114">
        <v>7937</v>
      </c>
      <c r="H25" s="140">
        <v>7868</v>
      </c>
      <c r="I25" s="115">
        <v>-31</v>
      </c>
      <c r="J25" s="116">
        <v>-0.39400101677681748</v>
      </c>
    </row>
    <row r="26" spans="1:15" s="110" customFormat="1" ht="24.95" customHeight="1" x14ac:dyDescent="0.2">
      <c r="A26" s="201">
        <v>782.78300000000002</v>
      </c>
      <c r="B26" s="203" t="s">
        <v>160</v>
      </c>
      <c r="C26" s="113">
        <v>1.3439696689111817</v>
      </c>
      <c r="D26" s="115">
        <v>2453</v>
      </c>
      <c r="E26" s="114">
        <v>2558</v>
      </c>
      <c r="F26" s="114">
        <v>2844</v>
      </c>
      <c r="G26" s="114">
        <v>2784</v>
      </c>
      <c r="H26" s="140">
        <v>2728</v>
      </c>
      <c r="I26" s="115">
        <v>-275</v>
      </c>
      <c r="J26" s="116">
        <v>-10.080645161290322</v>
      </c>
    </row>
    <row r="27" spans="1:15" s="110" customFormat="1" ht="24.95" customHeight="1" x14ac:dyDescent="0.2">
      <c r="A27" s="193" t="s">
        <v>161</v>
      </c>
      <c r="B27" s="199" t="s">
        <v>223</v>
      </c>
      <c r="C27" s="113">
        <v>11.424564017992648</v>
      </c>
      <c r="D27" s="115">
        <v>20852</v>
      </c>
      <c r="E27" s="114">
        <v>20790</v>
      </c>
      <c r="F27" s="114">
        <v>20754</v>
      </c>
      <c r="G27" s="114">
        <v>20341</v>
      </c>
      <c r="H27" s="140">
        <v>20550</v>
      </c>
      <c r="I27" s="115">
        <v>302</v>
      </c>
      <c r="J27" s="116">
        <v>1.4695863746958637</v>
      </c>
    </row>
    <row r="28" spans="1:15" s="110" customFormat="1" ht="24.95" customHeight="1" x14ac:dyDescent="0.2">
      <c r="A28" s="193" t="s">
        <v>163</v>
      </c>
      <c r="B28" s="199" t="s">
        <v>164</v>
      </c>
      <c r="C28" s="113">
        <v>6.234419430305886</v>
      </c>
      <c r="D28" s="115">
        <v>11379</v>
      </c>
      <c r="E28" s="114">
        <v>11460</v>
      </c>
      <c r="F28" s="114">
        <v>11184</v>
      </c>
      <c r="G28" s="114">
        <v>11075</v>
      </c>
      <c r="H28" s="140">
        <v>10756</v>
      </c>
      <c r="I28" s="115">
        <v>623</v>
      </c>
      <c r="J28" s="116">
        <v>5.7921160282632949</v>
      </c>
    </row>
    <row r="29" spans="1:15" s="110" customFormat="1" ht="24.95" customHeight="1" x14ac:dyDescent="0.2">
      <c r="A29" s="193">
        <v>86</v>
      </c>
      <c r="B29" s="199" t="s">
        <v>165</v>
      </c>
      <c r="C29" s="113">
        <v>12.179553909456002</v>
      </c>
      <c r="D29" s="115">
        <v>22230</v>
      </c>
      <c r="E29" s="114">
        <v>22185</v>
      </c>
      <c r="F29" s="114">
        <v>21814</v>
      </c>
      <c r="G29" s="114">
        <v>21530</v>
      </c>
      <c r="H29" s="140">
        <v>21604</v>
      </c>
      <c r="I29" s="115">
        <v>626</v>
      </c>
      <c r="J29" s="116">
        <v>2.8976115534160343</v>
      </c>
    </row>
    <row r="30" spans="1:15" s="110" customFormat="1" ht="24.95" customHeight="1" x14ac:dyDescent="0.2">
      <c r="A30" s="193">
        <v>87.88</v>
      </c>
      <c r="B30" s="204" t="s">
        <v>166</v>
      </c>
      <c r="C30" s="113">
        <v>6.3083843325900313</v>
      </c>
      <c r="D30" s="115">
        <v>11514</v>
      </c>
      <c r="E30" s="114">
        <v>11409</v>
      </c>
      <c r="F30" s="114">
        <v>11335</v>
      </c>
      <c r="G30" s="114">
        <v>11150</v>
      </c>
      <c r="H30" s="140">
        <v>11134</v>
      </c>
      <c r="I30" s="115">
        <v>380</v>
      </c>
      <c r="J30" s="116">
        <v>3.4129692832764507</v>
      </c>
    </row>
    <row r="31" spans="1:15" s="110" customFormat="1" ht="24.95" customHeight="1" x14ac:dyDescent="0.2">
      <c r="A31" s="193" t="s">
        <v>167</v>
      </c>
      <c r="B31" s="199" t="s">
        <v>168</v>
      </c>
      <c r="C31" s="113">
        <v>9.0116645390342924</v>
      </c>
      <c r="D31" s="115">
        <v>16448</v>
      </c>
      <c r="E31" s="114">
        <v>16288</v>
      </c>
      <c r="F31" s="114">
        <v>16150</v>
      </c>
      <c r="G31" s="114">
        <v>15924</v>
      </c>
      <c r="H31" s="140">
        <v>15815</v>
      </c>
      <c r="I31" s="115">
        <v>633</v>
      </c>
      <c r="J31" s="116">
        <v>4.0025292443882394</v>
      </c>
    </row>
    <row r="32" spans="1:15" s="110" customFormat="1" ht="24.95" customHeight="1" x14ac:dyDescent="0.2">
      <c r="A32" s="193"/>
      <c r="B32" s="288" t="s">
        <v>224</v>
      </c>
      <c r="C32" s="113">
        <v>1.6436644952032391E-3</v>
      </c>
      <c r="D32" s="115">
        <v>3</v>
      </c>
      <c r="E32" s="114" t="s">
        <v>513</v>
      </c>
      <c r="F32" s="114" t="s">
        <v>513</v>
      </c>
      <c r="G32" s="114">
        <v>0</v>
      </c>
      <c r="H32" s="140">
        <v>0</v>
      </c>
      <c r="I32" s="115">
        <v>3</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6.629446797319731E-2</v>
      </c>
      <c r="D34" s="115">
        <v>121</v>
      </c>
      <c r="E34" s="114">
        <v>106</v>
      </c>
      <c r="F34" s="114">
        <v>109</v>
      </c>
      <c r="G34" s="114">
        <v>104</v>
      </c>
      <c r="H34" s="140">
        <v>109</v>
      </c>
      <c r="I34" s="115">
        <v>12</v>
      </c>
      <c r="J34" s="116">
        <v>11.009174311926605</v>
      </c>
    </row>
    <row r="35" spans="1:10" s="110" customFormat="1" ht="24.95" customHeight="1" x14ac:dyDescent="0.2">
      <c r="A35" s="292" t="s">
        <v>171</v>
      </c>
      <c r="B35" s="293" t="s">
        <v>172</v>
      </c>
      <c r="C35" s="113">
        <v>7.3290999841112434</v>
      </c>
      <c r="D35" s="115">
        <v>13377</v>
      </c>
      <c r="E35" s="114">
        <v>13599</v>
      </c>
      <c r="F35" s="114">
        <v>13829</v>
      </c>
      <c r="G35" s="114">
        <v>13682</v>
      </c>
      <c r="H35" s="140">
        <v>13765</v>
      </c>
      <c r="I35" s="115">
        <v>-388</v>
      </c>
      <c r="J35" s="116">
        <v>-2.8187431892480932</v>
      </c>
    </row>
    <row r="36" spans="1:10" s="110" customFormat="1" ht="24.95" customHeight="1" x14ac:dyDescent="0.2">
      <c r="A36" s="294" t="s">
        <v>173</v>
      </c>
      <c r="B36" s="295" t="s">
        <v>174</v>
      </c>
      <c r="C36" s="125">
        <v>92.602961883420363</v>
      </c>
      <c r="D36" s="143">
        <v>169018</v>
      </c>
      <c r="E36" s="144">
        <v>168759</v>
      </c>
      <c r="F36" s="144">
        <v>167926</v>
      </c>
      <c r="G36" s="144">
        <v>166742</v>
      </c>
      <c r="H36" s="145">
        <v>166227</v>
      </c>
      <c r="I36" s="143">
        <v>2791</v>
      </c>
      <c r="J36" s="146">
        <v>1.6790292792386314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2020-09-25T07:51:43Z</dcterms:created>
  <dcterms:modified xsi:type="dcterms:W3CDTF">2020-09-28T08:07:27Z</dcterms:modified>
</cp:coreProperties>
</file>