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I43" i="24"/>
  <c r="H43" i="24"/>
  <c r="G43" i="24"/>
  <c r="F43" i="24"/>
  <c r="E43" i="24"/>
  <c r="D43" i="24"/>
  <c r="C43" i="24"/>
  <c r="L43" i="24" s="1"/>
  <c r="B43" i="24"/>
  <c r="J43" i="24" s="1"/>
  <c r="K42" i="24"/>
  <c r="I42" i="24"/>
  <c r="D42" i="24"/>
  <c r="C42" i="24"/>
  <c r="M42" i="24" s="1"/>
  <c r="B42" i="24"/>
  <c r="J42" i="24" s="1"/>
  <c r="M41" i="24"/>
  <c r="L41" i="24"/>
  <c r="K41" i="24"/>
  <c r="I41" i="24"/>
  <c r="H41" i="24"/>
  <c r="G41" i="24"/>
  <c r="F41" i="24"/>
  <c r="E41" i="24"/>
  <c r="D41" i="24"/>
  <c r="C41" i="24"/>
  <c r="B41" i="24"/>
  <c r="J41" i="24" s="1"/>
  <c r="K40" i="24"/>
  <c r="I40" i="24"/>
  <c r="D40" i="24"/>
  <c r="C40" i="24"/>
  <c r="M40" i="24" s="1"/>
  <c r="B40" i="24"/>
  <c r="J40" i="24" s="1"/>
  <c r="M36" i="24"/>
  <c r="L36" i="24"/>
  <c r="K36" i="24"/>
  <c r="J36" i="24"/>
  <c r="I36" i="24"/>
  <c r="H36" i="24"/>
  <c r="G36" i="24"/>
  <c r="F36" i="24"/>
  <c r="E36" i="24"/>
  <c r="D36" i="24"/>
  <c r="K57" i="15"/>
  <c r="L57" i="15" s="1"/>
  <c r="C38" i="24"/>
  <c r="C37" i="24"/>
  <c r="M37" i="24" s="1"/>
  <c r="C35" i="24"/>
  <c r="C34" i="24"/>
  <c r="C33" i="24"/>
  <c r="C32" i="24"/>
  <c r="G32" i="24" s="1"/>
  <c r="C31" i="24"/>
  <c r="C30" i="24"/>
  <c r="C29" i="24"/>
  <c r="C28" i="24"/>
  <c r="G28" i="24" s="1"/>
  <c r="C27" i="24"/>
  <c r="C26" i="24"/>
  <c r="G26" i="24" s="1"/>
  <c r="C25" i="24"/>
  <c r="C24" i="24"/>
  <c r="C23" i="24"/>
  <c r="C22" i="24"/>
  <c r="G22" i="24" s="1"/>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8" i="24" l="1"/>
  <c r="J28" i="24"/>
  <c r="H28" i="24"/>
  <c r="F28" i="24"/>
  <c r="D28" i="24"/>
  <c r="K8" i="24"/>
  <c r="J8" i="24"/>
  <c r="H8" i="24"/>
  <c r="F8" i="24"/>
  <c r="D8" i="24"/>
  <c r="F23" i="24"/>
  <c r="D23" i="24"/>
  <c r="J23" i="24"/>
  <c r="H23" i="24"/>
  <c r="K23" i="24"/>
  <c r="F29" i="24"/>
  <c r="D29" i="24"/>
  <c r="J29" i="24"/>
  <c r="H29" i="24"/>
  <c r="K29" i="24"/>
  <c r="K32" i="24"/>
  <c r="J32" i="24"/>
  <c r="H32" i="24"/>
  <c r="F32" i="24"/>
  <c r="D32" i="24"/>
  <c r="F35" i="24"/>
  <c r="D35" i="24"/>
  <c r="J35" i="24"/>
  <c r="H35" i="24"/>
  <c r="K35" i="24"/>
  <c r="G27" i="24"/>
  <c r="M27" i="24"/>
  <c r="E27" i="24"/>
  <c r="L27" i="24"/>
  <c r="I27" i="24"/>
  <c r="G33" i="24"/>
  <c r="M33" i="24"/>
  <c r="E33" i="24"/>
  <c r="L33" i="24"/>
  <c r="I33" i="24"/>
  <c r="F9" i="24"/>
  <c r="D9" i="24"/>
  <c r="J9" i="24"/>
  <c r="H9" i="24"/>
  <c r="K9" i="24"/>
  <c r="F17" i="24"/>
  <c r="D17" i="24"/>
  <c r="J17" i="24"/>
  <c r="H17" i="24"/>
  <c r="K17" i="24"/>
  <c r="K20" i="24"/>
  <c r="J20" i="24"/>
  <c r="H20" i="24"/>
  <c r="F20" i="24"/>
  <c r="D20" i="24"/>
  <c r="G15" i="24"/>
  <c r="M15" i="24"/>
  <c r="E15" i="24"/>
  <c r="L15" i="24"/>
  <c r="I15" i="24"/>
  <c r="G21" i="24"/>
  <c r="M21" i="24"/>
  <c r="E21" i="24"/>
  <c r="L21" i="24"/>
  <c r="I21" i="24"/>
  <c r="F7" i="24"/>
  <c r="D7" i="24"/>
  <c r="J7" i="24"/>
  <c r="H7" i="24"/>
  <c r="K7" i="24"/>
  <c r="F15" i="24"/>
  <c r="D15" i="24"/>
  <c r="J15" i="24"/>
  <c r="H15" i="24"/>
  <c r="K15" i="24"/>
  <c r="F21" i="24"/>
  <c r="D21" i="24"/>
  <c r="J21" i="24"/>
  <c r="H21" i="24"/>
  <c r="K21" i="24"/>
  <c r="K24" i="24"/>
  <c r="J24" i="24"/>
  <c r="H24" i="24"/>
  <c r="F24" i="24"/>
  <c r="D24" i="24"/>
  <c r="F27" i="24"/>
  <c r="D27" i="24"/>
  <c r="J27" i="24"/>
  <c r="H27" i="24"/>
  <c r="K27" i="24"/>
  <c r="H37" i="24"/>
  <c r="F37" i="24"/>
  <c r="D37" i="24"/>
  <c r="K37" i="24"/>
  <c r="J37" i="24"/>
  <c r="G19" i="24"/>
  <c r="M19" i="24"/>
  <c r="E19" i="24"/>
  <c r="L19" i="24"/>
  <c r="I19" i="24"/>
  <c r="G25" i="24"/>
  <c r="M25" i="24"/>
  <c r="E25" i="24"/>
  <c r="L25" i="24"/>
  <c r="I25" i="24"/>
  <c r="G31" i="24"/>
  <c r="M31" i="24"/>
  <c r="E31" i="24"/>
  <c r="L31" i="24"/>
  <c r="I31" i="24"/>
  <c r="F31" i="24"/>
  <c r="D31" i="24"/>
  <c r="J31" i="24"/>
  <c r="H31" i="24"/>
  <c r="K31" i="24"/>
  <c r="D38" i="24"/>
  <c r="K38" i="24"/>
  <c r="J38" i="24"/>
  <c r="H38" i="24"/>
  <c r="F38" i="24"/>
  <c r="G7" i="24"/>
  <c r="M7" i="24"/>
  <c r="E7" i="24"/>
  <c r="L7" i="24"/>
  <c r="I7" i="24"/>
  <c r="G35" i="24"/>
  <c r="M35" i="24"/>
  <c r="E35" i="24"/>
  <c r="L35" i="24"/>
  <c r="I35" i="24"/>
  <c r="K16" i="24"/>
  <c r="J16" i="24"/>
  <c r="H16" i="24"/>
  <c r="F16" i="24"/>
  <c r="D16" i="24"/>
  <c r="F19" i="24"/>
  <c r="D19" i="24"/>
  <c r="J19" i="24"/>
  <c r="H19" i="24"/>
  <c r="K19" i="24"/>
  <c r="F25" i="24"/>
  <c r="D25" i="24"/>
  <c r="J25" i="24"/>
  <c r="H25" i="24"/>
  <c r="K25" i="24"/>
  <c r="G17" i="24"/>
  <c r="M17" i="24"/>
  <c r="E17" i="24"/>
  <c r="L17" i="24"/>
  <c r="I17" i="24"/>
  <c r="G23" i="24"/>
  <c r="M23" i="24"/>
  <c r="E23" i="24"/>
  <c r="L23" i="24"/>
  <c r="I23" i="24"/>
  <c r="G29" i="24"/>
  <c r="M29" i="24"/>
  <c r="E29" i="24"/>
  <c r="L29" i="24"/>
  <c r="I29" i="24"/>
  <c r="G9" i="24"/>
  <c r="M9" i="24"/>
  <c r="E9" i="24"/>
  <c r="L9" i="24"/>
  <c r="I9" i="24"/>
  <c r="B14" i="24"/>
  <c r="B6" i="24"/>
  <c r="K22" i="24"/>
  <c r="J22" i="24"/>
  <c r="H22" i="24"/>
  <c r="F22" i="24"/>
  <c r="D22" i="24"/>
  <c r="K30" i="24"/>
  <c r="J30" i="24"/>
  <c r="H30" i="24"/>
  <c r="F30" i="24"/>
  <c r="D30" i="24"/>
  <c r="B45" i="24"/>
  <c r="B39" i="24"/>
  <c r="I8" i="24"/>
  <c r="M8" i="24"/>
  <c r="E8" i="24"/>
  <c r="L8" i="24"/>
  <c r="I18" i="24"/>
  <c r="M18" i="24"/>
  <c r="E18" i="24"/>
  <c r="L18" i="24"/>
  <c r="I26" i="24"/>
  <c r="M26" i="24"/>
  <c r="E26" i="24"/>
  <c r="L26" i="24"/>
  <c r="I34" i="24"/>
  <c r="M34" i="24"/>
  <c r="E34" i="24"/>
  <c r="L34" i="24"/>
  <c r="E37" i="24"/>
  <c r="F33" i="24"/>
  <c r="D33" i="24"/>
  <c r="J33" i="24"/>
  <c r="H33" i="24"/>
  <c r="M38" i="24"/>
  <c r="E38" i="24"/>
  <c r="L38" i="24"/>
  <c r="G38" i="24"/>
  <c r="I16" i="24"/>
  <c r="M16" i="24"/>
  <c r="E16" i="24"/>
  <c r="L16" i="24"/>
  <c r="I24" i="24"/>
  <c r="M24" i="24"/>
  <c r="E24" i="24"/>
  <c r="L24" i="24"/>
  <c r="I32" i="24"/>
  <c r="M32" i="24"/>
  <c r="E32" i="24"/>
  <c r="L32" i="24"/>
  <c r="G8" i="24"/>
  <c r="K33"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8" i="24"/>
  <c r="G34" i="24"/>
  <c r="K34" i="24"/>
  <c r="J34" i="24"/>
  <c r="H34" i="24"/>
  <c r="F34" i="24"/>
  <c r="D34" i="24"/>
  <c r="C14" i="24"/>
  <c r="C6" i="24"/>
  <c r="I22" i="24"/>
  <c r="M22" i="24"/>
  <c r="E22" i="24"/>
  <c r="L22" i="24"/>
  <c r="I30" i="24"/>
  <c r="M30" i="24"/>
  <c r="E30" i="24"/>
  <c r="L30" i="24"/>
  <c r="C45" i="24"/>
  <c r="C39" i="24"/>
  <c r="G24" i="24"/>
  <c r="K18" i="24"/>
  <c r="J18" i="24"/>
  <c r="H18" i="24"/>
  <c r="F18" i="24"/>
  <c r="D18" i="24"/>
  <c r="K26" i="24"/>
  <c r="J26" i="24"/>
  <c r="H26" i="24"/>
  <c r="F26" i="24"/>
  <c r="D26" i="24"/>
  <c r="G30" i="24"/>
  <c r="I20" i="24"/>
  <c r="M20" i="24"/>
  <c r="E20" i="24"/>
  <c r="L20" i="24"/>
  <c r="I28" i="24"/>
  <c r="M28" i="24"/>
  <c r="E28" i="24"/>
  <c r="L28" i="24"/>
  <c r="I37" i="24"/>
  <c r="G37" i="24"/>
  <c r="L37" i="24"/>
  <c r="G2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F42" i="24"/>
  <c r="F44" i="24"/>
  <c r="G40" i="24"/>
  <c r="G42" i="24"/>
  <c r="G44" i="24"/>
  <c r="H40" i="24"/>
  <c r="H42" i="24"/>
  <c r="H44" i="24"/>
  <c r="L40" i="24"/>
  <c r="L42" i="24"/>
  <c r="L44" i="24"/>
  <c r="E40" i="24"/>
  <c r="E42" i="24"/>
  <c r="E44" i="24"/>
  <c r="J79" i="24" l="1"/>
  <c r="I6" i="24"/>
  <c r="M6" i="24"/>
  <c r="E6" i="24"/>
  <c r="L6" i="24"/>
  <c r="G6" i="24"/>
  <c r="I14" i="24"/>
  <c r="M14" i="24"/>
  <c r="E14" i="24"/>
  <c r="L14" i="24"/>
  <c r="G14" i="24"/>
  <c r="K6" i="24"/>
  <c r="J6" i="24"/>
  <c r="H6" i="24"/>
  <c r="F6" i="24"/>
  <c r="D6" i="24"/>
  <c r="H39" i="24"/>
  <c r="F39" i="24"/>
  <c r="D39" i="24"/>
  <c r="K39" i="24"/>
  <c r="J39" i="24"/>
  <c r="K14" i="24"/>
  <c r="J14" i="24"/>
  <c r="H14" i="24"/>
  <c r="F14" i="24"/>
  <c r="D14" i="24"/>
  <c r="K77" i="24"/>
  <c r="I39" i="24"/>
  <c r="G39" i="24"/>
  <c r="L39" i="24"/>
  <c r="M39" i="24"/>
  <c r="E39" i="24"/>
  <c r="H45" i="24"/>
  <c r="F45" i="24"/>
  <c r="D45" i="24"/>
  <c r="K45" i="24"/>
  <c r="J45" i="24"/>
  <c r="I77" i="24"/>
  <c r="I45" i="24"/>
  <c r="G45" i="24"/>
  <c r="L45" i="24"/>
  <c r="M45" i="24"/>
  <c r="E45" i="24"/>
  <c r="I78" i="24" l="1"/>
  <c r="I79" i="24"/>
  <c r="K79" i="24"/>
  <c r="K78" i="24"/>
  <c r="J78" i="24"/>
  <c r="I83" i="24" l="1"/>
  <c r="I82" i="24"/>
  <c r="I81" i="24"/>
</calcChain>
</file>

<file path=xl/sharedStrings.xml><?xml version="1.0" encoding="utf-8"?>
<sst xmlns="http://schemas.openxmlformats.org/spreadsheetml/2006/main" count="1703" uniqueCount="521">
  <si>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</si>
  <si>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</si>
  <si>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</si>
  <si>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</si>
  <si>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</si>
  <si>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</si>
  <si>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</si>
  <si>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</si>
  <si>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</si>
  <si>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</si>
  <si>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</si>
  <si>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</si>
  <si>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</si>
  <si>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Leverkusen, Stadt (05316)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</si>
  <si>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</si>
  <si>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</si>
  <si>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</si>
  <si>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</si>
  <si>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</si>
  <si>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</si>
  <si>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</si>
  <si>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</si>
  <si>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</si>
  <si>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</si>
  <si>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</si>
  <si>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</si>
  <si>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</si>
  <si>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</si>
  <si>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</si>
  <si>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</si>
  <si>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</si>
  <si>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</si>
  <si>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</si>
  <si>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</si>
  <si>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</si>
  <si>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</si>
  <si>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</si>
  <si>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</si>
  <si>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</si>
  <si>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</si>
  <si>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</si>
  <si>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</si>
  <si>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</si>
  <si>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</si>
  <si>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</si>
  <si>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</si>
  <si>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</si>
  <si>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</si>
  <si>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</si>
  <si>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</si>
  <si>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</si>
  <si>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</si>
  <si>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</si>
  <si>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</si>
  <si>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</si>
  <si>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</si>
  <si>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</si>
  <si>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</si>
  <si>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</si>
  <si>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</si>
  <si>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</si>
  <si>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</si>
  <si>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</si>
  <si>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</si>
  <si>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</si>
  <si>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</si>
  <si>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</si>
  <si>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</si>
  <si>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</si>
  <si>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</si>
  <si>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</si>
  <si>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</si>
  <si>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</si>
  <si>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</si>
  <si>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</si>
  <si>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</si>
  <si>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</si>
  <si>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</si>
  <si>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</si>
  <si>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</si>
  <si>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</si>
  <si>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</si>
  <si>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</si>
  <si>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</si>
  <si>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</si>
  <si>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</si>
  <si>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</si>
  <si>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</si>
  <si>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</si>
  <si>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</si>
  <si>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</si>
  <si>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</si>
  <si>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Leverkusen, Stadt (05316);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</si>
  <si>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</si>
  <si>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</si>
  <si>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</si>
  <si>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</si>
  <si>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</si>
  <si>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</si>
  <si>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</si>
  <si>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</si>
  <si>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</si>
  <si>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</si>
  <si>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</si>
  <si>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</si>
  <si>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</si>
  <si>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</si>
  <si>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</si>
  <si>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</si>
  <si>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</si>
  <si>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</si>
  <si>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</si>
  <si>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</si>
  <si>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</si>
  <si>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</si>
  <si>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</si>
  <si>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</si>
  <si>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</si>
  <si>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</si>
  <si>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</si>
  <si>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</si>
  <si>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</si>
  <si>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</si>
  <si>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</si>
  <si>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</si>
  <si>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</si>
  <si>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</si>
  <si>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</si>
  <si>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</si>
  <si>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</si>
  <si>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</si>
  <si>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</si>
  <si>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</si>
  <si>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</si>
  <si>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</si>
  <si>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</si>
  <si>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</si>
  <si>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</si>
  <si>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</si>
  <si>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</si>
  <si>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</si>
  <si>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</si>
  <si>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</si>
  <si>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</si>
  <si>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</si>
  <si>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</si>
  <si>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</si>
  <si>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</si>
  <si>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</si>
  <si>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</si>
  <si>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</si>
  <si>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</si>
  <si>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</si>
  <si>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</si>
  <si>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</si>
  <si>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</si>
  <si>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</si>
  <si>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</si>
  <si>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</si>
  <si>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</si>
  <si>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</si>
  <si>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</si>
  <si>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</si>
  <si>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</si>
  <si>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</si>
  <si>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</si>
  <si>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</si>
  <si>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</si>
  <si>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</si>
  <si>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</si>
  <si>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</si>
  <si>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</si>
  <si>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</si>
  <si>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</si>
  <si>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</si>
  <si>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</si>
  <si>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</si>
  <si>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</si>
  <si>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</si>
  <si>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</si>
  <si>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</si>
  <si>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</si>
  <si>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</si>
  <si>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Leverkusen, Stadt (05316)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</si>
  <si>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</si>
  <si>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</si>
  <si>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</si>
  <si>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</si>
  <si>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</si>
  <si>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</si>
  <si>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</si>
  <si>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</si>
  <si>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</si>
  <si>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</si>
  <si>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</si>
  <si>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</si>
  <si>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</si>
  <si>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</si>
  <si>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</si>
  <si>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</si>
  <si>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</si>
  <si>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</si>
  <si>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</si>
  <si>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</si>
  <si>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</si>
  <si>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</si>
  <si>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</si>
  <si>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</si>
  <si>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</si>
  <si>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</si>
  <si>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</si>
  <si>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</si>
  <si>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</si>
  <si>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</si>
  <si>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</si>
  <si>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</si>
  <si>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</si>
  <si>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</si>
  <si>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</si>
  <si>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</si>
  <si>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</si>
  <si>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</si>
  <si>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</si>
  <si>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</si>
  <si>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</si>
  <si>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</si>
  <si>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</si>
  <si>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</si>
  <si>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</si>
  <si>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</si>
  <si>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</si>
  <si>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</si>
  <si>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</si>
  <si>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</si>
  <si>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</si>
  <si>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</si>
  <si>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</si>
  <si>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</si>
  <si>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</si>
  <si>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</si>
  <si>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</si>
  <si>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</si>
  <si>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</si>
  <si>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</si>
  <si>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</si>
  <si>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</si>
  <si>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</si>
  <si>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</si>
  <si>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</si>
  <si>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</si>
  <si>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</si>
  <si>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</si>
  <si>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</si>
  <si>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</si>
  <si>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</si>
  <si>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</si>
  <si>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</si>
  <si>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</si>
  <si>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</si>
  <si>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</si>
  <si>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</si>
  <si>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</si>
  <si>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</si>
  <si>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</si>
  <si>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</si>
  <si>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</si>
  <si>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</si>
  <si>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</si>
  <si>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</si>
  <si>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</si>
  <si>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</si>
  <si>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</si>
  <si>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</si>
  <si>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</si>
  <si>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</si>
  <si>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</si>
  <si>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</si>
  <si>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</si>
  <si>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</si>
  <si>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</si>
  <si>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</si>
  <si>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</si>
  <si>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</si>
  <si>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</si>
  <si>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</si>
  <si>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</si>
  <si>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</si>
  <si>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</si>
  <si>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</si>
  <si>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</si>
  <si>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</si>
  <si>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</si>
  <si>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</si>
  <si>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</si>
  <si>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</si>
  <si>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</si>
  <si>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</si>
  <si>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</si>
  <si>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</si>
  <si>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</si>
  <si>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</si>
  <si>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</si>
  <si>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</si>
  <si>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</si>
  <si>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</si>
  <si>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</si>
  <si>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</si>
  <si>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</si>
  <si>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</si>
  <si>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</si>
  <si>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</si>
  <si>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</si>
  <si>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</si>
  <si>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</si>
  <si>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</si>
  <si>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</si>
  <si>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</si>
  <si>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</si>
  <si>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</si>
  <si>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</si>
  <si>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</si>
  <si>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</si>
  <si>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</si>
  <si>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</si>
  <si>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</si>
  <si>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</si>
  <si>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</si>
  <si>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</si>
  <si>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</si>
  <si>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</si>
  <si>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</si>
  <si>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</si>
  <si>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</si>
  <si>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</si>
  <si>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</si>
  <si>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</si>
  <si>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</si>
  <si>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</si>
  <si>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</si>
  <si>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</si>
  <si>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</si>
  <si>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</si>
  <si>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</si>
  <si>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</si>
  <si>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</si>
  <si>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</si>
  <si>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</si>
  <si>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</si>
  <si>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</si>
  <si>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</si>
  <si>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</si>
  <si>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</si>
  <si>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</si>
  <si>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</si>
  <si>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</si>
  <si>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</si>
  <si>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</si>
  <si>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</si>
  <si>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</si>
  <si>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</si>
  <si>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</si>
  <si>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</si>
  <si>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</si>
  <si>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</si>
  <si>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</si>
  <si>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</si>
  <si>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</si>
  <si>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</si>
  <si>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</si>
  <si>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</si>
  <si>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</si>
  <si>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</si>
  <si>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</si>
  <si>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Leverkusen, Stadt (05316);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</si>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</sst>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{800DB8AD-D5B4-41D6-9D6F-0A07A8E0DF9B}</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4285-4F81-9205-CBC5E6502708}"/>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{734ECA91-6773-4235-B735-0B1DE308F2CE}</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4285-4F81-9205-CBC5E650270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{B8A350F1-FD47-48DF-9969-712A4CFDDA99}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285-4F81-9205-CBC5E650270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{C86B0A2A-DB8A-4E67-B7CE-262D3F616D94}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285-4F81-9205-CBC5E650270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0.3852198835095072</c:v>
                </c:pt>
                <c:pt idx="1">
                  <c:v>1.3225681822425275</c:v>
                </c:pt>
                <c:pt idx="2">
                  <c:v>1.1186464311118853</c:v>
                </c:pt>
                <c:pt idx="3">
                  <c:v>1.0875687030768</c:v>
                </c:pt>
              </c:numCache>
            </c:numRef>
          </c:val>
          <c:extLst>
            <c:ext xmlns:c16="http://schemas.microsoft.com/office/drawing/2014/chart" uri="{C3380CC4-5D6E-409C-BE32-E72D297353CC}">
              <c16:uniqueId val="{00000004-4285-4F81-9205-CBC5E650270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{A02D6DAB-C681-491F-AEA3-88DFE683229A}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285-4F81-9205-CBC5E650270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{8D72070D-7E04-4695-829B-8B5A0AF91FBF}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285-4F81-9205-CBC5E650270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{5C50A595-1D9C-4AE3-8BC3-F4028F39866E}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285-4F81-9205-CBC5E650270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{81C1EFA0-6F19-4A06-8337-7C6D26CEABC5}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285-4F81-9205-CBC5E65027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285-4F81-9205-CBC5E650270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285-4F81-9205-CBC5E650270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{ECBF26C0-0664-4A45-8FEA-C94759DFF20F}</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E598-4527-91E6-21CED295CA02}"/>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{422706F5-E063-4F59-B988-82C185E6AC7E}</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E598-4527-91E6-21CED295CA0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{5C4D1FBB-4453-4A83-BEBB-472CD3DE9C2D}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598-4527-91E6-21CED295CA0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{EA6B2895-7F18-437A-8BE8-AE4C12BD6A8E}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598-4527-91E6-21CED295CA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-3.0787684926029586</c:v>
                </c:pt>
                <c:pt idx="1">
                  <c:v>-3.156552267354261</c:v>
                </c:pt>
                <c:pt idx="2">
                  <c:v>-2.7637010795899166</c:v>
                </c:pt>
                <c:pt idx="3">
                  <c:v>-2.8655893304673015</c:v>
                </c:pt>
              </c:numCache>
            </c:numRef>
          </c:val>
          <c:extLst>
            <c:ext xmlns:c16="http://schemas.microsoft.com/office/drawing/2014/chart" uri="{C3380CC4-5D6E-409C-BE32-E72D297353CC}">
              <c16:uniqueId val="{00000004-E598-4527-91E6-21CED295CA0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{3EAC5F9D-D08D-446A-BA0B-58ECA61E4237}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598-4527-91E6-21CED295CA0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{C13D6163-5AE6-44D6-A5AA-4F29D2E76F46}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598-4527-91E6-21CED295CA0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{63ABBC5C-D145-4935-921E-FFDACD888DC9}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598-4527-91E6-21CED295CA0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{D260FB87-B5FC-4E35-9C4A-6DC0CB1BA828}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598-4527-91E6-21CED295CA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598-4527-91E6-21CED295CA0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598-4527-91E6-21CED295CA0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{C46A4E05-DA97-4A5A-9838-D7A8F2971574}</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B474-4B47-B64E-1DA4D92F3949}"/>
                </c:ext>
              </c:extLst>
            </c:dLbl>
            <c:dLbl>
              <c:idx val="1"/>
              <c:tx>
                <c:strRef>
                  <c:f>Daten_Diagramme!$D$15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{A4CF9190-75C0-4CD3-92A9-DD87EB29CF54}</c15:txfldGUID>
                      <c15:f>Daten_Diagramme!$D$15</c15:f>
                      <c15:dlblFieldTableCache>
                        <c:ptCount val="1"/>
                        <c:pt idx="0">
                          <c:v>8.5</c:v>
                        </c:pt>
                      </c15:dlblFieldTableCache>
                    </c15:dlblFTEntry>
                  </c15:dlblFieldTable>
                  <c15:showDataLabelsRange val="0"/>
                </c:ext>
                <c:ext xmlns:c16="http://schemas.microsoft.com/office/drawing/2014/chart" uri="{C3380CC4-5D6E-409C-BE32-E72D297353CC}">
                  <c16:uniqueId val="{00000001-B474-4B47-B64E-1DA4D92F3949}"/>
                </c:ext>
              </c:extLst>
            </c:dLbl>
            <c:dLbl>
              <c:idx val="2"/>
              <c:tx>
                <c:strRef>
                  <c:f>Daten_Diagramme!$D$16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{78867CF1-8E58-432B-981C-A80DE3E3FCA1}</c15:txfldGUID>
                      <c15:f>Daten_Diagramme!$D$16</c15:f>
                      <c15:dlblFieldTableCache>
                        <c:ptCount val="1"/>
                        <c:pt idx="0">
                          <c:v>0.6</c:v>
                        </c:pt>
                      </c15:dlblFieldTableCache>
                    </c15:dlblFTEntry>
                  </c15:dlblFieldTable>
                  <c15:showDataLabelsRange val="0"/>
                </c:ext>
                <c:ext xmlns:c16="http://schemas.microsoft.com/office/drawing/2014/chart" uri="{C3380CC4-5D6E-409C-BE32-E72D297353CC}">
                  <c16:uniqueId val="{00000002-B474-4B47-B64E-1DA4D92F3949}"/>
                </c:ext>
              </c:extLst>
            </c:dLbl>
            <c:dLbl>
              <c:idx val="3"/>
              <c:tx>
                <c:strRef>
                  <c:f>Daten_Diagramme!$D$17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{0A0A3136-E242-4151-850B-4435F82F84EC}</c15:txfldGUID>
                      <c15:f>Daten_Diagramme!$D$17</c15:f>
                      <c15:dlblFieldTableCache>
                        <c:ptCount val="1"/>
                        <c:pt idx="0">
                          <c:v>5.3</c:v>
                        </c:pt>
                      </c15:dlblFieldTableCache>
                    </c15:dlblFTEntry>
                  </c15:dlblFieldTable>
                  <c15:showDataLabelsRange val="0"/>
                </c:ext>
                <c:ext xmlns:c16="http://schemas.microsoft.com/office/drawing/2014/chart" uri="{C3380CC4-5D6E-409C-BE32-E72D297353CC}">
                  <c16:uniqueId val="{00000003-B474-4B47-B64E-1DA4D92F3949}"/>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{3ACCF2A2-94F0-41CF-9F25-FDD48C94A026}</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B474-4B47-B64E-1DA4D92F3949}"/>
                </c:ext>
              </c:extLst>
            </c:dLbl>
            <c:dLbl>
              <c:idx val="5"/>
              <c:tx>
                <c:strRef>
                  <c:f>Daten_Diagramme!$D$19</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{99EA2CD0-FEBA-43D8-A2BE-95D1AEAAC060}</c15:txfldGUID>
                      <c15:f>Daten_Diagramme!$D$19</c15:f>
                      <c15:dlblFieldTableCache>
                        <c:ptCount val="1"/>
                        <c:pt idx="0">
                          <c:v>-8.6</c:v>
                        </c:pt>
                      </c15:dlblFieldTableCache>
                    </c15:dlblFTEntry>
                  </c15:dlblFieldTable>
                  <c15:showDataLabelsRange val="0"/>
                </c:ext>
                <c:ext xmlns:c16="http://schemas.microsoft.com/office/drawing/2014/chart" uri="{C3380CC4-5D6E-409C-BE32-E72D297353CC}">
                  <c16:uniqueId val="{00000005-B474-4B47-B64E-1DA4D92F3949}"/>
                </c:ext>
              </c:extLst>
            </c:dLbl>
            <c:dLbl>
              <c:idx val="6"/>
              <c:tx>
                <c:strRef>
                  <c:f>Daten_Diagramme!$D$20</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{AE100526-9514-43FE-B77F-E15917E0ACE5}</c15:txfldGUID>
                      <c15:f>Daten_Diagramme!$D$20</c15:f>
                      <c15:dlblFieldTableCache>
                        <c:ptCount val="1"/>
                        <c:pt idx="0">
                          <c:v>8.5</c:v>
                        </c:pt>
                      </c15:dlblFieldTableCache>
                    </c15:dlblFTEntry>
                  </c15:dlblFieldTable>
                  <c15:showDataLabelsRange val="0"/>
                </c:ext>
                <c:ext xmlns:c16="http://schemas.microsoft.com/office/drawing/2014/chart" uri="{C3380CC4-5D6E-409C-BE32-E72D297353CC}">
                  <c16:uniqueId val="{00000006-B474-4B47-B64E-1DA4D92F3949}"/>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{BA8E920E-933A-4ACF-AF30-41A8CBF5C8DA}</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B474-4B47-B64E-1DA4D92F3949}"/>
                </c:ext>
              </c:extLst>
            </c:dLbl>
            <c:dLbl>
              <c:idx val="8"/>
              <c:tx>
                <c:strRef>
                  <c:f>Daten_Diagramme!$D$22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{256C8D2F-1721-48EC-9A2B-25E7B59A9DF4}</c15:txfldGUID>
                      <c15:f>Daten_Diagramme!$D$22</c15:f>
                      <c15:dlblFieldTableCache>
                        <c:ptCount val="1"/>
                        <c:pt idx="0">
                          <c:v>3.5</c:v>
                        </c:pt>
                      </c15:dlblFieldTableCache>
                    </c15:dlblFTEntry>
                  </c15:dlblFieldTable>
                  <c15:showDataLabelsRange val="0"/>
                </c:ext>
                <c:ext xmlns:c16="http://schemas.microsoft.com/office/drawing/2014/chart" uri="{C3380CC4-5D6E-409C-BE32-E72D297353CC}">
                  <c16:uniqueId val="{00000008-B474-4B47-B64E-1DA4D92F3949}"/>
                </c:ext>
              </c:extLst>
            </c:dLbl>
            <c:dLbl>
              <c:idx val="9"/>
              <c:tx>
                <c:strRef>
                  <c:f>Daten_Diagramme!$D$23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{324BE76E-F244-49FE-8CD9-1269FFCDF90D}</c15:txfldGUID>
                      <c15:f>Daten_Diagramme!$D$23</c15:f>
                      <c15:dlblFieldTableCache>
                        <c:ptCount val="1"/>
                        <c:pt idx="0">
                          <c:v>5.1</c:v>
                        </c:pt>
                      </c15:dlblFieldTableCache>
                    </c15:dlblFTEntry>
                  </c15:dlblFieldTable>
                  <c15:showDataLabelsRange val="0"/>
                </c:ext>
                <c:ext xmlns:c16="http://schemas.microsoft.com/office/drawing/2014/chart" uri="{C3380CC4-5D6E-409C-BE32-E72D297353CC}">
                  <c16:uniqueId val="{00000009-B474-4B47-B64E-1DA4D92F3949}"/>
                </c:ext>
              </c:extLst>
            </c:dLbl>
            <c:dLbl>
              <c:idx val="10"/>
              <c:tx>
                <c:strRef>
                  <c:f>Daten_Diagramme!$D$24</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{89D53F15-96F5-4F89-8EB2-AE9A2E220437}</c15:txfldGUID>
                      <c15:f>Daten_Diagramme!$D$24</c15:f>
                      <c15:dlblFieldTableCache>
                        <c:ptCount val="1"/>
                        <c:pt idx="0">
                          <c:v>14.7</c:v>
                        </c:pt>
                      </c15:dlblFieldTableCache>
                    </c15:dlblFTEntry>
                  </c15:dlblFieldTable>
                  <c15:showDataLabelsRange val="0"/>
                </c:ext>
                <c:ext xmlns:c16="http://schemas.microsoft.com/office/drawing/2014/chart" uri="{C3380CC4-5D6E-409C-BE32-E72D297353CC}">
                  <c16:uniqueId val="{0000000A-B474-4B47-B64E-1DA4D92F3949}"/>
                </c:ext>
              </c:extLst>
            </c:dLbl>
            <c:dLbl>
              <c:idx val="11"/>
              <c:tx>
                <c:strRef>
                  <c:f>Daten_Diagramme!$D$25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{CD436247-8703-4CB0-B2A5-F79CC4E37C34}</c15:txfldGUID>
                      <c15:f>Daten_Diagramme!$D$25</c15:f>
                      <c15:dlblFieldTableCache>
                        <c:ptCount val="1"/>
                      </c15:dlblFieldTableCache>
                    </c15:dlblFTEntry>
                  </c15:dlblFieldTable>
                  <c15:showDataLabelsRange val="0"/>
                </c:ext>
                <c:ext xmlns:c16="http://schemas.microsoft.com/office/drawing/2014/chart" uri="{C3380CC4-5D6E-409C-BE32-E72D297353CC}">
                  <c16:uniqueId val="{0000000B-B474-4B47-B64E-1DA4D92F3949}"/>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{8A19E8AF-D906-41DC-A22A-85744F1AC0CE}</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B474-4B47-B64E-1DA4D92F3949}"/>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{D94FC486-AB46-43FF-8497-01F88BC37FDC}</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B474-4B47-B64E-1DA4D92F3949}"/>
                </c:ext>
              </c:extLst>
            </c:dLbl>
            <c:dLbl>
              <c:idx val="14"/>
              <c:tx>
                <c:strRef>
                  <c:f>Daten_Diagramme!$D$28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{A96CA97C-812E-4089-8638-D6AF000BF0BE}</c15:txfldGUID>
                      <c15:f>Daten_Diagramme!$D$28</c15:f>
                      <c15:dlblFieldTableCache>
                        <c:ptCount val="1"/>
                        <c:pt idx="0">
                          <c:v>3.1</c:v>
                        </c:pt>
                      </c15:dlblFieldTableCache>
                    </c15:dlblFTEntry>
                  </c15:dlblFieldTable>
                  <c15:showDataLabelsRange val="0"/>
                </c:ext>
                <c:ext xmlns:c16="http://schemas.microsoft.com/office/drawing/2014/chart" uri="{C3380CC4-5D6E-409C-BE32-E72D297353CC}">
                  <c16:uniqueId val="{0000000E-B474-4B47-B64E-1DA4D92F3949}"/>
                </c:ext>
              </c:extLst>
            </c:dLbl>
            <c:dLbl>
              <c:idx val="15"/>
              <c:tx>
                <c:strRef>
                  <c:f>Daten_Diagramme!$D$29</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{1C446AD3-195B-48D3-8D31-083610DA3ED5}</c15:txfldGUID>
                      <c15:f>Daten_Diagramme!$D$29</c15:f>
                      <c15:dlblFieldTableCache>
                        <c:ptCount val="1"/>
                        <c:pt idx="0">
                          <c:v>-11.3</c:v>
                        </c:pt>
                      </c15:dlblFieldTableCache>
                    </c15:dlblFTEntry>
                  </c15:dlblFieldTable>
                  <c15:showDataLabelsRange val="0"/>
                </c:ext>
                <c:ext xmlns:c16="http://schemas.microsoft.com/office/drawing/2014/chart" uri="{C3380CC4-5D6E-409C-BE32-E72D297353CC}">
                  <c16:uniqueId val="{0000000F-B474-4B47-B64E-1DA4D92F3949}"/>
                </c:ext>
              </c:extLst>
            </c:dLbl>
            <c:dLbl>
              <c:idx val="16"/>
              <c:tx>
                <c:strRef>
                  <c:f>Daten_Diagramme!$D$30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{B9C03267-A35A-47B3-A726-259A81F84B2C}</c15:txfldGUID>
                      <c15:f>Daten_Diagramme!$D$30</c15:f>
                      <c15:dlblFieldTableCache>
                        <c:ptCount val="1"/>
                        <c:pt idx="0">
                          <c:v>4.6</c:v>
                        </c:pt>
                      </c15:dlblFieldTableCache>
                    </c15:dlblFTEntry>
                  </c15:dlblFieldTable>
                  <c15:showDataLabelsRange val="0"/>
                </c:ext>
                <c:ext xmlns:c16="http://schemas.microsoft.com/office/drawing/2014/chart" uri="{C3380CC4-5D6E-409C-BE32-E72D297353CC}">
                  <c16:uniqueId val="{00000010-B474-4B47-B64E-1DA4D92F3949}"/>
                </c:ext>
              </c:extLst>
            </c:dLbl>
            <c:dLbl>
              <c:idx val="17"/>
              <c:tx>
                <c:strRef>
                  <c:f>Daten_Diagramme!$D$31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{C45FAA58-A7E4-4D39-B3E0-A152790ED14C}</c15:txfldGUID>
                      <c15:f>Daten_Diagramme!$D$31</c15:f>
                      <c15:dlblFieldTableCache>
                        <c:ptCount val="1"/>
                        <c:pt idx="0">
                          <c:v>-1.0</c:v>
                        </c:pt>
                      </c15:dlblFieldTableCache>
                    </c15:dlblFTEntry>
                  </c15:dlblFieldTable>
                  <c15:showDataLabelsRange val="0"/>
                </c:ext>
                <c:ext xmlns:c16="http://schemas.microsoft.com/office/drawing/2014/chart" uri="{C3380CC4-5D6E-409C-BE32-E72D297353CC}">
                  <c16:uniqueId val="{00000011-B474-4B47-B64E-1DA4D92F3949}"/>
                </c:ext>
              </c:extLst>
            </c:dLbl>
            <c:dLbl>
              <c:idx val="18"/>
              <c:tx>
                <c:strRef>
                  <c:f>Daten_Diagramme!$D$32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{3D2DC58D-3AD5-4B3B-A3A4-664432F0F203}</c15:txfldGUID>
                      <c15:f>Daten_Diagramme!$D$32</c15:f>
                      <c15:dlblFieldTableCache>
                        <c:ptCount val="1"/>
                        <c:pt idx="0">
                          <c:v>5.5</c:v>
                        </c:pt>
                      </c15:dlblFieldTableCache>
                    </c15:dlblFTEntry>
                  </c15:dlblFieldTable>
                  <c15:showDataLabelsRange val="0"/>
                </c:ext>
                <c:ext xmlns:c16="http://schemas.microsoft.com/office/drawing/2014/chart" uri="{C3380CC4-5D6E-409C-BE32-E72D297353CC}">
                  <c16:uniqueId val="{00000012-B474-4B47-B64E-1DA4D92F3949}"/>
                </c:ext>
              </c:extLst>
            </c:dLbl>
            <c:dLbl>
              <c:idx val="19"/>
              <c:tx>
                <c:strRef>
                  <c:f>Daten_Diagramme!$D$33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{26ED6DEF-1CC4-48B9-B4BE-86D6456B4B27}</c15:txfldGUID>
                      <c15:f>Daten_Diagramme!$D$33</c15:f>
                      <c15:dlblFieldTableCache>
                        <c:ptCount val="1"/>
                        <c:pt idx="0">
                          <c:v>3.3</c:v>
                        </c:pt>
                      </c15:dlblFieldTableCache>
                    </c15:dlblFTEntry>
                  </c15:dlblFieldTable>
                  <c15:showDataLabelsRange val="0"/>
                </c:ext>
                <c:ext xmlns:c16="http://schemas.microsoft.com/office/drawing/2014/chart" uri="{C3380CC4-5D6E-409C-BE32-E72D297353CC}">
                  <c16:uniqueId val="{00000013-B474-4B47-B64E-1DA4D92F3949}"/>
                </c:ext>
              </c:extLst>
            </c:dLbl>
            <c:dLbl>
              <c:idx val="20"/>
              <c:tx>
                <c:strRef>
                  <c:f>Daten_Diagramme!$D$34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{FF26BD98-5B8A-4CED-BA16-56550A01EE76}</c15:txfldGUID>
                      <c15:f>Daten_Diagramme!$D$34</c15:f>
                      <c15:dlblFieldTableCache>
                        <c:ptCount val="1"/>
                        <c:pt idx="0">
                          <c:v>5.0</c:v>
                        </c:pt>
                      </c15:dlblFieldTableCache>
                    </c15:dlblFTEntry>
                  </c15:dlblFieldTable>
                  <c15:showDataLabelsRange val="0"/>
                </c:ext>
                <c:ext xmlns:c16="http://schemas.microsoft.com/office/drawing/2014/chart" uri="{C3380CC4-5D6E-409C-BE32-E72D297353CC}">
                  <c16:uniqueId val="{00000014-B474-4B47-B64E-1DA4D92F394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{B267903F-0A80-41D5-B0A1-B54B499178B8}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474-4B47-B64E-1DA4D92F394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{0535E5E7-5296-4987-BC3D-7EA795118050}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474-4B47-B64E-1DA4D92F3949}"/>
                </c:ext>
              </c:extLst>
            </c:dLbl>
            <c:dLbl>
              <c:idx val="23"/>
              <c:tx>
                <c:strRef>
                  <c:f>Daten_Diagramme!$D$37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{AC5E0BD8-319F-47B4-9133-7D2E2274BB7E}</c15:txfldGUID>
                      <c15:f>Daten_Diagramme!$D$37</c15:f>
                      <c15:dlblFieldTableCache>
                        <c:ptCount val="1"/>
                        <c:pt idx="0">
                          <c:v>8.5</c:v>
                        </c:pt>
                      </c15:dlblFieldTableCache>
                    </c15:dlblFTEntry>
                  </c15:dlblFieldTable>
                  <c15:showDataLabelsRange val="0"/>
                </c:ext>
                <c:ext xmlns:c16="http://schemas.microsoft.com/office/drawing/2014/chart" uri="{C3380CC4-5D6E-409C-BE32-E72D297353CC}">
                  <c16:uniqueId val="{00000017-B474-4B47-B64E-1DA4D92F3949}"/>
                </c:ext>
              </c:extLst>
            </c:dLbl>
            <c:dLbl>
              <c:idx val="24"/>
              <c:layout>
                <c:manualLayout>
                  <c:x val="4.7769028871392123E-3"/>
                  <c:y val="-4.6876052205785108E-5"/>
                </c:manualLayout>
              </c:layout>
              <c:tx>
                <c:strRef>
                  <c:f>Daten_Diagramme!$D$38</c:f>
                  <c:strCache>
                    <c:ptCount val="1"/>
                    <c:pt idx="0">
                      <c:v>4.5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{A1B1FFC7-7A01-46DB-9D2F-34D103D4C1A9}</c15:txfldGUID>
                      <c15:f>Daten_Diagramme!$D$38</c15:f>
                      <c15:dlblFieldTableCache>
                        <c:ptCount val="1"/>
                        <c:pt idx="0">
                          <c:v>4.5</c:v>
                        </c:pt>
                      </c15:dlblFieldTableCache>
                    </c15:dlblFTEntry>
                  </c15:dlblFieldTable>
                  <c15:showDataLabelsRange val="0"/>
                </c:ext>
                <c:ext xmlns:c16="http://schemas.microsoft.com/office/drawing/2014/chart" uri="{C3380CC4-5D6E-409C-BE32-E72D297353CC}">
                  <c16:uniqueId val="{00000018-B474-4B47-B64E-1DA4D92F3949}"/>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{009337E3-1C48-40E5-9E9A-ECECBFF8E14B}</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B474-4B47-B64E-1DA4D92F394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{9665783C-2D37-4D24-B1FE-36290B611976}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474-4B47-B64E-1DA4D92F394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{9076CCF4-A902-4F62-AFC7-D53115A4E932}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474-4B47-B64E-1DA4D92F394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{AD3C4230-F2AB-4EA4-9499-965DD8FBAC9A}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474-4B47-B64E-1DA4D92F394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{59A80906-61A2-4467-99BA-3F608182F8C7}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474-4B47-B64E-1DA4D92F394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{200DFE50-D1B5-4D0F-8D65-ACB8863B1AB1}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474-4B47-B64E-1DA4D92F3949}"/>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{FEB50761-4796-4DE2-A1B1-E6D79969F35C}</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B474-4B47-B64E-1DA4D92F39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0.3852198835095072</c:v>
                </c:pt>
                <c:pt idx="1">
                  <c:v>8.4745762711864412</c:v>
                </c:pt>
                <c:pt idx="2">
                  <c:v>0.63938618925831203</c:v>
                </c:pt>
                <c:pt idx="3">
                  <c:v>5.2568968447289413</c:v>
                </c:pt>
                <c:pt idx="4">
                  <c:v>0.32822757111597373</c:v>
                </c:pt>
                <c:pt idx="5">
                  <c:v>-8.6206896551724146</c:v>
                </c:pt>
                <c:pt idx="6">
                  <c:v>8.528992573700398</c:v>
                </c:pt>
                <c:pt idx="7">
                  <c:v>0.40072859744990891</c:v>
                </c:pt>
                <c:pt idx="8">
                  <c:v>3.5491473727991125</c:v>
                </c:pt>
                <c:pt idx="9">
                  <c:v>5.0853485064011377</c:v>
                </c:pt>
                <c:pt idx="10">
                  <c:v>14.749082007343942</c:v>
                </c:pt>
                <c:pt idx="11">
                  <c:v>-51.410493013445823</c:v>
                </c:pt>
                <c:pt idx="12">
                  <c:v>0.50462573591253157</c:v>
                </c:pt>
                <c:pt idx="13">
                  <c:v>-1.2175324675324675</c:v>
                </c:pt>
                <c:pt idx="14">
                  <c:v>3.1391986782321353</c:v>
                </c:pt>
                <c:pt idx="15">
                  <c:v>-11.332904056664521</c:v>
                </c:pt>
                <c:pt idx="16">
                  <c:v>4.5744680851063828</c:v>
                </c:pt>
                <c:pt idx="17">
                  <c:v>-1.031434184675835</c:v>
                </c:pt>
                <c:pt idx="18">
                  <c:v>5.496335776149234</c:v>
                </c:pt>
                <c:pt idx="19">
                  <c:v>3.3200199700449327</c:v>
                </c:pt>
                <c:pt idx="20">
                  <c:v>4.9975739932071805</c:v>
                </c:pt>
                <c:pt idx="21">
                  <c:v>0</c:v>
                </c:pt>
                <c:pt idx="23">
                  <c:v>8.4745762711864412</c:v>
                </c:pt>
                <c:pt idx="24">
                  <c:v>4.4570349386213408</c:v>
                </c:pt>
                <c:pt idx="25">
                  <c:v>-1.6010444581873153</c:v>
                </c:pt>
              </c:numCache>
            </c:numRef>
          </c:val>
          <c:extLst>
            <c:ext xmlns:c16="http://schemas.microsoft.com/office/drawing/2014/chart" uri="{C3380CC4-5D6E-409C-BE32-E72D297353CC}">
              <c16:uniqueId val="{00000020-B474-4B47-B64E-1DA4D92F394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{D93D9ECA-FA97-4D00-85B7-3056CAB02073}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474-4B47-B64E-1DA4D92F394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{EBA80DA7-8579-4065-B486-AA852C43AC1D}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474-4B47-B64E-1DA4D92F394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{3BCCF028-EDBC-4CD8-86BA-B4197069E4A6}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474-4B47-B64E-1DA4D92F394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{4521525C-4967-4583-A0C9-13CDB9F37D9C}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474-4B47-B64E-1DA4D92F394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{F69D4CE3-9EDB-4FEC-8097-971C9161376C}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474-4B47-B64E-1DA4D92F394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{9881B23A-75B9-4169-810A-76593E3DECFD}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474-4B47-B64E-1DA4D92F394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{FF72A126-B2B3-450C-877D-43EEF3B3CA14}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474-4B47-B64E-1DA4D92F394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{FC011FAC-1F7C-4CC4-80DC-606D46DB346A}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474-4B47-B64E-1DA4D92F394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{E1ADB831-C5E3-40B8-9A60-25B5BC86586C}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474-4B47-B64E-1DA4D92F394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{7DB788C4-871E-493E-992D-EE77AF4B2E93}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474-4B47-B64E-1DA4D92F394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{D466CCD3-62AD-4248-AD3D-19D30F550905}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474-4B47-B64E-1DA4D92F3949}"/>
                </c:ext>
              </c:extLst>
            </c:dLbl>
            <c:dLbl>
              <c:idx val="11"/>
              <c:tx>
                <c:strRef>
                  <c:f>Daten_Diagramme!$F$25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{CA0920BC-40B3-4A0A-AA1C-29AB3104F83F}</c15:txfldGUID>
                      <c15:f>Daten_Diagramme!$F$25</c15:f>
                      <c15:dlblFieldTableCache>
                        <c:ptCount val="1"/>
                        <c:pt idx="0">
                          <c:v>&lt; -50</c:v>
                        </c:pt>
                      </c15:dlblFieldTableCache>
                    </c15:dlblFTEntry>
                  </c15:dlblFieldTable>
                  <c15:showDataLabelsRange val="0"/>
                </c:ext>
                <c:ext xmlns:c16="http://schemas.microsoft.com/office/drawing/2014/chart" uri="{C3380CC4-5D6E-409C-BE32-E72D297353CC}">
                  <c16:uniqueId val="{0000002C-B474-4B47-B64E-1DA4D92F394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{E9432621-CFAF-417C-B5FD-108E2AA2031B}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474-4B47-B64E-1DA4D92F394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{88193BA0-A6B4-490A-BB1B-191F85CD2196}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474-4B47-B64E-1DA4D92F394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{D628DCEE-1BED-4002-AFDB-6B9B0FD62EBD}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474-4B47-B64E-1DA4D92F394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{8FA6A52A-A649-4898-B555-BEF53E8158A7}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474-4B47-B64E-1DA4D92F394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{89BD136C-6279-4682-B4E1-87B19E1FB0EC}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474-4B47-B64E-1DA4D92F394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{38E630F6-15D0-45F5-879D-59DF7BC0B88D}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474-4B47-B64E-1DA4D92F394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{278856F0-57A9-4940-820B-45DBB021CE44}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474-4B47-B64E-1DA4D92F394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{F52BD2C1-81CA-43D4-9A00-9CA67274E60F}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474-4B47-B64E-1DA4D92F394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{8DEA5F8C-A7EE-4532-A42C-8F14C1DA1755}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474-4B47-B64E-1DA4D92F394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{3993A943-87E6-48DD-AC7A-4A23BCFF041F}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474-4B47-B64E-1DA4D92F394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{B4EC21F7-2694-4E8C-937F-E163B797F440}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474-4B47-B64E-1DA4D92F394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{7F96D4A3-6259-4374-9F3C-A0C48F72F18C}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474-4B47-B64E-1DA4D92F394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{877C91CE-8E84-430C-827B-7276C59ED873}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474-4B47-B64E-1DA4D92F394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{F36D7518-25BC-4342-993A-2FB59A012798}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474-4B47-B64E-1DA4D92F394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{1CB48475-0E4B-40AE-A98A-C61320D34D7A}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474-4B47-B64E-1DA4D92F394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{EBD8A603-AC63-4D31-9AA5-992E463F0536}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474-4B47-B64E-1DA4D92F394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{0B33614B-6C20-4B47-986C-9D3A98571CC4}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474-4B47-B64E-1DA4D92F394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{D61BD0B0-36F5-4112-99EE-B4552546FBD7}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474-4B47-B64E-1DA4D92F394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{BF62DDC9-CA5D-4266-A0BC-4B8BCE335B2A}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474-4B47-B64E-1DA4D92F394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{ABE94A65-E0BE-4F8E-9673-3A3F31E937B4}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474-4B47-B64E-1DA4D92F39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474-4B47-B64E-1DA4D92F394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474-4B47-B64E-1DA4D92F394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{3BC0618E-14D8-4FE0-9859-01E9078136CD}</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7FF4-4358-8386-A73E9071DC66}"/>
                </c:ext>
              </c:extLst>
            </c:dLbl>
            <c:dLbl>
              <c:idx val="1"/>
              <c:tx>
                <c:strRef>
                  <c:f>Daten_Diagramme!$E$15</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{645882A1-C079-439E-BCBA-DD9397DDE026}</c15:txfldGUID>
                      <c15:f>Daten_Diagramme!$E$15</c15:f>
                      <c15:dlblFieldTableCache>
                        <c:ptCount val="1"/>
                        <c:pt idx="0">
                          <c:v>-9.3</c:v>
                        </c:pt>
                      </c15:dlblFieldTableCache>
                    </c15:dlblFTEntry>
                  </c15:dlblFieldTable>
                  <c15:showDataLabelsRange val="0"/>
                </c:ext>
                <c:ext xmlns:c16="http://schemas.microsoft.com/office/drawing/2014/chart" uri="{C3380CC4-5D6E-409C-BE32-E72D297353CC}">
                  <c16:uniqueId val="{00000001-7FF4-4358-8386-A73E9071DC66}"/>
                </c:ext>
              </c:extLst>
            </c:dLbl>
            <c:dLbl>
              <c:idx val="2"/>
              <c:tx>
                <c:strRef>
                  <c:f>Daten_Diagramme!$E$16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{76C90A81-1013-4CAA-B3F3-601CA3E44923}</c15:txfldGUID>
                      <c15:f>Daten_Diagramme!$E$16</c15:f>
                      <c15:dlblFieldTableCache>
                        <c:ptCount val="1"/>
                        <c:pt idx="0">
                          <c:v>3.9</c:v>
                        </c:pt>
                      </c15:dlblFieldTableCache>
                    </c15:dlblFTEntry>
                  </c15:dlblFieldTable>
                  <c15:showDataLabelsRange val="0"/>
                </c:ext>
                <c:ext xmlns:c16="http://schemas.microsoft.com/office/drawing/2014/chart" uri="{C3380CC4-5D6E-409C-BE32-E72D297353CC}">
                  <c16:uniqueId val="{00000002-7FF4-4358-8386-A73E9071DC66}"/>
                </c:ext>
              </c:extLst>
            </c:dLbl>
            <c:dLbl>
              <c:idx val="3"/>
              <c:tx>
                <c:strRef>
                  <c:f>Daten_Diagramme!$E$17</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{15C3D842-F360-4BD6-AC82-8C7746854573}</c15:txfldGUID>
                      <c15:f>Daten_Diagramme!$E$17</c15:f>
                      <c15:dlblFieldTableCache>
                        <c:ptCount val="1"/>
                        <c:pt idx="0">
                          <c:v>-12.1</c:v>
                        </c:pt>
                      </c15:dlblFieldTableCache>
                    </c15:dlblFTEntry>
                  </c15:dlblFieldTable>
                  <c15:showDataLabelsRange val="0"/>
                </c:ext>
                <c:ext xmlns:c16="http://schemas.microsoft.com/office/drawing/2014/chart" uri="{C3380CC4-5D6E-409C-BE32-E72D297353CC}">
                  <c16:uniqueId val="{00000003-7FF4-4358-8386-A73E9071DC66}"/>
                </c:ext>
              </c:extLst>
            </c:dLbl>
            <c:dLbl>
              <c:idx val="4"/>
              <c:tx>
                <c:strRef>
                  <c:f>Daten_Diagramme!$E$18</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{E736D252-B5A1-41A9-8369-63E647EC1199}</c15:txfldGUID>
                      <c15:f>Daten_Diagramme!$E$18</c15:f>
                      <c15:dlblFieldTableCache>
                        <c:ptCount val="1"/>
                        <c:pt idx="0">
                          <c:v>-15.6</c:v>
                        </c:pt>
                      </c15:dlblFieldTableCache>
                    </c15:dlblFTEntry>
                  </c15:dlblFieldTable>
                  <c15:showDataLabelsRange val="0"/>
                </c:ext>
                <c:ext xmlns:c16="http://schemas.microsoft.com/office/drawing/2014/chart" uri="{C3380CC4-5D6E-409C-BE32-E72D297353CC}">
                  <c16:uniqueId val="{00000004-7FF4-4358-8386-A73E9071DC66}"/>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{9B97A58F-50BA-44B5-BFF1-242D3B75F241}</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7FF4-4358-8386-A73E9071DC66}"/>
                </c:ext>
              </c:extLst>
            </c:dLbl>
            <c:dLbl>
              <c:idx val="6"/>
              <c:tx>
                <c:strRef>
                  <c:f>Daten_Diagramme!$E$20</c:f>
                  <c:strCache>
                    <c:ptCount val="1"/>
                    <c:pt idx="0">
                      <c:v>-24.7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{F540A03A-5E97-435B-A324-6B61798C4E85}</c15:txfldGUID>
                      <c15:f>Daten_Diagramme!$E$20</c15:f>
                      <c15:dlblFieldTableCache>
                        <c:ptCount val="1"/>
                        <c:pt idx="0">
                          <c:v>-24.7</c:v>
                        </c:pt>
                      </c15:dlblFieldTableCache>
                    </c15:dlblFTEntry>
                  </c15:dlblFieldTable>
                  <c15:showDataLabelsRange val="0"/>
                </c:ext>
                <c:ext xmlns:c16="http://schemas.microsoft.com/office/drawing/2014/chart" uri="{C3380CC4-5D6E-409C-BE32-E72D297353CC}">
                  <c16:uniqueId val="{00000006-7FF4-4358-8386-A73E9071DC66}"/>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{CD7195EE-9FEC-4AD2-93DE-9D2EAA41873E}</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7FF4-4358-8386-A73E9071DC66}"/>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{9FD09C67-096F-4B35-8197-987F08391C06}</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7FF4-4358-8386-A73E9071DC66}"/>
                </c:ext>
              </c:extLst>
            </c:dLbl>
            <c:dLbl>
              <c:idx val="9"/>
              <c:tx>
                <c:strRef>
                  <c:f>Daten_Diagramme!$E$23</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{3CD5DF39-E241-44DD-BCC9-2D49E6DAA0E9}</c15:txfldGUID>
                      <c15:f>Daten_Diagramme!$E$23</c15:f>
                      <c15:dlblFieldTableCache>
                        <c:ptCount val="1"/>
                        <c:pt idx="0">
                          <c:v>-13.9</c:v>
                        </c:pt>
                      </c15:dlblFieldTableCache>
                    </c15:dlblFTEntry>
                  </c15:dlblFieldTable>
                  <c15:showDataLabelsRange val="0"/>
                </c:ext>
                <c:ext xmlns:c16="http://schemas.microsoft.com/office/drawing/2014/chart" uri="{C3380CC4-5D6E-409C-BE32-E72D297353CC}">
                  <c16:uniqueId val="{00000009-7FF4-4358-8386-A73E9071DC66}"/>
                </c:ext>
              </c:extLst>
            </c:dLbl>
            <c:dLbl>
              <c:idx val="10"/>
              <c:tx>
                <c:strRef>
                  <c:f>Daten_Diagramme!$E$24</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{ED5322FF-6043-4FAB-B4A1-B21D691F7663}</c15:txfldGUID>
                      <c15:f>Daten_Diagramme!$E$24</c15:f>
                      <c15:dlblFieldTableCache>
                        <c:ptCount val="1"/>
                        <c:pt idx="0">
                          <c:v>-11.7</c:v>
                        </c:pt>
                      </c15:dlblFieldTableCache>
                    </c15:dlblFTEntry>
                  </c15:dlblFieldTable>
                  <c15:showDataLabelsRange val="0"/>
                </c:ext>
                <c:ext xmlns:c16="http://schemas.microsoft.com/office/drawing/2014/chart" uri="{C3380CC4-5D6E-409C-BE32-E72D297353CC}">
                  <c16:uniqueId val="{0000000A-7FF4-4358-8386-A73E9071DC66}"/>
                </c:ext>
              </c:extLst>
            </c:dLbl>
            <c:dLbl>
              <c:idx val="11"/>
              <c:tx>
                <c:strRef>
                  <c:f>Daten_Diagramme!$E$25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{A776B6E4-EEF0-4786-9915-711308383DCD}</c15:txfldGUID>
                      <c15:f>Daten_Diagramme!$E$25</c15:f>
                      <c15:dlblFieldTableCache>
                        <c:ptCount val="1"/>
                        <c:pt idx="0">
                          <c:v>5.4</c:v>
                        </c:pt>
                      </c15:dlblFieldTableCache>
                    </c15:dlblFTEntry>
                  </c15:dlblFieldTable>
                  <c15:showDataLabelsRange val="0"/>
                </c:ext>
                <c:ext xmlns:c16="http://schemas.microsoft.com/office/drawing/2014/chart" uri="{C3380CC4-5D6E-409C-BE32-E72D297353CC}">
                  <c16:uniqueId val="{0000000B-7FF4-4358-8386-A73E9071DC66}"/>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{CF108A8B-8D93-4936-9D1B-40697DCD7F03}</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7FF4-4358-8386-A73E9071DC66}"/>
                </c:ext>
              </c:extLst>
            </c:dLbl>
            <c:dLbl>
              <c:idx val="13"/>
              <c:tx>
                <c:strRef>
                  <c:f>Daten_Diagramme!$E$27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{7B0E6F9D-D4AA-4578-B244-C953B1DF4AE5}</c15:txfldGUID>
                      <c15:f>Daten_Diagramme!$E$27</c15:f>
                      <c15:dlblFieldTableCache>
                        <c:ptCount val="1"/>
                        <c:pt idx="0">
                          <c:v>2.7</c:v>
                        </c:pt>
                      </c15:dlblFieldTableCache>
                    </c15:dlblFTEntry>
                  </c15:dlblFieldTable>
                  <c15:showDataLabelsRange val="0"/>
                </c:ext>
                <c:ext xmlns:c16="http://schemas.microsoft.com/office/drawing/2014/chart" uri="{C3380CC4-5D6E-409C-BE32-E72D297353CC}">
                  <c16:uniqueId val="{0000000D-7FF4-4358-8386-A73E9071DC66}"/>
                </c:ext>
              </c:extLst>
            </c:dLbl>
            <c:dLbl>
              <c:idx val="14"/>
              <c:tx>
                <c:strRef>
                  <c:f>Daten_Diagramme!$E$28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{E00826AB-91F5-434F-BEF8-C2F82547D863}</c15:txfldGUID>
                      <c15:f>Daten_Diagramme!$E$28</c15:f>
                      <c15:dlblFieldTableCache>
                        <c:ptCount val="1"/>
                        <c:pt idx="0">
                          <c:v>3.7</c:v>
                        </c:pt>
                      </c15:dlblFieldTableCache>
                    </c15:dlblFTEntry>
                  </c15:dlblFieldTable>
                  <c15:showDataLabelsRange val="0"/>
                </c:ext>
                <c:ext xmlns:c16="http://schemas.microsoft.com/office/drawing/2014/chart" uri="{C3380CC4-5D6E-409C-BE32-E72D297353CC}">
                  <c16:uniqueId val="{0000000E-7FF4-4358-8386-A73E9071DC66}"/>
                </c:ext>
              </c:extLst>
            </c:dLbl>
            <c:dLbl>
              <c:idx val="15"/>
              <c:tx>
                <c:strRef>
                  <c:f>Daten_Diagramme!$E$29</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{399C9970-1A41-4C2B-B70A-4463E258BFF5}</c15:txfldGUID>
                      <c15:f>Daten_Diagramme!$E$29</c15:f>
                      <c15:dlblFieldTableCache>
                        <c:ptCount val="1"/>
                        <c:pt idx="0">
                          <c:v>-17.1</c:v>
                        </c:pt>
                      </c15:dlblFieldTableCache>
                    </c15:dlblFTEntry>
                  </c15:dlblFieldTable>
                  <c15:showDataLabelsRange val="0"/>
                </c:ext>
                <c:ext xmlns:c16="http://schemas.microsoft.com/office/drawing/2014/chart" uri="{C3380CC4-5D6E-409C-BE32-E72D297353CC}">
                  <c16:uniqueId val="{0000000F-7FF4-4358-8386-A73E9071DC66}"/>
                </c:ext>
              </c:extLst>
            </c:dLbl>
            <c:dLbl>
              <c:idx val="16"/>
              <c:tx>
                <c:strRef>
                  <c:f>Daten_Diagramme!$E$30</c:f>
                  <c:strCache>
                    <c:ptCount val="1"/>
                    <c:pt idx="0">
                      <c:v>-19.8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{3C195ED1-2513-4976-A168-E5F4A9F1260F}</c15:txfldGUID>
                      <c15:f>Daten_Diagramme!$E$30</c15:f>
                      <c15:dlblFieldTableCache>
                        <c:ptCount val="1"/>
                        <c:pt idx="0">
                          <c:v>-19.8</c:v>
                        </c:pt>
                      </c15:dlblFieldTableCache>
                    </c15:dlblFTEntry>
                  </c15:dlblFieldTable>
                  <c15:showDataLabelsRange val="0"/>
                </c:ext>
                <c:ext xmlns:c16="http://schemas.microsoft.com/office/drawing/2014/chart" uri="{C3380CC4-5D6E-409C-BE32-E72D297353CC}">
                  <c16:uniqueId val="{00000010-7FF4-4358-8386-A73E9071DC66}"/>
                </c:ext>
              </c:extLst>
            </c:dLbl>
            <c:dLbl>
              <c:idx val="17"/>
              <c:tx>
                <c:strRef>
                  <c:f>Daten_Diagramme!$E$31</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{5FE95929-F5EE-4012-9450-A6C5A1D2DF05}</c15:txfldGUID>
                      <c15:f>Daten_Diagramme!$E$31</c15:f>
                      <c15:dlblFieldTableCache>
                        <c:ptCount val="1"/>
                        <c:pt idx="0">
                          <c:v>-7.2</c:v>
                        </c:pt>
                      </c15:dlblFieldTableCache>
                    </c15:dlblFTEntry>
                  </c15:dlblFieldTable>
                  <c15:showDataLabelsRange val="0"/>
                </c:ext>
                <c:ext xmlns:c16="http://schemas.microsoft.com/office/drawing/2014/chart" uri="{C3380CC4-5D6E-409C-BE32-E72D297353CC}">
                  <c16:uniqueId val="{00000011-7FF4-4358-8386-A73E9071DC66}"/>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{8E5FEAA2-9AF7-475A-9BAE-D0543349CCA3}</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7FF4-4358-8386-A73E9071DC66}"/>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{61857A78-BA03-4D81-8459-890D16882F87}</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7FF4-4358-8386-A73E9071DC66}"/>
                </c:ext>
              </c:extLst>
            </c:dLbl>
            <c:dLbl>
              <c:idx val="20"/>
              <c:tx>
                <c:strRef>
                  <c:f>Daten_Diagramme!$E$34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{3BE3E07C-A6A9-4BC3-9492-E067CDFB09E9}</c15:txfldGUID>
                      <c15:f>Daten_Diagramme!$E$34</c15:f>
                      <c15:dlblFieldTableCache>
                        <c:ptCount val="1"/>
                        <c:pt idx="0">
                          <c:v>-6.1</c:v>
                        </c:pt>
                      </c15:dlblFieldTableCache>
                    </c15:dlblFTEntry>
                  </c15:dlblFieldTable>
                  <c15:showDataLabelsRange val="0"/>
                </c:ext>
                <c:ext xmlns:c16="http://schemas.microsoft.com/office/drawing/2014/chart" uri="{C3380CC4-5D6E-409C-BE32-E72D297353CC}">
                  <c16:uniqueId val="{00000014-7FF4-4358-8386-A73E9071DC6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{C32D1E4E-8033-4776-8E01-1DB26946725B}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FF4-4358-8386-A73E9071DC6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{2242FFD9-F8DC-4C25-9CF6-EE2F59E6D251}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FF4-4358-8386-A73E9071DC66}"/>
                </c:ext>
              </c:extLst>
            </c:dLbl>
            <c:dLbl>
              <c:idx val="23"/>
              <c:tx>
                <c:strRef>
                  <c:f>Daten_Diagramme!$E$37</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{20FBA2BE-31F4-4370-922C-7534496A44AC}</c15:txfldGUID>
                      <c15:f>Daten_Diagramme!$E$37</c15:f>
                      <c15:dlblFieldTableCache>
                        <c:ptCount val="1"/>
                        <c:pt idx="0">
                          <c:v>-9.3</c:v>
                        </c:pt>
                      </c15:dlblFieldTableCache>
                    </c15:dlblFTEntry>
                  </c15:dlblFieldTable>
                  <c15:showDataLabelsRange val="0"/>
                </c:ext>
                <c:ext xmlns:c16="http://schemas.microsoft.com/office/drawing/2014/chart" uri="{C3380CC4-5D6E-409C-BE32-E72D297353CC}">
                  <c16:uniqueId val="{00000017-7FF4-4358-8386-A73E9071DC66}"/>
                </c:ext>
              </c:extLst>
            </c:dLbl>
            <c:dLbl>
              <c:idx val="24"/>
              <c:tx>
                <c:strRef>
                  <c:f>Daten_Diagramme!$E$38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{4F7C5DBD-0F78-41E8-A3CE-2862C6D61150}</c15:txfldGUID>
                      <c15:f>Daten_Diagramme!$E$38</c15:f>
                      <c15:dlblFieldTableCache>
                        <c:ptCount val="1"/>
                        <c:pt idx="0">
                          <c:v>-5.2</c:v>
                        </c:pt>
                      </c15:dlblFieldTableCache>
                    </c15:dlblFTEntry>
                  </c15:dlblFieldTable>
                  <c15:showDataLabelsRange val="0"/>
                </c:ext>
                <c:ext xmlns:c16="http://schemas.microsoft.com/office/drawing/2014/chart" uri="{C3380CC4-5D6E-409C-BE32-E72D297353CC}">
                  <c16:uniqueId val="{00000018-7FF4-4358-8386-A73E9071DC66}"/>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{CB45A402-3EFE-40F8-9F4E-F3D73D061104}</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7FF4-4358-8386-A73E9071DC6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{6E118871-278C-4EA4-9F5A-62C45EC687E9}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FF4-4358-8386-A73E9071DC6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{0F161D30-DFEB-4BBF-B506-FE0E9C4E1DD7}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FF4-4358-8386-A73E9071DC6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{41A70577-8D0A-45FC-B8FD-1F962C154B65}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FF4-4358-8386-A73E9071DC6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{811C0312-39D2-457D-8B6C-7748EF26D827}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FF4-4358-8386-A73E9071DC6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{89773E12-5DA4-43B0-ABEA-A967FC6D95F2}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FF4-4358-8386-A73E9071DC66}"/>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{3AB67850-B735-467D-A9C5-A9D5218D2C65}</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7FF4-4358-8386-A73E9071DC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-3.0787684926029586</c:v>
                </c:pt>
                <c:pt idx="1">
                  <c:v>-9.3023255813953494</c:v>
                </c:pt>
                <c:pt idx="2">
                  <c:v>3.9215686274509802</c:v>
                </c:pt>
                <c:pt idx="3">
                  <c:v>-12.090163934426229</c:v>
                </c:pt>
                <c:pt idx="4">
                  <c:v>-15.568862275449101</c:v>
                </c:pt>
                <c:pt idx="5">
                  <c:v>-6.0483870967741939</c:v>
                </c:pt>
                <c:pt idx="6">
                  <c:v>-24.657534246575342</c:v>
                </c:pt>
                <c:pt idx="7">
                  <c:v>1.6279069767441861</c:v>
                </c:pt>
                <c:pt idx="8">
                  <c:v>3.0013642564802181</c:v>
                </c:pt>
                <c:pt idx="9">
                  <c:v>-13.921568627450981</c:v>
                </c:pt>
                <c:pt idx="10">
                  <c:v>-11.695906432748538</c:v>
                </c:pt>
                <c:pt idx="11">
                  <c:v>5.4263565891472867</c:v>
                </c:pt>
                <c:pt idx="12">
                  <c:v>0</c:v>
                </c:pt>
                <c:pt idx="13">
                  <c:v>2.7467811158798283</c:v>
                </c:pt>
                <c:pt idx="14">
                  <c:v>3.6947791164658637</c:v>
                </c:pt>
                <c:pt idx="15">
                  <c:v>-17.105263157894736</c:v>
                </c:pt>
                <c:pt idx="16">
                  <c:v>-19.791666666666668</c:v>
                </c:pt>
                <c:pt idx="17">
                  <c:v>-7.1684587813620073</c:v>
                </c:pt>
                <c:pt idx="18">
                  <c:v>2</c:v>
                </c:pt>
                <c:pt idx="19">
                  <c:v>-2.1374045801526718</c:v>
                </c:pt>
                <c:pt idx="20">
                  <c:v>-6.1200923787528865</c:v>
                </c:pt>
                <c:pt idx="21">
                  <c:v>0</c:v>
                </c:pt>
                <c:pt idx="23">
                  <c:v>-9.3023255813953494</c:v>
                </c:pt>
                <c:pt idx="24">
                  <c:v>-5.1599587203302377</c:v>
                </c:pt>
                <c:pt idx="25">
                  <c:v>-2.8800139215174454</c:v>
                </c:pt>
              </c:numCache>
            </c:numRef>
          </c:val>
          <c:extLst>
            <c:ext xmlns:c16="http://schemas.microsoft.com/office/drawing/2014/chart" uri="{C3380CC4-5D6E-409C-BE32-E72D297353CC}">
              <c16:uniqueId val="{00000020-7FF4-4358-8386-A73E9071DC6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{DAD5C833-B158-4704-A024-EA81ADFA511B}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FF4-4358-8386-A73E9071DC6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{986F1AE7-D761-4A21-A67F-88DA76AE550F}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FF4-4358-8386-A73E9071DC6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{7EF5D2DF-9D27-49B6-900B-C3A833777323}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FF4-4358-8386-A73E9071DC6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{774DFF3C-6CD0-46FB-AE07-5AF00075DBA3}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FF4-4358-8386-A73E9071DC6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{34F90254-9ECC-4268-A6FF-02383442105B}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FF4-4358-8386-A73E9071DC6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{1F5E9736-BAC2-4661-AE11-F182F5683DD9}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FF4-4358-8386-A73E9071DC6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{B300859D-E67A-4547-8F88-6407491D1040}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FF4-4358-8386-A73E9071DC6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{59AB29C8-19F1-43EC-A387-69E1EEE8250A}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FF4-4358-8386-A73E9071DC6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{C1394A95-FB93-4778-92C0-B4DB8BD94BC0}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FF4-4358-8386-A73E9071DC6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{D1330E30-1094-4454-B75D-B46219534068}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FF4-4358-8386-A73E9071DC6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{1C516C4B-A363-4B5F-BC51-F8AD8CDDD877}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FF4-4358-8386-A73E9071DC6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{FF6BD09E-8047-4106-AD1E-7C1CA523540E}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FF4-4358-8386-A73E9071DC6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{A7CB5236-E8FE-4D1A-A9D9-7A57B257C141}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FF4-4358-8386-A73E9071DC6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{F4C1B928-FF27-4002-B9CD-04A9784C26AA}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FF4-4358-8386-A73E9071DC6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{88022607-D2FB-4059-BD4F-82C18B53B4E9}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FF4-4358-8386-A73E9071DC6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{D86BCDF8-4543-4039-B426-60EBA82BBE64}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FF4-4358-8386-A73E9071DC6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{C5BACD95-C0D3-41EF-B644-A3F0653CCD6D}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FF4-4358-8386-A73E9071DC6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{BD74E38D-1E7C-447E-8A2A-ABFB540B9E72}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FF4-4358-8386-A73E9071DC6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{8208CBF7-28E0-4417-A2E4-3477693754A2}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FF4-4358-8386-A73E9071DC6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{08BE1B93-CD4E-42C6-8926-2CD4482A53D7}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FF4-4358-8386-A73E9071DC6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{11F711D8-F3FB-43C4-9C3F-A99B9478EA4A}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FF4-4358-8386-A73E9071DC6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{2D48C51E-1960-40E2-B8DC-5610E81E0FD1}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FF4-4358-8386-A73E9071DC6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{6A63AF23-8046-401B-B149-D3F5F3681052}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FF4-4358-8386-A73E9071DC6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{8A1D61FE-5E29-4B6F-8DFE-662511C44FBE}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FF4-4358-8386-A73E9071DC6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{1284F1A5-7E71-4DC9-A5CF-501DBB4014C8}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FF4-4358-8386-A73E9071DC6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{033062BA-95C7-4816-8A78-53449C5F5705}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FF4-4358-8386-A73E9071DC6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{EE511794-61EC-4E83-A081-09157B3CEDC3}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FF4-4358-8386-A73E9071DC6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{15618808-76B6-4030-AFD4-A648867E423F}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FF4-4358-8386-A73E9071DC6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{B3CEEA51-9016-46EB-95D9-62DCAAA2F920}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FF4-4358-8386-A73E9071DC6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{5B3B65C7-4108-4694-A430-0EEFDFB3EA77}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FF4-4358-8386-A73E9071DC6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{E6F8EAC4-B1F6-4C8E-9896-9C53CAD3AF59}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FF4-4358-8386-A73E9071DC6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{B890A640-41FB-40DA-8A22-B17D1FA276C1}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FF4-4358-8386-A73E9071DC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FF4-4358-8386-A73E9071DC6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FF4-4358-8386-A73E9071DC6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{3DA0667D-C00D-4704-87BF-A14E0463C445}</c15:txfldGUID>
                      <c15:f>Diagramm!$I$46</c15:f>
                      <c15:dlblFieldTableCache>
                        <c:ptCount val="1"/>
                      </c15:dlblFieldTableCache>
                    </c15:dlblFTEntry>
                  </c15:dlblFieldTable>
                  <c15:showDataLabelsRange val="0"/>
                </c:ext>
                <c:ext xmlns:c16="http://schemas.microsoft.com/office/drawing/2014/chart" uri="{C3380CC4-5D6E-409C-BE32-E72D297353CC}">
                  <c16:uniqueId val="{00000000-4134-44E3-9F05-DEC2DCA40E4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{6A3EE253-7650-4FB9-A414-F2DEDB3E0832}</c15:txfldGUID>
                      <c15:f>Diagramm!$I$47</c15:f>
                      <c15:dlblFieldTableCache>
                        <c:ptCount val="1"/>
                      </c15:dlblFieldTableCache>
                    </c15:dlblFTEntry>
                  </c15:dlblFieldTable>
                  <c15:showDataLabelsRange val="0"/>
                </c:ext>
                <c:ext xmlns:c16="http://schemas.microsoft.com/office/drawing/2014/chart" uri="{C3380CC4-5D6E-409C-BE32-E72D297353CC}">
                  <c16:uniqueId val="{00000001-4134-44E3-9F05-DEC2DCA40E4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{11D80A80-0741-4158-930F-6079493B89DA}</c15:txfldGUID>
                      <c15:f>Diagramm!$I$48</c15:f>
                      <c15:dlblFieldTableCache>
                        <c:ptCount val="1"/>
                      </c15:dlblFieldTableCache>
                    </c15:dlblFTEntry>
                  </c15:dlblFieldTable>
                  <c15:showDataLabelsRange val="0"/>
                </c:ext>
                <c:ext xmlns:c16="http://schemas.microsoft.com/office/drawing/2014/chart" uri="{C3380CC4-5D6E-409C-BE32-E72D297353CC}">
                  <c16:uniqueId val="{00000002-4134-44E3-9F05-DEC2DCA40E4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{4A460912-5AC4-4B31-BB9F-D8CD999F593E}</c15:txfldGUID>
                      <c15:f>Diagramm!$I$49</c15:f>
                      <c15:dlblFieldTableCache>
                        <c:ptCount val="1"/>
                      </c15:dlblFieldTableCache>
                    </c15:dlblFTEntry>
                  </c15:dlblFieldTable>
                  <c15:showDataLabelsRange val="0"/>
                </c:ext>
                <c:ext xmlns:c16="http://schemas.microsoft.com/office/drawing/2014/chart" uri="{C3380CC4-5D6E-409C-BE32-E72D297353CC}">
                  <c16:uniqueId val="{00000003-4134-44E3-9F05-DEC2DCA40E4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{8AAC8F07-47C3-4D78-9D83-968EC0A1801F}</c15:txfldGUID>
                      <c15:f>Diagramm!$I$50</c15:f>
                      <c15:dlblFieldTableCache>
                        <c:ptCount val="1"/>
                      </c15:dlblFieldTableCache>
                    </c15:dlblFTEntry>
                  </c15:dlblFieldTable>
                  <c15:showDataLabelsRange val="0"/>
                </c:ext>
                <c:ext xmlns:c16="http://schemas.microsoft.com/office/drawing/2014/chart" uri="{C3380CC4-5D6E-409C-BE32-E72D297353CC}">
                  <c16:uniqueId val="{00000004-4134-44E3-9F05-DEC2DCA40E4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{07D191FB-433B-47DB-97E9-6071B2300AFF}</c15:txfldGUID>
                      <c15:f>Diagramm!$I$51</c15:f>
                      <c15:dlblFieldTableCache>
                        <c:ptCount val="1"/>
                      </c15:dlblFieldTableCache>
                    </c15:dlblFTEntry>
                  </c15:dlblFieldTable>
                  <c15:showDataLabelsRange val="0"/>
                </c:ext>
                <c:ext xmlns:c16="http://schemas.microsoft.com/office/drawing/2014/chart" uri="{C3380CC4-5D6E-409C-BE32-E72D297353CC}">
                  <c16:uniqueId val="{00000005-4134-44E3-9F05-DEC2DCA40E4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{4AEC85CA-B3E3-496A-A76A-878365DE4578}</c15:txfldGUID>
                      <c15:f>Diagramm!$I$52</c15:f>
                      <c15:dlblFieldTableCache>
                        <c:ptCount val="1"/>
                      </c15:dlblFieldTableCache>
                    </c15:dlblFTEntry>
                  </c15:dlblFieldTable>
                  <c15:showDataLabelsRange val="0"/>
                </c:ext>
                <c:ext xmlns:c16="http://schemas.microsoft.com/office/drawing/2014/chart" uri="{C3380CC4-5D6E-409C-BE32-E72D297353CC}">
                  <c16:uniqueId val="{00000006-4134-44E3-9F05-DEC2DCA40E4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{DAA6F70B-BDFD-4A9E-BAEA-43341FF83212}</c15:txfldGUID>
                      <c15:f>Diagramm!$I$53</c15:f>
                      <c15:dlblFieldTableCache>
                        <c:ptCount val="1"/>
                      </c15:dlblFieldTableCache>
                    </c15:dlblFTEntry>
                  </c15:dlblFieldTable>
                  <c15:showDataLabelsRange val="0"/>
                </c:ext>
                <c:ext xmlns:c16="http://schemas.microsoft.com/office/drawing/2014/chart" uri="{C3380CC4-5D6E-409C-BE32-E72D297353CC}">
                  <c16:uniqueId val="{00000007-4134-44E3-9F05-DEC2DCA40E4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{5409CECD-A0BC-4EC7-8774-5826778CDE1E}</c15:txfldGUID>
                      <c15:f>Diagramm!$I$54</c15:f>
                      <c15:dlblFieldTableCache>
                        <c:ptCount val="1"/>
                      </c15:dlblFieldTableCache>
                    </c15:dlblFTEntry>
                  </c15:dlblFieldTable>
                  <c15:showDataLabelsRange val="0"/>
                </c:ext>
                <c:ext xmlns:c16="http://schemas.microsoft.com/office/drawing/2014/chart" uri="{C3380CC4-5D6E-409C-BE32-E72D297353CC}">
                  <c16:uniqueId val="{00000008-4134-44E3-9F05-DEC2DCA40E4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{1129A954-7CEA-4DE6-B3AA-A31D351FE941}</c15:txfldGUID>
                      <c15:f>Diagramm!$I$55</c15:f>
                      <c15:dlblFieldTableCache>
                        <c:ptCount val="1"/>
                      </c15:dlblFieldTableCache>
                    </c15:dlblFTEntry>
                  </c15:dlblFieldTable>
                  <c15:showDataLabelsRange val="0"/>
                </c:ext>
                <c:ext xmlns:c16="http://schemas.microsoft.com/office/drawing/2014/chart" uri="{C3380CC4-5D6E-409C-BE32-E72D297353CC}">
                  <c16:uniqueId val="{00000009-4134-44E3-9F05-DEC2DCA40E4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{F9B6D1F4-951D-4494-83A5-3722CB2C97BA}</c15:txfldGUID>
                      <c15:f>Diagramm!$I$56</c15:f>
                      <c15:dlblFieldTableCache>
                        <c:ptCount val="1"/>
                      </c15:dlblFieldTableCache>
                    </c15:dlblFTEntry>
                  </c15:dlblFieldTable>
                  <c15:showDataLabelsRange val="0"/>
                </c:ext>
                <c:ext xmlns:c16="http://schemas.microsoft.com/office/drawing/2014/chart" uri="{C3380CC4-5D6E-409C-BE32-E72D297353CC}">
                  <c16:uniqueId val="{0000000A-4134-44E3-9F05-DEC2DCA40E4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{B3C7FB69-2DEA-4993-BEFF-137F3DFD310B}</c15:txfldGUID>
                      <c15:f>Diagramm!$I$57</c15:f>
                      <c15:dlblFieldTableCache>
                        <c:ptCount val="1"/>
                      </c15:dlblFieldTableCache>
                    </c15:dlblFTEntry>
                  </c15:dlblFieldTable>
                  <c15:showDataLabelsRange val="0"/>
                </c:ext>
                <c:ext xmlns:c16="http://schemas.microsoft.com/office/drawing/2014/chart" uri="{C3380CC4-5D6E-409C-BE32-E72D297353CC}">
                  <c16:uniqueId val="{0000000B-4134-44E3-9F05-DEC2DCA40E4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{6D7125FC-634B-4A67-A59E-599735C0F438}</c15:txfldGUID>
                      <c15:f>Diagramm!$I$58</c15:f>
                      <c15:dlblFieldTableCache>
                        <c:ptCount val="1"/>
                      </c15:dlblFieldTableCache>
                    </c15:dlblFTEntry>
                  </c15:dlblFieldTable>
                  <c15:showDataLabelsRange val="0"/>
                </c:ext>
                <c:ext xmlns:c16="http://schemas.microsoft.com/office/drawing/2014/chart" uri="{C3380CC4-5D6E-409C-BE32-E72D297353CC}">
                  <c16:uniqueId val="{0000000C-4134-44E3-9F05-DEC2DCA40E4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{80AB3A52-6DDE-434C-8B94-46F6EA3BE259}</c15:txfldGUID>
                      <c15:f>Diagramm!$I$59</c15:f>
                      <c15:dlblFieldTableCache>
                        <c:ptCount val="1"/>
                      </c15:dlblFieldTableCache>
                    </c15:dlblFTEntry>
                  </c15:dlblFieldTable>
                  <c15:showDataLabelsRange val="0"/>
                </c:ext>
                <c:ext xmlns:c16="http://schemas.microsoft.com/office/drawing/2014/chart" uri="{C3380CC4-5D6E-409C-BE32-E72D297353CC}">
                  <c16:uniqueId val="{0000000D-4134-44E3-9F05-DEC2DCA40E4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{AA74146A-FF32-4678-A6C3-E38ABAF0A68D}</c15:txfldGUID>
                      <c15:f>Diagramm!$I$60</c15:f>
                      <c15:dlblFieldTableCache>
                        <c:ptCount val="1"/>
                      </c15:dlblFieldTableCache>
                    </c15:dlblFTEntry>
                  </c15:dlblFieldTable>
                  <c15:showDataLabelsRange val="0"/>
                </c:ext>
                <c:ext xmlns:c16="http://schemas.microsoft.com/office/drawing/2014/chart" uri="{C3380CC4-5D6E-409C-BE32-E72D297353CC}">
                  <c16:uniqueId val="{0000000E-4134-44E3-9F05-DEC2DCA40E4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{45D39538-F3CF-4381-894B-F0CA0B5C5270}</c15:txfldGUID>
                      <c15:f>Diagramm!$I$61</c15:f>
                      <c15:dlblFieldTableCache>
                        <c:ptCount val="1"/>
                      </c15:dlblFieldTableCache>
                    </c15:dlblFTEntry>
                  </c15:dlblFieldTable>
                  <c15:showDataLabelsRange val="0"/>
                </c:ext>
                <c:ext xmlns:c16="http://schemas.microsoft.com/office/drawing/2014/chart" uri="{C3380CC4-5D6E-409C-BE32-E72D297353CC}">
                  <c16:uniqueId val="{0000000F-4134-44E3-9F05-DEC2DCA40E4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{E674FEC5-BD1C-40CD-9827-4BDF0E78C589}</c15:txfldGUID>
                      <c15:f>Diagramm!$I$62</c15:f>
                      <c15:dlblFieldTableCache>
                        <c:ptCount val="1"/>
                      </c15:dlblFieldTableCache>
                    </c15:dlblFTEntry>
                  </c15:dlblFieldTable>
                  <c15:showDataLabelsRange val="0"/>
                </c:ext>
                <c:ext xmlns:c16="http://schemas.microsoft.com/office/drawing/2014/chart" uri="{C3380CC4-5D6E-409C-BE32-E72D297353CC}">
                  <c16:uniqueId val="{00000010-4134-44E3-9F05-DEC2DCA40E4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{F1A50F90-5C1C-44BA-87F4-0B0C95C569B4}</c15:txfldGUID>
                      <c15:f>Diagramm!$I$63</c15:f>
                      <c15:dlblFieldTableCache>
                        <c:ptCount val="1"/>
                      </c15:dlblFieldTableCache>
                    </c15:dlblFTEntry>
                  </c15:dlblFieldTable>
                  <c15:showDataLabelsRange val="0"/>
                </c:ext>
                <c:ext xmlns:c16="http://schemas.microsoft.com/office/drawing/2014/chart" uri="{C3380CC4-5D6E-409C-BE32-E72D297353CC}">
                  <c16:uniqueId val="{00000011-4134-44E3-9F05-DEC2DCA40E4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{C19B27E6-898E-4C8D-A9C0-C252303ECCD5}</c15:txfldGUID>
                      <c15:f>Diagramm!$I$64</c15:f>
                      <c15:dlblFieldTableCache>
                        <c:ptCount val="1"/>
                      </c15:dlblFieldTableCache>
                    </c15:dlblFTEntry>
                  </c15:dlblFieldTable>
                  <c15:showDataLabelsRange val="0"/>
                </c:ext>
                <c:ext xmlns:c16="http://schemas.microsoft.com/office/drawing/2014/chart" uri="{C3380CC4-5D6E-409C-BE32-E72D297353CC}">
                  <c16:uniqueId val="{00000012-4134-44E3-9F05-DEC2DCA40E4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{9A5A0ACE-2ECA-4A77-A859-D964A5871CAE}</c15:txfldGUID>
                      <c15:f>Diagramm!$I$65</c15:f>
                      <c15:dlblFieldTableCache>
                        <c:ptCount val="1"/>
                      </c15:dlblFieldTableCache>
                    </c15:dlblFTEntry>
                  </c15:dlblFieldTable>
                  <c15:showDataLabelsRange val="0"/>
                </c:ext>
                <c:ext xmlns:c16="http://schemas.microsoft.com/office/drawing/2014/chart" uri="{C3380CC4-5D6E-409C-BE32-E72D297353CC}">
                  <c16:uniqueId val="{00000013-4134-44E3-9F05-DEC2DCA40E4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{F2DCA115-47E9-4E87-8AF4-165B7140A947}</c15:txfldGUID>
                      <c15:f>Diagramm!$I$66</c15:f>
                      <c15:dlblFieldTableCache>
                        <c:ptCount val="1"/>
                      </c15:dlblFieldTableCache>
                    </c15:dlblFTEntry>
                  </c15:dlblFieldTable>
                  <c15:showDataLabelsRange val="0"/>
                </c:ext>
                <c:ext xmlns:c16="http://schemas.microsoft.com/office/drawing/2014/chart" uri="{C3380CC4-5D6E-409C-BE32-E72D297353CC}">
                  <c16:uniqueId val="{00000014-4134-44E3-9F05-DEC2DCA40E4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{473EEA7B-0D7C-473D-A82C-F223D1181A65}</c15:txfldGUID>
                      <c15:f>Diagramm!$I$67</c15:f>
                      <c15:dlblFieldTableCache>
                        <c:ptCount val="1"/>
                      </c15:dlblFieldTableCache>
                    </c15:dlblFTEntry>
                  </c15:dlblFieldTable>
                  <c15:showDataLabelsRange val="0"/>
                </c:ext>
                <c:ext xmlns:c16="http://schemas.microsoft.com/office/drawing/2014/chart" uri="{C3380CC4-5D6E-409C-BE32-E72D297353CC}">
                  <c16:uniqueId val="{00000015-4134-44E3-9F05-DEC2DCA40E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134-44E3-9F05-DEC2DCA40E4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{A50E87F6-E570-4744-9321-1CBF935880EB}</c15:txfldGUID>
                      <c15:f>Diagramm!$K$46</c15:f>
                      <c15:dlblFieldTableCache>
                        <c:ptCount val="1"/>
                      </c15:dlblFieldTableCache>
                    </c15:dlblFTEntry>
                  </c15:dlblFieldTable>
                  <c15:showDataLabelsRange val="0"/>
                </c:ext>
                <c:ext xmlns:c16="http://schemas.microsoft.com/office/drawing/2014/chart" uri="{C3380CC4-5D6E-409C-BE32-E72D297353CC}">
                  <c16:uniqueId val="{00000017-4134-44E3-9F05-DEC2DCA40E4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{0F17B76A-1B4C-4D0D-9DD4-C030B7782D4B}</c15:txfldGUID>
                      <c15:f>Diagramm!$K$47</c15:f>
                      <c15:dlblFieldTableCache>
                        <c:ptCount val="1"/>
                      </c15:dlblFieldTableCache>
                    </c15:dlblFTEntry>
                  </c15:dlblFieldTable>
                  <c15:showDataLabelsRange val="0"/>
                </c:ext>
                <c:ext xmlns:c16="http://schemas.microsoft.com/office/drawing/2014/chart" uri="{C3380CC4-5D6E-409C-BE32-E72D297353CC}">
                  <c16:uniqueId val="{00000018-4134-44E3-9F05-DEC2DCA40E4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{89713467-8933-4765-952F-899B9CF9DD61}</c15:txfldGUID>
                      <c15:f>Diagramm!$K$48</c15:f>
                      <c15:dlblFieldTableCache>
                        <c:ptCount val="1"/>
                      </c15:dlblFieldTableCache>
                    </c15:dlblFTEntry>
                  </c15:dlblFieldTable>
                  <c15:showDataLabelsRange val="0"/>
                </c:ext>
                <c:ext xmlns:c16="http://schemas.microsoft.com/office/drawing/2014/chart" uri="{C3380CC4-5D6E-409C-BE32-E72D297353CC}">
                  <c16:uniqueId val="{00000019-4134-44E3-9F05-DEC2DCA40E4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{C8C2D6EA-3DA9-4919-8597-38C363542822}</c15:txfldGUID>
                      <c15:f>Diagramm!$K$49</c15:f>
                      <c15:dlblFieldTableCache>
                        <c:ptCount val="1"/>
                      </c15:dlblFieldTableCache>
                    </c15:dlblFTEntry>
                  </c15:dlblFieldTable>
                  <c15:showDataLabelsRange val="0"/>
                </c:ext>
                <c:ext xmlns:c16="http://schemas.microsoft.com/office/drawing/2014/chart" uri="{C3380CC4-5D6E-409C-BE32-E72D297353CC}">
                  <c16:uniqueId val="{0000001A-4134-44E3-9F05-DEC2DCA40E4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{989BE144-AC58-4AC9-9B96-23223A1DF41E}</c15:txfldGUID>
                      <c15:f>Diagramm!$K$50</c15:f>
                      <c15:dlblFieldTableCache>
                        <c:ptCount val="1"/>
                      </c15:dlblFieldTableCache>
                    </c15:dlblFTEntry>
                  </c15:dlblFieldTable>
                  <c15:showDataLabelsRange val="0"/>
                </c:ext>
                <c:ext xmlns:c16="http://schemas.microsoft.com/office/drawing/2014/chart" uri="{C3380CC4-5D6E-409C-BE32-E72D297353CC}">
                  <c16:uniqueId val="{0000001B-4134-44E3-9F05-DEC2DCA40E4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{8B077ED7-BC07-49AE-AF74-BD186A39290A}</c15:txfldGUID>
                      <c15:f>Diagramm!$K$51</c15:f>
                      <c15:dlblFieldTableCache>
                        <c:ptCount val="1"/>
                      </c15:dlblFieldTableCache>
                    </c15:dlblFTEntry>
                  </c15:dlblFieldTable>
                  <c15:showDataLabelsRange val="0"/>
                </c:ext>
                <c:ext xmlns:c16="http://schemas.microsoft.com/office/drawing/2014/chart" uri="{C3380CC4-5D6E-409C-BE32-E72D297353CC}">
                  <c16:uniqueId val="{0000001C-4134-44E3-9F05-DEC2DCA40E4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{CEB71B41-DEF6-4DA2-8B82-FDEB33BBF47F}</c15:txfldGUID>
                      <c15:f>Diagramm!$K$52</c15:f>
                      <c15:dlblFieldTableCache>
                        <c:ptCount val="1"/>
                      </c15:dlblFieldTableCache>
                    </c15:dlblFTEntry>
                  </c15:dlblFieldTable>
                  <c15:showDataLabelsRange val="0"/>
                </c:ext>
                <c:ext xmlns:c16="http://schemas.microsoft.com/office/drawing/2014/chart" uri="{C3380CC4-5D6E-409C-BE32-E72D297353CC}">
                  <c16:uniqueId val="{0000001D-4134-44E3-9F05-DEC2DCA40E4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{12C1DB16-0809-4818-A22A-AF4977447567}</c15:txfldGUID>
                      <c15:f>Diagramm!$K$53</c15:f>
                      <c15:dlblFieldTableCache>
                        <c:ptCount val="1"/>
                      </c15:dlblFieldTableCache>
                    </c15:dlblFTEntry>
                  </c15:dlblFieldTable>
                  <c15:showDataLabelsRange val="0"/>
                </c:ext>
                <c:ext xmlns:c16="http://schemas.microsoft.com/office/drawing/2014/chart" uri="{C3380CC4-5D6E-409C-BE32-E72D297353CC}">
                  <c16:uniqueId val="{0000001E-4134-44E3-9F05-DEC2DCA40E4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{399C812A-7A7E-44DF-A0D7-057864B5DB8C}</c15:txfldGUID>
                      <c15:f>Diagramm!$K$54</c15:f>
                      <c15:dlblFieldTableCache>
                        <c:ptCount val="1"/>
                      </c15:dlblFieldTableCache>
                    </c15:dlblFTEntry>
                  </c15:dlblFieldTable>
                  <c15:showDataLabelsRange val="0"/>
                </c:ext>
                <c:ext xmlns:c16="http://schemas.microsoft.com/office/drawing/2014/chart" uri="{C3380CC4-5D6E-409C-BE32-E72D297353CC}">
                  <c16:uniqueId val="{0000001F-4134-44E3-9F05-DEC2DCA40E4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{ED25CFEE-BFF9-48CB-8DD5-457B547B5120}</c15:txfldGUID>
                      <c15:f>Diagramm!$K$55</c15:f>
                      <c15:dlblFieldTableCache>
                        <c:ptCount val="1"/>
                      </c15:dlblFieldTableCache>
                    </c15:dlblFTEntry>
                  </c15:dlblFieldTable>
                  <c15:showDataLabelsRange val="0"/>
                </c:ext>
                <c:ext xmlns:c16="http://schemas.microsoft.com/office/drawing/2014/chart" uri="{C3380CC4-5D6E-409C-BE32-E72D297353CC}">
                  <c16:uniqueId val="{00000020-4134-44E3-9F05-DEC2DCA40E4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{CEABFD2F-E18F-4B0E-B405-DFB557AB3FF9}</c15:txfldGUID>
                      <c15:f>Diagramm!$K$56</c15:f>
                      <c15:dlblFieldTableCache>
                        <c:ptCount val="1"/>
                      </c15:dlblFieldTableCache>
                    </c15:dlblFTEntry>
                  </c15:dlblFieldTable>
                  <c15:showDataLabelsRange val="0"/>
                </c:ext>
                <c:ext xmlns:c16="http://schemas.microsoft.com/office/drawing/2014/chart" uri="{C3380CC4-5D6E-409C-BE32-E72D297353CC}">
                  <c16:uniqueId val="{00000021-4134-44E3-9F05-DEC2DCA40E4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{378FC873-0688-48FA-AA2A-BC5C9471BB1C}</c15:txfldGUID>
                      <c15:f>Diagramm!$K$57</c15:f>
                      <c15:dlblFieldTableCache>
                        <c:ptCount val="1"/>
                      </c15:dlblFieldTableCache>
                    </c15:dlblFTEntry>
                  </c15:dlblFieldTable>
                  <c15:showDataLabelsRange val="0"/>
                </c:ext>
                <c:ext xmlns:c16="http://schemas.microsoft.com/office/drawing/2014/chart" uri="{C3380CC4-5D6E-409C-BE32-E72D297353CC}">
                  <c16:uniqueId val="{00000022-4134-44E3-9F05-DEC2DCA40E4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{AFA31EFE-6712-4432-92DB-33F7B7454D06}</c15:txfldGUID>
                      <c15:f>Diagramm!$K$58</c15:f>
                      <c15:dlblFieldTableCache>
                        <c:ptCount val="1"/>
                      </c15:dlblFieldTableCache>
                    </c15:dlblFTEntry>
                  </c15:dlblFieldTable>
                  <c15:showDataLabelsRange val="0"/>
                </c:ext>
                <c:ext xmlns:c16="http://schemas.microsoft.com/office/drawing/2014/chart" uri="{C3380CC4-5D6E-409C-BE32-E72D297353CC}">
                  <c16:uniqueId val="{00000023-4134-44E3-9F05-DEC2DCA40E4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{876BA627-77D6-41ED-B42F-D76E3384B082}</c15:txfldGUID>
                      <c15:f>Diagramm!$K$59</c15:f>
                      <c15:dlblFieldTableCache>
                        <c:ptCount val="1"/>
                      </c15:dlblFieldTableCache>
                    </c15:dlblFTEntry>
                  </c15:dlblFieldTable>
                  <c15:showDataLabelsRange val="0"/>
                </c:ext>
                <c:ext xmlns:c16="http://schemas.microsoft.com/office/drawing/2014/chart" uri="{C3380CC4-5D6E-409C-BE32-E72D297353CC}">
                  <c16:uniqueId val="{00000024-4134-44E3-9F05-DEC2DCA40E4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{D58CBE11-6AA2-42E0-BBFA-B3234A89FDF2}</c15:txfldGUID>
                      <c15:f>Diagramm!$K$60</c15:f>
                      <c15:dlblFieldTableCache>
                        <c:ptCount val="1"/>
                      </c15:dlblFieldTableCache>
                    </c15:dlblFTEntry>
                  </c15:dlblFieldTable>
                  <c15:showDataLabelsRange val="0"/>
                </c:ext>
                <c:ext xmlns:c16="http://schemas.microsoft.com/office/drawing/2014/chart" uri="{C3380CC4-5D6E-409C-BE32-E72D297353CC}">
                  <c16:uniqueId val="{00000025-4134-44E3-9F05-DEC2DCA40E4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{5408A68B-E25B-415B-B44B-7EEB3F69D0C5}</c15:txfldGUID>
                      <c15:f>Diagramm!$K$61</c15:f>
                      <c15:dlblFieldTableCache>
                        <c:ptCount val="1"/>
                      </c15:dlblFieldTableCache>
                    </c15:dlblFTEntry>
                  </c15:dlblFieldTable>
                  <c15:showDataLabelsRange val="0"/>
                </c:ext>
                <c:ext xmlns:c16="http://schemas.microsoft.com/office/drawing/2014/chart" uri="{C3380CC4-5D6E-409C-BE32-E72D297353CC}">
                  <c16:uniqueId val="{00000026-4134-44E3-9F05-DEC2DCA40E4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{8A1442F8-36AD-45BD-9996-69BC04A0FD8A}</c15:txfldGUID>
                      <c15:f>Diagramm!$K$62</c15:f>
                      <c15:dlblFieldTableCache>
                        <c:ptCount val="1"/>
                      </c15:dlblFieldTableCache>
                    </c15:dlblFTEntry>
                  </c15:dlblFieldTable>
                  <c15:showDataLabelsRange val="0"/>
                </c:ext>
                <c:ext xmlns:c16="http://schemas.microsoft.com/office/drawing/2014/chart" uri="{C3380CC4-5D6E-409C-BE32-E72D297353CC}">
                  <c16:uniqueId val="{00000027-4134-44E3-9F05-DEC2DCA40E4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{CD7AFE42-8DB5-4431-AAEE-3434B213ED3C}</c15:txfldGUID>
                      <c15:f>Diagramm!$K$63</c15:f>
                      <c15:dlblFieldTableCache>
                        <c:ptCount val="1"/>
                      </c15:dlblFieldTableCache>
                    </c15:dlblFTEntry>
                  </c15:dlblFieldTable>
                  <c15:showDataLabelsRange val="0"/>
                </c:ext>
                <c:ext xmlns:c16="http://schemas.microsoft.com/office/drawing/2014/chart" uri="{C3380CC4-5D6E-409C-BE32-E72D297353CC}">
                  <c16:uniqueId val="{00000028-4134-44E3-9F05-DEC2DCA40E4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{16487190-8D00-4B35-A092-53FA7D4D17B2}</c15:txfldGUID>
                      <c15:f>Diagramm!$K$64</c15:f>
                      <c15:dlblFieldTableCache>
                        <c:ptCount val="1"/>
                      </c15:dlblFieldTableCache>
                    </c15:dlblFTEntry>
                  </c15:dlblFieldTable>
                  <c15:showDataLabelsRange val="0"/>
                </c:ext>
                <c:ext xmlns:c16="http://schemas.microsoft.com/office/drawing/2014/chart" uri="{C3380CC4-5D6E-409C-BE32-E72D297353CC}">
                  <c16:uniqueId val="{00000029-4134-44E3-9F05-DEC2DCA40E4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{DECE712D-CC15-4680-A628-426CC75DE1D0}</c15:txfldGUID>
                      <c15:f>Diagramm!$K$65</c15:f>
                      <c15:dlblFieldTableCache>
                        <c:ptCount val="1"/>
                      </c15:dlblFieldTableCache>
                    </c15:dlblFTEntry>
                  </c15:dlblFieldTable>
                  <c15:showDataLabelsRange val="0"/>
                </c:ext>
                <c:ext xmlns:c16="http://schemas.microsoft.com/office/drawing/2014/chart" uri="{C3380CC4-5D6E-409C-BE32-E72D297353CC}">
                  <c16:uniqueId val="{0000002A-4134-44E3-9F05-DEC2DCA40E4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{6DE14770-7D6B-47A5-9460-20124BD6DA42}</c15:txfldGUID>
                      <c15:f>Diagramm!$K$66</c15:f>
                      <c15:dlblFieldTableCache>
                        <c:ptCount val="1"/>
                      </c15:dlblFieldTableCache>
                    </c15:dlblFTEntry>
                  </c15:dlblFieldTable>
                  <c15:showDataLabelsRange val="0"/>
                </c:ext>
                <c:ext xmlns:c16="http://schemas.microsoft.com/office/drawing/2014/chart" uri="{C3380CC4-5D6E-409C-BE32-E72D297353CC}">
                  <c16:uniqueId val="{0000002B-4134-44E3-9F05-DEC2DCA40E4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{F6A1BB07-FBEA-45B0-8CB1-2708B93F42A7}</c15:txfldGUID>
                      <c15:f>Diagramm!$K$67</c15:f>
                      <c15:dlblFieldTableCache>
                        <c:ptCount val="1"/>
                      </c15:dlblFieldTableCache>
                    </c15:dlblFTEntry>
                  </c15:dlblFieldTable>
                  <c15:showDataLabelsRange val="0"/>
                </c:ext>
                <c:ext xmlns:c16="http://schemas.microsoft.com/office/drawing/2014/chart" uri="{C3380CC4-5D6E-409C-BE32-E72D297353CC}">
                  <c16:uniqueId val="{0000002C-4134-44E3-9F05-DEC2DCA40E4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134-44E3-9F05-DEC2DCA40E4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{A97CFFD9-D71F-4D7D-8342-697DF104D524}</c15:txfldGUID>
                      <c15:f>Diagramm!$J$46</c15:f>
                      <c15:dlblFieldTableCache>
                        <c:ptCount val="1"/>
                      </c15:dlblFieldTableCache>
                    </c15:dlblFTEntry>
                  </c15:dlblFieldTable>
                  <c15:showDataLabelsRange val="0"/>
                </c:ext>
                <c:ext xmlns:c16="http://schemas.microsoft.com/office/drawing/2014/chart" uri="{C3380CC4-5D6E-409C-BE32-E72D297353CC}">
                  <c16:uniqueId val="{0000002E-4134-44E3-9F05-DEC2DCA40E4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{87EF1C0F-91F9-4791-A500-4A0F7E6E9206}</c15:txfldGUID>
                      <c15:f>Diagramm!$J$47</c15:f>
                      <c15:dlblFieldTableCache>
                        <c:ptCount val="1"/>
                      </c15:dlblFieldTableCache>
                    </c15:dlblFTEntry>
                  </c15:dlblFieldTable>
                  <c15:showDataLabelsRange val="0"/>
                </c:ext>
                <c:ext xmlns:c16="http://schemas.microsoft.com/office/drawing/2014/chart" uri="{C3380CC4-5D6E-409C-BE32-E72D297353CC}">
                  <c16:uniqueId val="{0000002F-4134-44E3-9F05-DEC2DCA40E4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{834CAA61-9474-4710-A6EC-CD6CDAE4AA0A}</c15:txfldGUID>
                      <c15:f>Diagramm!$J$48</c15:f>
                      <c15:dlblFieldTableCache>
                        <c:ptCount val="1"/>
                      </c15:dlblFieldTableCache>
                    </c15:dlblFTEntry>
                  </c15:dlblFieldTable>
                  <c15:showDataLabelsRange val="0"/>
                </c:ext>
                <c:ext xmlns:c16="http://schemas.microsoft.com/office/drawing/2014/chart" uri="{C3380CC4-5D6E-409C-BE32-E72D297353CC}">
                  <c16:uniqueId val="{00000030-4134-44E3-9F05-DEC2DCA40E4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{686AEED5-7D5E-47EC-BA33-EFF2A59189C1}</c15:txfldGUID>
                      <c15:f>Diagramm!$J$49</c15:f>
                      <c15:dlblFieldTableCache>
                        <c:ptCount val="1"/>
                      </c15:dlblFieldTableCache>
                    </c15:dlblFTEntry>
                  </c15:dlblFieldTable>
                  <c15:showDataLabelsRange val="0"/>
                </c:ext>
                <c:ext xmlns:c16="http://schemas.microsoft.com/office/drawing/2014/chart" uri="{C3380CC4-5D6E-409C-BE32-E72D297353CC}">
                  <c16:uniqueId val="{00000031-4134-44E3-9F05-DEC2DCA40E4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{CAE26305-241A-48E7-8A96-1AA1C5351E17}</c15:txfldGUID>
                      <c15:f>Diagramm!$J$50</c15:f>
                      <c15:dlblFieldTableCache>
                        <c:ptCount val="1"/>
                      </c15:dlblFieldTableCache>
                    </c15:dlblFTEntry>
                  </c15:dlblFieldTable>
                  <c15:showDataLabelsRange val="0"/>
                </c:ext>
                <c:ext xmlns:c16="http://schemas.microsoft.com/office/drawing/2014/chart" uri="{C3380CC4-5D6E-409C-BE32-E72D297353CC}">
                  <c16:uniqueId val="{00000032-4134-44E3-9F05-DEC2DCA40E4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{C763D20A-E9EA-4F5D-8B5E-A0516DBA3446}</c15:txfldGUID>
                      <c15:f>Diagramm!$J$51</c15:f>
                      <c15:dlblFieldTableCache>
                        <c:ptCount val="1"/>
                      </c15:dlblFieldTableCache>
                    </c15:dlblFTEntry>
                  </c15:dlblFieldTable>
                  <c15:showDataLabelsRange val="0"/>
                </c:ext>
                <c:ext xmlns:c16="http://schemas.microsoft.com/office/drawing/2014/chart" uri="{C3380CC4-5D6E-409C-BE32-E72D297353CC}">
                  <c16:uniqueId val="{00000033-4134-44E3-9F05-DEC2DCA40E4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{B11EC826-A900-4FEE-B5BA-58BB8824937F}</c15:txfldGUID>
                      <c15:f>Diagramm!$J$52</c15:f>
                      <c15:dlblFieldTableCache>
                        <c:ptCount val="1"/>
                      </c15:dlblFieldTableCache>
                    </c15:dlblFTEntry>
                  </c15:dlblFieldTable>
                  <c15:showDataLabelsRange val="0"/>
                </c:ext>
                <c:ext xmlns:c16="http://schemas.microsoft.com/office/drawing/2014/chart" uri="{C3380CC4-5D6E-409C-BE32-E72D297353CC}">
                  <c16:uniqueId val="{00000034-4134-44E3-9F05-DEC2DCA40E4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{32F14A5A-1D19-4EF1-8167-D343A9F9BFF3}</c15:txfldGUID>
                      <c15:f>Diagramm!$J$53</c15:f>
                      <c15:dlblFieldTableCache>
                        <c:ptCount val="1"/>
                      </c15:dlblFieldTableCache>
                    </c15:dlblFTEntry>
                  </c15:dlblFieldTable>
                  <c15:showDataLabelsRange val="0"/>
                </c:ext>
                <c:ext xmlns:c16="http://schemas.microsoft.com/office/drawing/2014/chart" uri="{C3380CC4-5D6E-409C-BE32-E72D297353CC}">
                  <c16:uniqueId val="{00000035-4134-44E3-9F05-DEC2DCA40E4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{C49C231A-BF30-4517-82F7-5CE72347D657}</c15:txfldGUID>
                      <c15:f>Diagramm!$J$54</c15:f>
                      <c15:dlblFieldTableCache>
                        <c:ptCount val="1"/>
                      </c15:dlblFieldTableCache>
                    </c15:dlblFTEntry>
                  </c15:dlblFieldTable>
                  <c15:showDataLabelsRange val="0"/>
                </c:ext>
                <c:ext xmlns:c16="http://schemas.microsoft.com/office/drawing/2014/chart" uri="{C3380CC4-5D6E-409C-BE32-E72D297353CC}">
                  <c16:uniqueId val="{00000036-4134-44E3-9F05-DEC2DCA40E4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{B8C5A8B0-DB28-4E07-B9AF-BBAA5C993B34}</c15:txfldGUID>
                      <c15:f>Diagramm!$J$55</c15:f>
                      <c15:dlblFieldTableCache>
                        <c:ptCount val="1"/>
                      </c15:dlblFieldTableCache>
                    </c15:dlblFTEntry>
                  </c15:dlblFieldTable>
                  <c15:showDataLabelsRange val="0"/>
                </c:ext>
                <c:ext xmlns:c16="http://schemas.microsoft.com/office/drawing/2014/chart" uri="{C3380CC4-5D6E-409C-BE32-E72D297353CC}">
                  <c16:uniqueId val="{00000037-4134-44E3-9F05-DEC2DCA40E4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{D346C130-09B5-43EB-9E55-34A1CD6017BE}</c15:txfldGUID>
                      <c15:f>Diagramm!$J$56</c15:f>
                      <c15:dlblFieldTableCache>
                        <c:ptCount val="1"/>
                      </c15:dlblFieldTableCache>
                    </c15:dlblFTEntry>
                  </c15:dlblFieldTable>
                  <c15:showDataLabelsRange val="0"/>
                </c:ext>
                <c:ext xmlns:c16="http://schemas.microsoft.com/office/drawing/2014/chart" uri="{C3380CC4-5D6E-409C-BE32-E72D297353CC}">
                  <c16:uniqueId val="{00000038-4134-44E3-9F05-DEC2DCA40E4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{3298A115-24BB-43BD-97A3-817EEBB2EC49}</c15:txfldGUID>
                      <c15:f>Diagramm!$J$57</c15:f>
                      <c15:dlblFieldTableCache>
                        <c:ptCount val="1"/>
                      </c15:dlblFieldTableCache>
                    </c15:dlblFTEntry>
                  </c15:dlblFieldTable>
                  <c15:showDataLabelsRange val="0"/>
                </c:ext>
                <c:ext xmlns:c16="http://schemas.microsoft.com/office/drawing/2014/chart" uri="{C3380CC4-5D6E-409C-BE32-E72D297353CC}">
                  <c16:uniqueId val="{00000039-4134-44E3-9F05-DEC2DCA40E4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{C906B80E-4404-4F16-A20C-7AD873785545}</c15:txfldGUID>
                      <c15:f>Diagramm!$J$58</c15:f>
                      <c15:dlblFieldTableCache>
                        <c:ptCount val="1"/>
                      </c15:dlblFieldTableCache>
                    </c15:dlblFTEntry>
                  </c15:dlblFieldTable>
                  <c15:showDataLabelsRange val="0"/>
                </c:ext>
                <c:ext xmlns:c16="http://schemas.microsoft.com/office/drawing/2014/chart" uri="{C3380CC4-5D6E-409C-BE32-E72D297353CC}">
                  <c16:uniqueId val="{0000003A-4134-44E3-9F05-DEC2DCA40E4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{B8D0CC4C-02C1-46D6-B828-0A162847CECC}</c15:txfldGUID>
                      <c15:f>Diagramm!$J$59</c15:f>
                      <c15:dlblFieldTableCache>
                        <c:ptCount val="1"/>
                      </c15:dlblFieldTableCache>
                    </c15:dlblFTEntry>
                  </c15:dlblFieldTable>
                  <c15:showDataLabelsRange val="0"/>
                </c:ext>
                <c:ext xmlns:c16="http://schemas.microsoft.com/office/drawing/2014/chart" uri="{C3380CC4-5D6E-409C-BE32-E72D297353CC}">
                  <c16:uniqueId val="{0000003B-4134-44E3-9F05-DEC2DCA40E4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{9B1AA7A3-E79C-4F89-BA59-329282D2F02F}</c15:txfldGUID>
                      <c15:f>Diagramm!$J$60</c15:f>
                      <c15:dlblFieldTableCache>
                        <c:ptCount val="1"/>
                      </c15:dlblFieldTableCache>
                    </c15:dlblFTEntry>
                  </c15:dlblFieldTable>
                  <c15:showDataLabelsRange val="0"/>
                </c:ext>
                <c:ext xmlns:c16="http://schemas.microsoft.com/office/drawing/2014/chart" uri="{C3380CC4-5D6E-409C-BE32-E72D297353CC}">
                  <c16:uniqueId val="{0000003C-4134-44E3-9F05-DEC2DCA40E4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{0E5268A3-2863-42B0-86A2-E1CCE200D2F2}</c15:txfldGUID>
                      <c15:f>Diagramm!$J$61</c15:f>
                      <c15:dlblFieldTableCache>
                        <c:ptCount val="1"/>
                      </c15:dlblFieldTableCache>
                    </c15:dlblFTEntry>
                  </c15:dlblFieldTable>
                  <c15:showDataLabelsRange val="0"/>
                </c:ext>
                <c:ext xmlns:c16="http://schemas.microsoft.com/office/drawing/2014/chart" uri="{C3380CC4-5D6E-409C-BE32-E72D297353CC}">
                  <c16:uniqueId val="{0000003D-4134-44E3-9F05-DEC2DCA40E4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{E11F729D-1BA9-4038-8B68-A343BDC9C482}</c15:txfldGUID>
                      <c15:f>Diagramm!$J$62</c15:f>
                      <c15:dlblFieldTableCache>
                        <c:ptCount val="1"/>
                      </c15:dlblFieldTableCache>
                    </c15:dlblFTEntry>
                  </c15:dlblFieldTable>
                  <c15:showDataLabelsRange val="0"/>
                </c:ext>
                <c:ext xmlns:c16="http://schemas.microsoft.com/office/drawing/2014/chart" uri="{C3380CC4-5D6E-409C-BE32-E72D297353CC}">
                  <c16:uniqueId val="{0000003E-4134-44E3-9F05-DEC2DCA40E4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{B8E1A100-A8F9-4F5D-B797-2EF7AA495475}</c15:txfldGUID>
                      <c15:f>Diagramm!$J$63</c15:f>
                      <c15:dlblFieldTableCache>
                        <c:ptCount val="1"/>
                      </c15:dlblFieldTableCache>
                    </c15:dlblFTEntry>
                  </c15:dlblFieldTable>
                  <c15:showDataLabelsRange val="0"/>
                </c:ext>
                <c:ext xmlns:c16="http://schemas.microsoft.com/office/drawing/2014/chart" uri="{C3380CC4-5D6E-409C-BE32-E72D297353CC}">
                  <c16:uniqueId val="{0000003F-4134-44E3-9F05-DEC2DCA40E4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{12331F08-96F0-4299-B0F9-0E177CFA75F7}</c15:txfldGUID>
                      <c15:f>Diagramm!$J$64</c15:f>
                      <c15:dlblFieldTableCache>
                        <c:ptCount val="1"/>
                      </c15:dlblFieldTableCache>
                    </c15:dlblFTEntry>
                  </c15:dlblFieldTable>
                  <c15:showDataLabelsRange val="0"/>
                </c:ext>
                <c:ext xmlns:c16="http://schemas.microsoft.com/office/drawing/2014/chart" uri="{C3380CC4-5D6E-409C-BE32-E72D297353CC}">
                  <c16:uniqueId val="{00000040-4134-44E3-9F05-DEC2DCA40E4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{D2AB0570-970A-43E8-A1F0-D7C78B7961E3}</c15:txfldGUID>
                      <c15:f>Diagramm!$J$65</c15:f>
                      <c15:dlblFieldTableCache>
                        <c:ptCount val="1"/>
                      </c15:dlblFieldTableCache>
                    </c15:dlblFTEntry>
                  </c15:dlblFieldTable>
                  <c15:showDataLabelsRange val="0"/>
                </c:ext>
                <c:ext xmlns:c16="http://schemas.microsoft.com/office/drawing/2014/chart" uri="{C3380CC4-5D6E-409C-BE32-E72D297353CC}">
                  <c16:uniqueId val="{00000041-4134-44E3-9F05-DEC2DCA40E4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{8010B936-10B1-4E96-9FF7-B4202EDFD973}</c15:txfldGUID>
                      <c15:f>Diagramm!$J$66</c15:f>
                      <c15:dlblFieldTableCache>
                        <c:ptCount val="1"/>
                      </c15:dlblFieldTableCache>
                    </c15:dlblFTEntry>
                  </c15:dlblFieldTable>
                  <c15:showDataLabelsRange val="0"/>
                </c:ext>
                <c:ext xmlns:c16="http://schemas.microsoft.com/office/drawing/2014/chart" uri="{C3380CC4-5D6E-409C-BE32-E72D297353CC}">
                  <c16:uniqueId val="{00000042-4134-44E3-9F05-DEC2DCA40E4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{961DBE3B-076C-4E39-828C-9319CFAC5273}</c15:txfldGUID>
                      <c15:f>Diagramm!$J$67</c15:f>
                      <c15:dlblFieldTableCache>
                        <c:ptCount val="1"/>
                      </c15:dlblFieldTableCache>
                    </c15:dlblFTEntry>
                  </c15:dlblFieldTable>
                  <c15:showDataLabelsRange val="0"/>
                </c:ext>
                <c:ext xmlns:c16="http://schemas.microsoft.com/office/drawing/2014/chart" uri="{C3380CC4-5D6E-409C-BE32-E72D297353CC}">
                  <c16:uniqueId val="{00000043-4134-44E3-9F05-DEC2DCA40E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134-44E3-9F05-DEC2DCA40E4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12-46B0-B903-987E6034AC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12-46B0-B903-987E6034AC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12-46B0-B903-987E6034AC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12-46B0-B903-987E6034AC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12-46B0-B903-987E6034AC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12-46B0-B903-987E6034AC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12-46B0-B903-987E6034AC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12-46B0-B903-987E6034AC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12-46B0-B903-987E6034AC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12-46B0-B903-987E6034AC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A12-46B0-B903-987E6034AC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A12-46B0-B903-987E6034AC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A12-46B0-B903-987E6034AC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A12-46B0-B903-987E6034AC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A12-46B0-B903-987E6034AC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A12-46B0-B903-987E6034AC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A12-46B0-B903-987E6034AC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A12-46B0-B903-987E6034AC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A12-46B0-B903-987E6034AC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A12-46B0-B903-987E6034AC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A12-46B0-B903-987E6034AC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A12-46B0-B903-987E6034AC9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A12-46B0-B903-987E6034AC9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A12-46B0-B903-987E6034AC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A12-46B0-B903-987E6034AC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A12-46B0-B903-987E6034AC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A12-46B0-B903-987E6034AC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A12-46B0-B903-987E6034AC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A12-46B0-B903-987E6034AC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A12-46B0-B903-987E6034AC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A12-46B0-B903-987E6034AC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A12-46B0-B903-987E6034AC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A12-46B0-B903-987E6034AC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A12-46B0-B903-987E6034AC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A12-46B0-B903-987E6034AC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A12-46B0-B903-987E6034AC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A12-46B0-B903-987E6034AC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A12-46B0-B903-987E6034AC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A12-46B0-B903-987E6034AC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A12-46B0-B903-987E6034AC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A12-46B0-B903-987E6034AC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A12-46B0-B903-987E6034AC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A12-46B0-B903-987E6034AC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A12-46B0-B903-987E6034AC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A12-46B0-B903-987E6034AC9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A12-46B0-B903-987E6034AC9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A12-46B0-B903-987E6034AC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A12-46B0-B903-987E6034AC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A12-46B0-B903-987E6034AC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A12-46B0-B903-987E6034AC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A12-46B0-B903-987E6034AC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A12-46B0-B903-987E6034AC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A12-46B0-B903-987E6034AC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A12-46B0-B903-987E6034AC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A12-46B0-B903-987E6034AC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A12-46B0-B903-987E6034AC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A12-46B0-B903-987E6034AC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A12-46B0-B903-987E6034AC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A12-46B0-B903-987E6034AC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A12-46B0-B903-987E6034AC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A12-46B0-B903-987E6034AC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A12-46B0-B903-987E6034AC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A12-46B0-B903-987E6034AC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A12-46B0-B903-987E6034AC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A12-46B0-B903-987E6034AC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A12-46B0-B903-987E6034AC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A12-46B0-B903-987E6034AC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A12-46B0-B903-987E6034AC9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A12-46B0-B903-987E6034AC9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100.21640053772254</c:v>
                </c:pt>
                <c:pt idx="2">
                  <c:v>102.30827240237386</c:v>
                </c:pt>
                <c:pt idx="3">
                  <c:v>102.13613561100362</c:v>
                </c:pt>
                <c:pt idx="4">
                  <c:v>101.75087707793698</c:v>
                </c:pt>
                <c:pt idx="5">
                  <c:v>101.58201908259288</c:v>
                </c:pt>
                <c:pt idx="6">
                  <c:v>103.73946686776617</c:v>
                </c:pt>
                <c:pt idx="7">
                  <c:v>103.38535689694743</c:v>
                </c:pt>
                <c:pt idx="8">
                  <c:v>103.00337715990689</c:v>
                </c:pt>
                <c:pt idx="9">
                  <c:v>102.97550739368504</c:v>
                </c:pt>
                <c:pt idx="10">
                  <c:v>104.27063182399424</c:v>
                </c:pt>
                <c:pt idx="11">
                  <c:v>104.42637463523394</c:v>
                </c:pt>
                <c:pt idx="12">
                  <c:v>102.35909374077838</c:v>
                </c:pt>
                <c:pt idx="13">
                  <c:v>102.54598511426605</c:v>
                </c:pt>
                <c:pt idx="14">
                  <c:v>104.55588707826486</c:v>
                </c:pt>
                <c:pt idx="15">
                  <c:v>104.49850814780812</c:v>
                </c:pt>
                <c:pt idx="16">
                  <c:v>103.98373717171054</c:v>
                </c:pt>
                <c:pt idx="17">
                  <c:v>104.85917571067904</c:v>
                </c:pt>
                <c:pt idx="18">
                  <c:v>106.81989573428636</c:v>
                </c:pt>
                <c:pt idx="19">
                  <c:v>106.60349519656383</c:v>
                </c:pt>
                <c:pt idx="20">
                  <c:v>106.39365225089348</c:v>
                </c:pt>
                <c:pt idx="21">
                  <c:v>106.68710449522936</c:v>
                </c:pt>
                <c:pt idx="22">
                  <c:v>108.94455555919866</c:v>
                </c:pt>
                <c:pt idx="23">
                  <c:v>108.63143053870618</c:v>
                </c:pt>
                <c:pt idx="24">
                  <c:v>106.80350175415587</c:v>
                </c:pt>
              </c:numCache>
            </c:numRef>
          </c:val>
          <c:smooth val="0"/>
          <c:extLst>
            <c:ext xmlns:c16="http://schemas.microsoft.com/office/drawing/2014/chart" uri="{C3380CC4-5D6E-409C-BE32-E72D297353CC}">
              <c16:uniqueId val="{00000000-B794-4A3B-96CC-F271489426A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101.2137203166227</c:v>
                </c:pt>
                <c:pt idx="2">
                  <c:v>108.10026385224273</c:v>
                </c:pt>
                <c:pt idx="3">
                  <c:v>107.67810026385224</c:v>
                </c:pt>
                <c:pt idx="4">
                  <c:v>105.93667546174142</c:v>
                </c:pt>
                <c:pt idx="5">
                  <c:v>102.0316622691293</c:v>
                </c:pt>
                <c:pt idx="6">
                  <c:v>108.44327176781003</c:v>
                </c:pt>
                <c:pt idx="7">
                  <c:v>107.41424802110816</c:v>
                </c:pt>
                <c:pt idx="8">
                  <c:v>104.48548812664909</c:v>
                </c:pt>
                <c:pt idx="9">
                  <c:v>105.56728232189974</c:v>
                </c:pt>
                <c:pt idx="10">
                  <c:v>109.70976253298153</c:v>
                </c:pt>
                <c:pt idx="11">
                  <c:v>109.73614775725594</c:v>
                </c:pt>
                <c:pt idx="12">
                  <c:v>110.18469656992085</c:v>
                </c:pt>
                <c:pt idx="13">
                  <c:v>108.25857519788917</c:v>
                </c:pt>
                <c:pt idx="14">
                  <c:v>114.96042216358839</c:v>
                </c:pt>
                <c:pt idx="15">
                  <c:v>113.45646437994723</c:v>
                </c:pt>
                <c:pt idx="16">
                  <c:v>113.27176781002639</c:v>
                </c:pt>
                <c:pt idx="17">
                  <c:v>114.22163588390501</c:v>
                </c:pt>
                <c:pt idx="18">
                  <c:v>117.17678100263853</c:v>
                </c:pt>
                <c:pt idx="19">
                  <c:v>118.3641160949868</c:v>
                </c:pt>
                <c:pt idx="20">
                  <c:v>118.68073878627969</c:v>
                </c:pt>
                <c:pt idx="21">
                  <c:v>120.23746701846964</c:v>
                </c:pt>
                <c:pt idx="22">
                  <c:v>125.77836411609498</c:v>
                </c:pt>
                <c:pt idx="23">
                  <c:v>125.75197889182057</c:v>
                </c:pt>
                <c:pt idx="24">
                  <c:v>118.83905013192613</c:v>
                </c:pt>
              </c:numCache>
            </c:numRef>
          </c:val>
          <c:smooth val="0"/>
          <c:extLst>
            <c:ext xmlns:c16="http://schemas.microsoft.com/office/drawing/2014/chart" uri="{C3380CC4-5D6E-409C-BE32-E72D297353CC}">
              <c16:uniqueId val="{00000001-B794-4A3B-96CC-F271489426A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100.59151404845865</c:v>
                </c:pt>
                <c:pt idx="2">
                  <c:v>100.18200432260267</c:v>
                </c:pt>
                <c:pt idx="3">
                  <c:v>102.4684336252986</c:v>
                </c:pt>
                <c:pt idx="4">
                  <c:v>100.62563985894666</c:v>
                </c:pt>
                <c:pt idx="5">
                  <c:v>101.09202593561596</c:v>
                </c:pt>
                <c:pt idx="6">
                  <c:v>99.465362302354677</c:v>
                </c:pt>
                <c:pt idx="7">
                  <c:v>99.54498919349335</c:v>
                </c:pt>
                <c:pt idx="8">
                  <c:v>97.417813673074733</c:v>
                </c:pt>
                <c:pt idx="9">
                  <c:v>95.961779092253437</c:v>
                </c:pt>
                <c:pt idx="10">
                  <c:v>94.539870321920148</c:v>
                </c:pt>
                <c:pt idx="11">
                  <c:v>94.266863838016164</c:v>
                </c:pt>
                <c:pt idx="12">
                  <c:v>93.402343305653517</c:v>
                </c:pt>
                <c:pt idx="13">
                  <c:v>94.312364918666816</c:v>
                </c:pt>
                <c:pt idx="14">
                  <c:v>94.539870321920148</c:v>
                </c:pt>
                <c:pt idx="15">
                  <c:v>93.083835741098852</c:v>
                </c:pt>
                <c:pt idx="16">
                  <c:v>92.583323853941536</c:v>
                </c:pt>
                <c:pt idx="17">
                  <c:v>93.197588442725504</c:v>
                </c:pt>
                <c:pt idx="18">
                  <c:v>91.934933454669547</c:v>
                </c:pt>
                <c:pt idx="19">
                  <c:v>92.378568991013537</c:v>
                </c:pt>
                <c:pt idx="20">
                  <c:v>91.081788192469574</c:v>
                </c:pt>
                <c:pt idx="21">
                  <c:v>90.365146172221586</c:v>
                </c:pt>
                <c:pt idx="22">
                  <c:v>89.989762256853595</c:v>
                </c:pt>
                <c:pt idx="23">
                  <c:v>89.580252530997612</c:v>
                </c:pt>
                <c:pt idx="24">
                  <c:v>86.634057558867028</c:v>
                </c:pt>
              </c:numCache>
            </c:numRef>
          </c:val>
          <c:smooth val="0"/>
          <c:extLst>
            <c:ext xmlns:c16="http://schemas.microsoft.com/office/drawing/2014/chart" uri="{C3380CC4-5D6E-409C-BE32-E72D297353CC}">
              <c16:uniqueId val="{00000002-B794-4A3B-96CC-F271489426A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794-4A3B-96CC-F271489426A6}"/>
                </c:ext>
              </c:extLst>
            </c:dLbl>
            <c:dLbl>
              <c:idx val="1"/>
              <c:delete val="1"/>
              <c:extLst>
                <c:ext xmlns:c15="http://schemas.microsoft.com/office/drawing/2012/chart" uri="{CE6537A1-D6FC-4f65-9D91-7224C49458BB}"/>
                <c:ext xmlns:c16="http://schemas.microsoft.com/office/drawing/2014/chart" uri="{C3380CC4-5D6E-409C-BE32-E72D297353CC}">
                  <c16:uniqueId val="{00000004-B794-4A3B-96CC-F271489426A6}"/>
                </c:ext>
              </c:extLst>
            </c:dLbl>
            <c:dLbl>
              <c:idx val="2"/>
              <c:delete val="1"/>
              <c:extLst>
                <c:ext xmlns:c15="http://schemas.microsoft.com/office/drawing/2012/chart" uri="{CE6537A1-D6FC-4f65-9D91-7224C49458BB}"/>
                <c:ext xmlns:c16="http://schemas.microsoft.com/office/drawing/2014/chart" uri="{C3380CC4-5D6E-409C-BE32-E72D297353CC}">
                  <c16:uniqueId val="{00000005-B794-4A3B-96CC-F271489426A6}"/>
                </c:ext>
              </c:extLst>
            </c:dLbl>
            <c:dLbl>
              <c:idx val="3"/>
              <c:delete val="1"/>
              <c:extLst>
                <c:ext xmlns:c15="http://schemas.microsoft.com/office/drawing/2012/chart" uri="{CE6537A1-D6FC-4f65-9D91-7224C49458BB}"/>
                <c:ext xmlns:c16="http://schemas.microsoft.com/office/drawing/2014/chart" uri="{C3380CC4-5D6E-409C-BE32-E72D297353CC}">
                  <c16:uniqueId val="{00000006-B794-4A3B-96CC-F271489426A6}"/>
                </c:ext>
              </c:extLst>
            </c:dLbl>
            <c:dLbl>
              <c:idx val="4"/>
              <c:delete val="1"/>
              <c:extLst>
                <c:ext xmlns:c15="http://schemas.microsoft.com/office/drawing/2012/chart" uri="{CE6537A1-D6FC-4f65-9D91-7224C49458BB}"/>
                <c:ext xmlns:c16="http://schemas.microsoft.com/office/drawing/2014/chart" uri="{C3380CC4-5D6E-409C-BE32-E72D297353CC}">
                  <c16:uniqueId val="{00000007-B794-4A3B-96CC-F271489426A6}"/>
                </c:ext>
              </c:extLst>
            </c:dLbl>
            <c:dLbl>
              <c:idx val="5"/>
              <c:delete val="1"/>
              <c:extLst>
                <c:ext xmlns:c15="http://schemas.microsoft.com/office/drawing/2012/chart" uri="{CE6537A1-D6FC-4f65-9D91-7224C49458BB}"/>
                <c:ext xmlns:c16="http://schemas.microsoft.com/office/drawing/2014/chart" uri="{C3380CC4-5D6E-409C-BE32-E72D297353CC}">
                  <c16:uniqueId val="{00000008-B794-4A3B-96CC-F271489426A6}"/>
                </c:ext>
              </c:extLst>
            </c:dLbl>
            <c:dLbl>
              <c:idx val="6"/>
              <c:delete val="1"/>
              <c:extLst>
                <c:ext xmlns:c15="http://schemas.microsoft.com/office/drawing/2012/chart" uri="{CE6537A1-D6FC-4f65-9D91-7224C49458BB}"/>
                <c:ext xmlns:c16="http://schemas.microsoft.com/office/drawing/2014/chart" uri="{C3380CC4-5D6E-409C-BE32-E72D297353CC}">
                  <c16:uniqueId val="{00000009-B794-4A3B-96CC-F271489426A6}"/>
                </c:ext>
              </c:extLst>
            </c:dLbl>
            <c:dLbl>
              <c:idx val="7"/>
              <c:delete val="1"/>
              <c:extLst>
                <c:ext xmlns:c15="http://schemas.microsoft.com/office/drawing/2012/chart" uri="{CE6537A1-D6FC-4f65-9D91-7224C49458BB}"/>
                <c:ext xmlns:c16="http://schemas.microsoft.com/office/drawing/2014/chart" uri="{C3380CC4-5D6E-409C-BE32-E72D297353CC}">
                  <c16:uniqueId val="{0000000A-B794-4A3B-96CC-F271489426A6}"/>
                </c:ext>
              </c:extLst>
            </c:dLbl>
            <c:dLbl>
              <c:idx val="8"/>
              <c:delete val="1"/>
              <c:extLst>
                <c:ext xmlns:c15="http://schemas.microsoft.com/office/drawing/2012/chart" uri="{CE6537A1-D6FC-4f65-9D91-7224C49458BB}"/>
                <c:ext xmlns:c16="http://schemas.microsoft.com/office/drawing/2014/chart" uri="{C3380CC4-5D6E-409C-BE32-E72D297353CC}">
                  <c16:uniqueId val="{0000000B-B794-4A3B-96CC-F271489426A6}"/>
                </c:ext>
              </c:extLst>
            </c:dLbl>
            <c:dLbl>
              <c:idx val="9"/>
              <c:delete val="1"/>
              <c:extLst>
                <c:ext xmlns:c15="http://schemas.microsoft.com/office/drawing/2012/chart" uri="{CE6537A1-D6FC-4f65-9D91-7224C49458BB}"/>
                <c:ext xmlns:c16="http://schemas.microsoft.com/office/drawing/2014/chart" uri="{C3380CC4-5D6E-409C-BE32-E72D297353CC}">
                  <c16:uniqueId val="{0000000C-B794-4A3B-96CC-F271489426A6}"/>
                </c:ext>
              </c:extLst>
            </c:dLbl>
            <c:dLbl>
              <c:idx val="10"/>
              <c:delete val="1"/>
              <c:extLst>
                <c:ext xmlns:c15="http://schemas.microsoft.com/office/drawing/2012/chart" uri="{CE6537A1-D6FC-4f65-9D91-7224C49458BB}"/>
                <c:ext xmlns:c16="http://schemas.microsoft.com/office/drawing/2014/chart" uri="{C3380CC4-5D6E-409C-BE32-E72D297353CC}">
                  <c16:uniqueId val="{0000000D-B794-4A3B-96CC-F271489426A6}"/>
                </c:ext>
              </c:extLst>
            </c:dLbl>
            <c:dLbl>
              <c:idx val="11"/>
              <c:delete val="1"/>
              <c:extLst>
                <c:ext xmlns:c15="http://schemas.microsoft.com/office/drawing/2012/chart" uri="{CE6537A1-D6FC-4f65-9D91-7224C49458BB}"/>
                <c:ext xmlns:c16="http://schemas.microsoft.com/office/drawing/2014/chart" uri="{C3380CC4-5D6E-409C-BE32-E72D297353CC}">
                  <c16:uniqueId val="{0000000E-B794-4A3B-96CC-F271489426A6}"/>
                </c:ext>
              </c:extLst>
            </c:dLbl>
            <c:dLbl>
              <c:idx val="12"/>
              <c:delete val="1"/>
              <c:extLst>
                <c:ext xmlns:c15="http://schemas.microsoft.com/office/drawing/2012/chart" uri="{CE6537A1-D6FC-4f65-9D91-7224C49458BB}"/>
                <c:ext xmlns:c16="http://schemas.microsoft.com/office/drawing/2014/chart" uri="{C3380CC4-5D6E-409C-BE32-E72D297353CC}">
                  <c16:uniqueId val="{0000000F-B794-4A3B-96CC-F271489426A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794-4A3B-96CC-F271489426A6}"/>
                </c:ext>
              </c:extLst>
            </c:dLbl>
            <c:dLbl>
              <c:idx val="14"/>
              <c:delete val="1"/>
              <c:extLst>
                <c:ext xmlns:c15="http://schemas.microsoft.com/office/drawing/2012/chart" uri="{CE6537A1-D6FC-4f65-9D91-7224C49458BB}"/>
                <c:ext xmlns:c16="http://schemas.microsoft.com/office/drawing/2014/chart" uri="{C3380CC4-5D6E-409C-BE32-E72D297353CC}">
                  <c16:uniqueId val="{00000011-B794-4A3B-96CC-F271489426A6}"/>
                </c:ext>
              </c:extLst>
            </c:dLbl>
            <c:dLbl>
              <c:idx val="15"/>
              <c:delete val="1"/>
              <c:extLst>
                <c:ext xmlns:c15="http://schemas.microsoft.com/office/drawing/2012/chart" uri="{CE6537A1-D6FC-4f65-9D91-7224C49458BB}"/>
                <c:ext xmlns:c16="http://schemas.microsoft.com/office/drawing/2014/chart" uri="{C3380CC4-5D6E-409C-BE32-E72D297353CC}">
                  <c16:uniqueId val="{00000012-B794-4A3B-96CC-F271489426A6}"/>
                </c:ext>
              </c:extLst>
            </c:dLbl>
            <c:dLbl>
              <c:idx val="16"/>
              <c:delete val="1"/>
              <c:extLst>
                <c:ext xmlns:c15="http://schemas.microsoft.com/office/drawing/2012/chart" uri="{CE6537A1-D6FC-4f65-9D91-7224C49458BB}"/>
                <c:ext xmlns:c16="http://schemas.microsoft.com/office/drawing/2014/chart" uri="{C3380CC4-5D6E-409C-BE32-E72D297353CC}">
                  <c16:uniqueId val="{00000013-B794-4A3B-96CC-F271489426A6}"/>
                </c:ext>
              </c:extLst>
            </c:dLbl>
            <c:dLbl>
              <c:idx val="17"/>
              <c:delete val="1"/>
              <c:extLst>
                <c:ext xmlns:c15="http://schemas.microsoft.com/office/drawing/2012/chart" uri="{CE6537A1-D6FC-4f65-9D91-7224C49458BB}"/>
                <c:ext xmlns:c16="http://schemas.microsoft.com/office/drawing/2014/chart" uri="{C3380CC4-5D6E-409C-BE32-E72D297353CC}">
                  <c16:uniqueId val="{00000014-B794-4A3B-96CC-F271489426A6}"/>
                </c:ext>
              </c:extLst>
            </c:dLbl>
            <c:dLbl>
              <c:idx val="18"/>
              <c:delete val="1"/>
              <c:extLst>
                <c:ext xmlns:c15="http://schemas.microsoft.com/office/drawing/2012/chart" uri="{CE6537A1-D6FC-4f65-9D91-7224C49458BB}"/>
                <c:ext xmlns:c16="http://schemas.microsoft.com/office/drawing/2014/chart" uri="{C3380CC4-5D6E-409C-BE32-E72D297353CC}">
                  <c16:uniqueId val="{00000015-B794-4A3B-96CC-F271489426A6}"/>
                </c:ext>
              </c:extLst>
            </c:dLbl>
            <c:dLbl>
              <c:idx val="19"/>
              <c:delete val="1"/>
              <c:extLst>
                <c:ext xmlns:c15="http://schemas.microsoft.com/office/drawing/2012/chart" uri="{CE6537A1-D6FC-4f65-9D91-7224C49458BB}"/>
                <c:ext xmlns:c16="http://schemas.microsoft.com/office/drawing/2014/chart" uri="{C3380CC4-5D6E-409C-BE32-E72D297353CC}">
                  <c16:uniqueId val="{00000016-B794-4A3B-96CC-F271489426A6}"/>
                </c:ext>
              </c:extLst>
            </c:dLbl>
            <c:dLbl>
              <c:idx val="20"/>
              <c:delete val="1"/>
              <c:extLst>
                <c:ext xmlns:c15="http://schemas.microsoft.com/office/drawing/2012/chart" uri="{CE6537A1-D6FC-4f65-9D91-7224C49458BB}"/>
                <c:ext xmlns:c16="http://schemas.microsoft.com/office/drawing/2014/chart" uri="{C3380CC4-5D6E-409C-BE32-E72D297353CC}">
                  <c16:uniqueId val="{00000017-B794-4A3B-96CC-F271489426A6}"/>
                </c:ext>
              </c:extLst>
            </c:dLbl>
            <c:dLbl>
              <c:idx val="21"/>
              <c:delete val="1"/>
              <c:extLst>
                <c:ext xmlns:c15="http://schemas.microsoft.com/office/drawing/2012/chart" uri="{CE6537A1-D6FC-4f65-9D91-7224C49458BB}"/>
                <c:ext xmlns:c16="http://schemas.microsoft.com/office/drawing/2014/chart" uri="{C3380CC4-5D6E-409C-BE32-E72D297353CC}">
                  <c16:uniqueId val="{00000018-B794-4A3B-96CC-F271489426A6}"/>
                </c:ext>
              </c:extLst>
            </c:dLbl>
            <c:dLbl>
              <c:idx val="22"/>
              <c:delete val="1"/>
              <c:extLst>
                <c:ext xmlns:c15="http://schemas.microsoft.com/office/drawing/2012/chart" uri="{CE6537A1-D6FC-4f65-9D91-7224C49458BB}"/>
                <c:ext xmlns:c16="http://schemas.microsoft.com/office/drawing/2014/chart" uri="{C3380CC4-5D6E-409C-BE32-E72D297353CC}">
                  <c16:uniqueId val="{00000019-B794-4A3B-96CC-F271489426A6}"/>
                </c:ext>
              </c:extLst>
            </c:dLbl>
            <c:dLbl>
              <c:idx val="23"/>
              <c:delete val="1"/>
              <c:extLst>
                <c:ext xmlns:c15="http://schemas.microsoft.com/office/drawing/2012/chart" uri="{CE6537A1-D6FC-4f65-9D91-7224C49458BB}"/>
                <c:ext xmlns:c16="http://schemas.microsoft.com/office/drawing/2014/chart" uri="{C3380CC4-5D6E-409C-BE32-E72D297353CC}">
                  <c16:uniqueId val="{0000001A-B794-4A3B-96CC-F271489426A6}"/>
                </c:ext>
              </c:extLst>
            </c:dLbl>
            <c:dLbl>
              <c:idx val="24"/>
              <c:delete val="1"/>
              <c:extLst>
                <c:ext xmlns:c15="http://schemas.microsoft.com/office/drawing/2012/chart" uri="{CE6537A1-D6FC-4f65-9D91-7224C49458BB}"/>
                <c:ext xmlns:c16="http://schemas.microsoft.com/office/drawing/2014/chart" uri="{C3380CC4-5D6E-409C-BE32-E72D297353CC}">
                  <c16:uniqueId val="{0000001B-B794-4A3B-96CC-F271489426A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794-4A3B-96CC-F271489426A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Leverkusen, Stadt (05316)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65148</v>
      </c>
      <c r="F11" s="238">
        <v>66263</v>
      </c>
      <c r="G11" s="238">
        <v>66454</v>
      </c>
      <c r="H11" s="238">
        <v>65077</v>
      </c>
      <c r="I11" s="265">
        <v>64898</v>
      </c>
      <c r="J11" s="263">
        <v>250</v>
      </c>
      <c r="K11" s="266">
        <v>0.3852198835095072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11.582857493706637</v>
      </c>
      <c r="E13" s="115">
        <v>7546</v>
      </c>
      <c r="F13" s="114">
        <v>7675</v>
      </c>
      <c r="G13" s="114">
        <v>7713</v>
      </c>
      <c r="H13" s="114">
        <v>7552</v>
      </c>
      <c r="I13" s="140">
        <v>7412</v>
      </c>
      <c r="J13" s="115">
        <v>134</v>
      </c>
      <c r="K13" s="116">
        <v>1.8078791149487319</v>
      </c>
    </row>
    <row r="14" spans="1:255" ht="14.1" customHeight="1" x14ac:dyDescent="0.2">
      <c r="A14" s="306" t="s">
        <v>230</v>
      </c>
      <c r="B14" s="307"/>
      <c r="C14" s="308"/>
      <c r="D14" s="113">
        <v>58.227420642230001</v>
      </c>
      <c r="E14" s="115">
        <v>37934</v>
      </c>
      <c r="F14" s="114">
        <v>38675</v>
      </c>
      <c r="G14" s="114">
        <v>38796</v>
      </c>
      <c r="H14" s="114">
        <v>37726</v>
      </c>
      <c r="I14" s="140">
        <v>37733</v>
      </c>
      <c r="J14" s="115">
        <v>201</v>
      </c>
      <c r="K14" s="116">
        <v>0.53269021811146744</v>
      </c>
    </row>
    <row r="15" spans="1:255" ht="14.1" customHeight="1" x14ac:dyDescent="0.2">
      <c r="A15" s="306" t="s">
        <v>231</v>
      </c>
      <c r="B15" s="307"/>
      <c r="C15" s="308"/>
      <c r="D15" s="113">
        <v>14.04187388714926</v>
      </c>
      <c r="E15" s="115">
        <v>9148</v>
      </c>
      <c r="F15" s="114">
        <v>9179</v>
      </c>
      <c r="G15" s="114">
        <v>9208</v>
      </c>
      <c r="H15" s="114">
        <v>9089</v>
      </c>
      <c r="I15" s="140">
        <v>9078</v>
      </c>
      <c r="J15" s="115">
        <v>70</v>
      </c>
      <c r="K15" s="116">
        <v>0.77109495483586699</v>
      </c>
    </row>
    <row r="16" spans="1:255" ht="14.1" customHeight="1" x14ac:dyDescent="0.2">
      <c r="A16" s="306" t="s">
        <v>232</v>
      </c>
      <c r="B16" s="307"/>
      <c r="C16" s="308"/>
      <c r="D16" s="113">
        <v>14.909129980966416</v>
      </c>
      <c r="E16" s="115">
        <v>9713</v>
      </c>
      <c r="F16" s="114">
        <v>9924</v>
      </c>
      <c r="G16" s="114">
        <v>9917</v>
      </c>
      <c r="H16" s="114">
        <v>9905</v>
      </c>
      <c r="I16" s="140">
        <v>9871</v>
      </c>
      <c r="J16" s="115">
        <v>-158</v>
      </c>
      <c r="K16" s="116">
        <v>-1.6006483638942357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0.11972738994289925</v>
      </c>
      <c r="E18" s="115">
        <v>78</v>
      </c>
      <c r="F18" s="114">
        <v>79</v>
      </c>
      <c r="G18" s="114">
        <v>87</v>
      </c>
      <c r="H18" s="114">
        <v>80</v>
      </c>
      <c r="I18" s="140">
        <v>79</v>
      </c>
      <c r="J18" s="115">
        <v>-1</v>
      </c>
      <c r="K18" s="116">
        <v>-1.2658227848101267</v>
      </c>
    </row>
    <row r="19" spans="1:255" ht="14.1" customHeight="1" x14ac:dyDescent="0.2">
      <c r="A19" s="306" t="s">
        <v>235</v>
      </c>
      <c r="B19" s="307" t="s">
        <v>236</v>
      </c>
      <c r="C19" s="308"/>
      <c r="D19" s="113">
        <v>5.0653895745072758E-2</v>
      </c>
      <c r="E19" s="115">
        <v>33</v>
      </c>
      <c r="F19" s="114">
        <v>37</v>
      </c>
      <c r="G19" s="114">
        <v>42</v>
      </c>
      <c r="H19" s="114">
        <v>39</v>
      </c>
      <c r="I19" s="140">
        <v>39</v>
      </c>
      <c r="J19" s="115">
        <v>-6</v>
      </c>
      <c r="K19" s="116">
        <v>-15.384615384615385</v>
      </c>
    </row>
    <row r="20" spans="1:255" ht="14.1" customHeight="1" x14ac:dyDescent="0.2">
      <c r="A20" s="306">
        <v>12</v>
      </c>
      <c r="B20" s="307" t="s">
        <v>237</v>
      </c>
      <c r="C20" s="308"/>
      <c r="D20" s="113">
        <v>0.61091668201633209</v>
      </c>
      <c r="E20" s="115">
        <v>398</v>
      </c>
      <c r="F20" s="114">
        <v>390</v>
      </c>
      <c r="G20" s="114">
        <v>392</v>
      </c>
      <c r="H20" s="114">
        <v>393</v>
      </c>
      <c r="I20" s="140">
        <v>391</v>
      </c>
      <c r="J20" s="115">
        <v>7</v>
      </c>
      <c r="K20" s="116">
        <v>1.7902813299232736</v>
      </c>
    </row>
    <row r="21" spans="1:255" ht="14.1" customHeight="1" x14ac:dyDescent="0.2">
      <c r="A21" s="306">
        <v>21</v>
      </c>
      <c r="B21" s="307" t="s">
        <v>238</v>
      </c>
      <c r="C21" s="308"/>
      <c r="D21" s="113">
        <v>0.10284275802787499</v>
      </c>
      <c r="E21" s="115">
        <v>67</v>
      </c>
      <c r="F21" s="114">
        <v>65</v>
      </c>
      <c r="G21" s="114">
        <v>67</v>
      </c>
      <c r="H21" s="114">
        <v>59</v>
      </c>
      <c r="I21" s="140">
        <v>57</v>
      </c>
      <c r="J21" s="115">
        <v>10</v>
      </c>
      <c r="K21" s="116">
        <v>17.543859649122808</v>
      </c>
    </row>
    <row r="22" spans="1:255" ht="14.1" customHeight="1" x14ac:dyDescent="0.2">
      <c r="A22" s="306">
        <v>22</v>
      </c>
      <c r="B22" s="307" t="s">
        <v>239</v>
      </c>
      <c r="C22" s="308"/>
      <c r="D22" s="113">
        <v>1.025357647203291</v>
      </c>
      <c r="E22" s="115">
        <v>668</v>
      </c>
      <c r="F22" s="114">
        <v>704</v>
      </c>
      <c r="G22" s="114">
        <v>715</v>
      </c>
      <c r="H22" s="114">
        <v>697</v>
      </c>
      <c r="I22" s="140">
        <v>690</v>
      </c>
      <c r="J22" s="115">
        <v>-22</v>
      </c>
      <c r="K22" s="116">
        <v>-3.1884057971014492</v>
      </c>
    </row>
    <row r="23" spans="1:255" ht="14.1" customHeight="1" x14ac:dyDescent="0.2">
      <c r="A23" s="306">
        <v>23</v>
      </c>
      <c r="B23" s="307" t="s">
        <v>240</v>
      </c>
      <c r="C23" s="308"/>
      <c r="D23" s="113">
        <v>0.54951802050715293</v>
      </c>
      <c r="E23" s="115">
        <v>358</v>
      </c>
      <c r="F23" s="114">
        <v>365</v>
      </c>
      <c r="G23" s="114">
        <v>368</v>
      </c>
      <c r="H23" s="114">
        <v>377</v>
      </c>
      <c r="I23" s="140">
        <v>372</v>
      </c>
      <c r="J23" s="115">
        <v>-14</v>
      </c>
      <c r="K23" s="116">
        <v>-3.763440860215054</v>
      </c>
    </row>
    <row r="24" spans="1:255" ht="14.1" customHeight="1" x14ac:dyDescent="0.2">
      <c r="A24" s="306">
        <v>24</v>
      </c>
      <c r="B24" s="307" t="s">
        <v>241</v>
      </c>
      <c r="C24" s="308"/>
      <c r="D24" s="113">
        <v>1.9033585067845522</v>
      </c>
      <c r="E24" s="115">
        <v>1240</v>
      </c>
      <c r="F24" s="114">
        <v>1226</v>
      </c>
      <c r="G24" s="114">
        <v>1268</v>
      </c>
      <c r="H24" s="114">
        <v>1267</v>
      </c>
      <c r="I24" s="140">
        <v>1283</v>
      </c>
      <c r="J24" s="115">
        <v>-43</v>
      </c>
      <c r="K24" s="116">
        <v>-3.3515198752922837</v>
      </c>
    </row>
    <row r="25" spans="1:255" ht="14.1" customHeight="1" x14ac:dyDescent="0.2">
      <c r="A25" s="306">
        <v>25</v>
      </c>
      <c r="B25" s="307" t="s">
        <v>242</v>
      </c>
      <c r="C25" s="308"/>
      <c r="D25" s="113">
        <v>4.173574016086449</v>
      </c>
      <c r="E25" s="115">
        <v>2719</v>
      </c>
      <c r="F25" s="114">
        <v>2766</v>
      </c>
      <c r="G25" s="114">
        <v>2821</v>
      </c>
      <c r="H25" s="114">
        <v>2666</v>
      </c>
      <c r="I25" s="140">
        <v>2668</v>
      </c>
      <c r="J25" s="115">
        <v>51</v>
      </c>
      <c r="K25" s="116">
        <v>1.911544227886057</v>
      </c>
    </row>
    <row r="26" spans="1:255" ht="14.1" customHeight="1" x14ac:dyDescent="0.2">
      <c r="A26" s="306">
        <v>26</v>
      </c>
      <c r="B26" s="307" t="s">
        <v>243</v>
      </c>
      <c r="C26" s="308"/>
      <c r="D26" s="113">
        <v>3.2848283907410818</v>
      </c>
      <c r="E26" s="115">
        <v>2140</v>
      </c>
      <c r="F26" s="114">
        <v>2146</v>
      </c>
      <c r="G26" s="114">
        <v>2164</v>
      </c>
      <c r="H26" s="114">
        <v>2066</v>
      </c>
      <c r="I26" s="140">
        <v>2081</v>
      </c>
      <c r="J26" s="115">
        <v>59</v>
      </c>
      <c r="K26" s="116">
        <v>2.8351753964440172</v>
      </c>
    </row>
    <row r="27" spans="1:255" ht="14.1" customHeight="1" x14ac:dyDescent="0.2">
      <c r="A27" s="306">
        <v>27</v>
      </c>
      <c r="B27" s="307" t="s">
        <v>244</v>
      </c>
      <c r="C27" s="308"/>
      <c r="D27" s="113">
        <v>2.6723767421870201</v>
      </c>
      <c r="E27" s="115">
        <v>1741</v>
      </c>
      <c r="F27" s="114">
        <v>1754</v>
      </c>
      <c r="G27" s="114">
        <v>1759</v>
      </c>
      <c r="H27" s="114">
        <v>1769</v>
      </c>
      <c r="I27" s="140">
        <v>1779</v>
      </c>
      <c r="J27" s="115">
        <v>-38</v>
      </c>
      <c r="K27" s="116">
        <v>-2.1360314783586283</v>
      </c>
    </row>
    <row r="28" spans="1:255" ht="14.1" customHeight="1" x14ac:dyDescent="0.2">
      <c r="A28" s="306">
        <v>28</v>
      </c>
      <c r="B28" s="307" t="s">
        <v>245</v>
      </c>
      <c r="C28" s="308"/>
      <c r="D28" s="113">
        <v>0.1089826241787929</v>
      </c>
      <c r="E28" s="115">
        <v>71</v>
      </c>
      <c r="F28" s="114">
        <v>67</v>
      </c>
      <c r="G28" s="114">
        <v>66</v>
      </c>
      <c r="H28" s="114">
        <v>66</v>
      </c>
      <c r="I28" s="140">
        <v>63</v>
      </c>
      <c r="J28" s="115">
        <v>8</v>
      </c>
      <c r="K28" s="116">
        <v>12.698412698412698</v>
      </c>
    </row>
    <row r="29" spans="1:255" ht="14.1" customHeight="1" x14ac:dyDescent="0.2">
      <c r="A29" s="306">
        <v>29</v>
      </c>
      <c r="B29" s="307" t="s">
        <v>246</v>
      </c>
      <c r="C29" s="308"/>
      <c r="D29" s="113">
        <v>1.4889175415975933</v>
      </c>
      <c r="E29" s="115">
        <v>970</v>
      </c>
      <c r="F29" s="114">
        <v>979</v>
      </c>
      <c r="G29" s="114">
        <v>986</v>
      </c>
      <c r="H29" s="114">
        <v>981</v>
      </c>
      <c r="I29" s="140">
        <v>995</v>
      </c>
      <c r="J29" s="115">
        <v>-25</v>
      </c>
      <c r="K29" s="116">
        <v>-2.512562814070352</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1.2556026278627126</v>
      </c>
      <c r="E31" s="115">
        <v>818</v>
      </c>
      <c r="F31" s="114">
        <v>831</v>
      </c>
      <c r="G31" s="114">
        <v>836</v>
      </c>
      <c r="H31" s="114">
        <v>829</v>
      </c>
      <c r="I31" s="140">
        <v>839</v>
      </c>
      <c r="J31" s="115">
        <v>-21</v>
      </c>
      <c r="K31" s="116">
        <v>-2.5029797377830749</v>
      </c>
    </row>
    <row r="32" spans="1:255" ht="14.1" customHeight="1" x14ac:dyDescent="0.2">
      <c r="A32" s="306">
        <v>31</v>
      </c>
      <c r="B32" s="307" t="s">
        <v>251</v>
      </c>
      <c r="C32" s="308"/>
      <c r="D32" s="113">
        <v>0.62012648124270886</v>
      </c>
      <c r="E32" s="115">
        <v>404</v>
      </c>
      <c r="F32" s="114">
        <v>406</v>
      </c>
      <c r="G32" s="114">
        <v>402</v>
      </c>
      <c r="H32" s="114">
        <v>383</v>
      </c>
      <c r="I32" s="140">
        <v>394</v>
      </c>
      <c r="J32" s="115">
        <v>10</v>
      </c>
      <c r="K32" s="116">
        <v>2.5380710659898478</v>
      </c>
    </row>
    <row r="33" spans="1:11" ht="14.1" customHeight="1" x14ac:dyDescent="0.2">
      <c r="A33" s="306">
        <v>32</v>
      </c>
      <c r="B33" s="307" t="s">
        <v>252</v>
      </c>
      <c r="C33" s="308"/>
      <c r="D33" s="113">
        <v>1.7007429238042611</v>
      </c>
      <c r="E33" s="115">
        <v>1108</v>
      </c>
      <c r="F33" s="114">
        <v>1192</v>
      </c>
      <c r="G33" s="114">
        <v>1246</v>
      </c>
      <c r="H33" s="114">
        <v>1233</v>
      </c>
      <c r="I33" s="140">
        <v>1173</v>
      </c>
      <c r="J33" s="115">
        <v>-65</v>
      </c>
      <c r="K33" s="116">
        <v>-5.5413469735720371</v>
      </c>
    </row>
    <row r="34" spans="1:11" ht="14.1" customHeight="1" x14ac:dyDescent="0.2">
      <c r="A34" s="306">
        <v>33</v>
      </c>
      <c r="B34" s="307" t="s">
        <v>253</v>
      </c>
      <c r="C34" s="308"/>
      <c r="D34" s="113">
        <v>0.7997175661570578</v>
      </c>
      <c r="E34" s="115">
        <v>521</v>
      </c>
      <c r="F34" s="114">
        <v>526</v>
      </c>
      <c r="G34" s="114">
        <v>541</v>
      </c>
      <c r="H34" s="114">
        <v>513</v>
      </c>
      <c r="I34" s="140">
        <v>510</v>
      </c>
      <c r="J34" s="115">
        <v>11</v>
      </c>
      <c r="K34" s="116">
        <v>2.1568627450980391</v>
      </c>
    </row>
    <row r="35" spans="1:11" ht="14.1" customHeight="1" x14ac:dyDescent="0.2">
      <c r="A35" s="306">
        <v>34</v>
      </c>
      <c r="B35" s="307" t="s">
        <v>254</v>
      </c>
      <c r="C35" s="308"/>
      <c r="D35" s="113">
        <v>2.1827224166513171</v>
      </c>
      <c r="E35" s="115">
        <v>1422</v>
      </c>
      <c r="F35" s="114">
        <v>1419</v>
      </c>
      <c r="G35" s="114">
        <v>1444</v>
      </c>
      <c r="H35" s="114">
        <v>1374</v>
      </c>
      <c r="I35" s="140">
        <v>1366</v>
      </c>
      <c r="J35" s="115">
        <v>56</v>
      </c>
      <c r="K35" s="116">
        <v>4.0995607613469982</v>
      </c>
    </row>
    <row r="36" spans="1:11" ht="14.1" customHeight="1" x14ac:dyDescent="0.2">
      <c r="A36" s="306">
        <v>41</v>
      </c>
      <c r="B36" s="307" t="s">
        <v>255</v>
      </c>
      <c r="C36" s="308"/>
      <c r="D36" s="113">
        <v>10.873702953275618</v>
      </c>
      <c r="E36" s="115">
        <v>7084</v>
      </c>
      <c r="F36" s="114">
        <v>7276</v>
      </c>
      <c r="G36" s="114">
        <v>7259</v>
      </c>
      <c r="H36" s="114">
        <v>7132</v>
      </c>
      <c r="I36" s="140">
        <v>7135</v>
      </c>
      <c r="J36" s="115">
        <v>-51</v>
      </c>
      <c r="K36" s="116">
        <v>-0.71478626489138053</v>
      </c>
    </row>
    <row r="37" spans="1:11" ht="14.1" customHeight="1" x14ac:dyDescent="0.2">
      <c r="A37" s="306">
        <v>42</v>
      </c>
      <c r="B37" s="307" t="s">
        <v>256</v>
      </c>
      <c r="C37" s="308"/>
      <c r="D37" s="113">
        <v>0.17652115183888992</v>
      </c>
      <c r="E37" s="115">
        <v>115</v>
      </c>
      <c r="F37" s="114">
        <v>115</v>
      </c>
      <c r="G37" s="114">
        <v>111</v>
      </c>
      <c r="H37" s="114">
        <v>113</v>
      </c>
      <c r="I37" s="140">
        <v>111</v>
      </c>
      <c r="J37" s="115">
        <v>4</v>
      </c>
      <c r="K37" s="116">
        <v>3.6036036036036037</v>
      </c>
    </row>
    <row r="38" spans="1:11" ht="14.1" customHeight="1" x14ac:dyDescent="0.2">
      <c r="A38" s="306">
        <v>43</v>
      </c>
      <c r="B38" s="307" t="s">
        <v>257</v>
      </c>
      <c r="C38" s="308"/>
      <c r="D38" s="113">
        <v>2.8243384294222387</v>
      </c>
      <c r="E38" s="115">
        <v>1840</v>
      </c>
      <c r="F38" s="114">
        <v>2128</v>
      </c>
      <c r="G38" s="114">
        <v>2185</v>
      </c>
      <c r="H38" s="114">
        <v>2168</v>
      </c>
      <c r="I38" s="140">
        <v>2171</v>
      </c>
      <c r="J38" s="115">
        <v>-331</v>
      </c>
      <c r="K38" s="116">
        <v>-15.246430216490097</v>
      </c>
    </row>
    <row r="39" spans="1:11" ht="14.1" customHeight="1" x14ac:dyDescent="0.2">
      <c r="A39" s="306">
        <v>51</v>
      </c>
      <c r="B39" s="307" t="s">
        <v>258</v>
      </c>
      <c r="C39" s="308"/>
      <c r="D39" s="113">
        <v>4.2257628783692516</v>
      </c>
      <c r="E39" s="115">
        <v>2753</v>
      </c>
      <c r="F39" s="114">
        <v>2796</v>
      </c>
      <c r="G39" s="114">
        <v>2804</v>
      </c>
      <c r="H39" s="114">
        <v>2767</v>
      </c>
      <c r="I39" s="140">
        <v>2700</v>
      </c>
      <c r="J39" s="115">
        <v>53</v>
      </c>
      <c r="K39" s="116">
        <v>1.962962962962963</v>
      </c>
    </row>
    <row r="40" spans="1:11" ht="14.1" customHeight="1" x14ac:dyDescent="0.2">
      <c r="A40" s="306" t="s">
        <v>259</v>
      </c>
      <c r="B40" s="307" t="s">
        <v>260</v>
      </c>
      <c r="C40" s="308"/>
      <c r="D40" s="113">
        <v>3.4260453122121937</v>
      </c>
      <c r="E40" s="115">
        <v>2232</v>
      </c>
      <c r="F40" s="114">
        <v>2279</v>
      </c>
      <c r="G40" s="114">
        <v>2304</v>
      </c>
      <c r="H40" s="114">
        <v>2267</v>
      </c>
      <c r="I40" s="140">
        <v>2195</v>
      </c>
      <c r="J40" s="115">
        <v>37</v>
      </c>
      <c r="K40" s="116">
        <v>1.6856492027334853</v>
      </c>
    </row>
    <row r="41" spans="1:11" ht="14.1" customHeight="1" x14ac:dyDescent="0.2">
      <c r="A41" s="306"/>
      <c r="B41" s="307" t="s">
        <v>261</v>
      </c>
      <c r="C41" s="308"/>
      <c r="D41" s="113">
        <v>2.9394609197519492</v>
      </c>
      <c r="E41" s="115">
        <v>1915</v>
      </c>
      <c r="F41" s="114">
        <v>1959</v>
      </c>
      <c r="G41" s="114">
        <v>1988</v>
      </c>
      <c r="H41" s="114">
        <v>1914</v>
      </c>
      <c r="I41" s="140">
        <v>1843</v>
      </c>
      <c r="J41" s="115">
        <v>72</v>
      </c>
      <c r="K41" s="116">
        <v>3.9066739012479652</v>
      </c>
    </row>
    <row r="42" spans="1:11" ht="14.1" customHeight="1" x14ac:dyDescent="0.2">
      <c r="A42" s="306">
        <v>52</v>
      </c>
      <c r="B42" s="307" t="s">
        <v>262</v>
      </c>
      <c r="C42" s="308"/>
      <c r="D42" s="113">
        <v>2.5511143857063918</v>
      </c>
      <c r="E42" s="115">
        <v>1662</v>
      </c>
      <c r="F42" s="114">
        <v>1685</v>
      </c>
      <c r="G42" s="114">
        <v>1672</v>
      </c>
      <c r="H42" s="114">
        <v>1642</v>
      </c>
      <c r="I42" s="140">
        <v>1616</v>
      </c>
      <c r="J42" s="115">
        <v>46</v>
      </c>
      <c r="K42" s="116">
        <v>2.8465346534653464</v>
      </c>
    </row>
    <row r="43" spans="1:11" ht="14.1" customHeight="1" x14ac:dyDescent="0.2">
      <c r="A43" s="306" t="s">
        <v>263</v>
      </c>
      <c r="B43" s="307" t="s">
        <v>264</v>
      </c>
      <c r="C43" s="308"/>
      <c r="D43" s="113">
        <v>2.2487259777736845</v>
      </c>
      <c r="E43" s="115">
        <v>1465</v>
      </c>
      <c r="F43" s="114">
        <v>1475</v>
      </c>
      <c r="G43" s="114">
        <v>1449</v>
      </c>
      <c r="H43" s="114">
        <v>1440</v>
      </c>
      <c r="I43" s="140">
        <v>1420</v>
      </c>
      <c r="J43" s="115">
        <v>45</v>
      </c>
      <c r="K43" s="116">
        <v>3.1690140845070425</v>
      </c>
    </row>
    <row r="44" spans="1:11" ht="14.1" customHeight="1" x14ac:dyDescent="0.2">
      <c r="A44" s="306">
        <v>53</v>
      </c>
      <c r="B44" s="307" t="s">
        <v>265</v>
      </c>
      <c r="C44" s="308"/>
      <c r="D44" s="113">
        <v>1.462823110456192</v>
      </c>
      <c r="E44" s="115">
        <v>953</v>
      </c>
      <c r="F44" s="114">
        <v>965</v>
      </c>
      <c r="G44" s="114">
        <v>958</v>
      </c>
      <c r="H44" s="114">
        <v>936</v>
      </c>
      <c r="I44" s="140">
        <v>907</v>
      </c>
      <c r="J44" s="115">
        <v>46</v>
      </c>
      <c r="K44" s="116">
        <v>5.0716648291069459</v>
      </c>
    </row>
    <row r="45" spans="1:11" ht="14.1" customHeight="1" x14ac:dyDescent="0.2">
      <c r="A45" s="306" t="s">
        <v>266</v>
      </c>
      <c r="B45" s="307" t="s">
        <v>267</v>
      </c>
      <c r="C45" s="308"/>
      <c r="D45" s="113">
        <v>1.4428685454657089</v>
      </c>
      <c r="E45" s="115">
        <v>940</v>
      </c>
      <c r="F45" s="114">
        <v>952</v>
      </c>
      <c r="G45" s="114">
        <v>945</v>
      </c>
      <c r="H45" s="114">
        <v>923</v>
      </c>
      <c r="I45" s="140">
        <v>893</v>
      </c>
      <c r="J45" s="115">
        <v>47</v>
      </c>
      <c r="K45" s="116">
        <v>5.2631578947368425</v>
      </c>
    </row>
    <row r="46" spans="1:11" ht="14.1" customHeight="1" x14ac:dyDescent="0.2">
      <c r="A46" s="306">
        <v>54</v>
      </c>
      <c r="B46" s="307" t="s">
        <v>268</v>
      </c>
      <c r="C46" s="308"/>
      <c r="D46" s="113">
        <v>1.5472462700313132</v>
      </c>
      <c r="E46" s="115">
        <v>1008</v>
      </c>
      <c r="F46" s="114">
        <v>953</v>
      </c>
      <c r="G46" s="114">
        <v>944</v>
      </c>
      <c r="H46" s="114">
        <v>787</v>
      </c>
      <c r="I46" s="140">
        <v>769</v>
      </c>
      <c r="J46" s="115">
        <v>239</v>
      </c>
      <c r="K46" s="116">
        <v>31.079323797139143</v>
      </c>
    </row>
    <row r="47" spans="1:11" ht="14.1" customHeight="1" x14ac:dyDescent="0.2">
      <c r="A47" s="306">
        <v>61</v>
      </c>
      <c r="B47" s="307" t="s">
        <v>269</v>
      </c>
      <c r="C47" s="308"/>
      <c r="D47" s="113">
        <v>3.8896052066064959</v>
      </c>
      <c r="E47" s="115">
        <v>2534</v>
      </c>
      <c r="F47" s="114">
        <v>2564</v>
      </c>
      <c r="G47" s="114">
        <v>2555</v>
      </c>
      <c r="H47" s="114">
        <v>2514</v>
      </c>
      <c r="I47" s="140">
        <v>2499</v>
      </c>
      <c r="J47" s="115">
        <v>35</v>
      </c>
      <c r="K47" s="116">
        <v>1.4005602240896358</v>
      </c>
    </row>
    <row r="48" spans="1:11" ht="14.1" customHeight="1" x14ac:dyDescent="0.2">
      <c r="A48" s="306">
        <v>62</v>
      </c>
      <c r="B48" s="307" t="s">
        <v>270</v>
      </c>
      <c r="C48" s="308"/>
      <c r="D48" s="113">
        <v>5.9172960029471353</v>
      </c>
      <c r="E48" s="115">
        <v>3855</v>
      </c>
      <c r="F48" s="114">
        <v>3835</v>
      </c>
      <c r="G48" s="114">
        <v>3786</v>
      </c>
      <c r="H48" s="114">
        <v>3743</v>
      </c>
      <c r="I48" s="140">
        <v>3755</v>
      </c>
      <c r="J48" s="115">
        <v>100</v>
      </c>
      <c r="K48" s="116">
        <v>2.6631158455392812</v>
      </c>
    </row>
    <row r="49" spans="1:11" ht="14.1" customHeight="1" x14ac:dyDescent="0.2">
      <c r="A49" s="306">
        <v>63</v>
      </c>
      <c r="B49" s="307" t="s">
        <v>271</v>
      </c>
      <c r="C49" s="308"/>
      <c r="D49" s="113">
        <v>1.8081905814453245</v>
      </c>
      <c r="E49" s="115">
        <v>1178</v>
      </c>
      <c r="F49" s="114">
        <v>1247</v>
      </c>
      <c r="G49" s="114">
        <v>1244</v>
      </c>
      <c r="H49" s="114">
        <v>1218</v>
      </c>
      <c r="I49" s="140">
        <v>1211</v>
      </c>
      <c r="J49" s="115">
        <v>-33</v>
      </c>
      <c r="K49" s="116">
        <v>-2.7250206440957885</v>
      </c>
    </row>
    <row r="50" spans="1:11" ht="14.1" customHeight="1" x14ac:dyDescent="0.2">
      <c r="A50" s="306" t="s">
        <v>272</v>
      </c>
      <c r="B50" s="307" t="s">
        <v>273</v>
      </c>
      <c r="C50" s="308"/>
      <c r="D50" s="113">
        <v>0.28243384294222385</v>
      </c>
      <c r="E50" s="115">
        <v>184</v>
      </c>
      <c r="F50" s="114">
        <v>189</v>
      </c>
      <c r="G50" s="114">
        <v>195</v>
      </c>
      <c r="H50" s="114">
        <v>189</v>
      </c>
      <c r="I50" s="140">
        <v>167</v>
      </c>
      <c r="J50" s="115">
        <v>17</v>
      </c>
      <c r="K50" s="116">
        <v>10.179640718562874</v>
      </c>
    </row>
    <row r="51" spans="1:11" ht="14.1" customHeight="1" x14ac:dyDescent="0.2">
      <c r="A51" s="306" t="s">
        <v>274</v>
      </c>
      <c r="B51" s="307" t="s">
        <v>275</v>
      </c>
      <c r="C51" s="308"/>
      <c r="D51" s="113">
        <v>1.0222877141278319</v>
      </c>
      <c r="E51" s="115">
        <v>666</v>
      </c>
      <c r="F51" s="114">
        <v>709</v>
      </c>
      <c r="G51" s="114">
        <v>702</v>
      </c>
      <c r="H51" s="114">
        <v>688</v>
      </c>
      <c r="I51" s="140">
        <v>698</v>
      </c>
      <c r="J51" s="115">
        <v>-32</v>
      </c>
      <c r="K51" s="116">
        <v>-4.5845272206303722</v>
      </c>
    </row>
    <row r="52" spans="1:11" ht="14.1" customHeight="1" x14ac:dyDescent="0.2">
      <c r="A52" s="306">
        <v>71</v>
      </c>
      <c r="B52" s="307" t="s">
        <v>276</v>
      </c>
      <c r="C52" s="308"/>
      <c r="D52" s="113">
        <v>15.609074722171057</v>
      </c>
      <c r="E52" s="115">
        <v>10169</v>
      </c>
      <c r="F52" s="114">
        <v>10479</v>
      </c>
      <c r="G52" s="114">
        <v>10528</v>
      </c>
      <c r="H52" s="114">
        <v>10431</v>
      </c>
      <c r="I52" s="140">
        <v>10465</v>
      </c>
      <c r="J52" s="115">
        <v>-296</v>
      </c>
      <c r="K52" s="116">
        <v>-2.828475871954133</v>
      </c>
    </row>
    <row r="53" spans="1:11" ht="14.1" customHeight="1" x14ac:dyDescent="0.2">
      <c r="A53" s="306" t="s">
        <v>277</v>
      </c>
      <c r="B53" s="307" t="s">
        <v>278</v>
      </c>
      <c r="C53" s="308"/>
      <c r="D53" s="113">
        <v>5.2879597224780497</v>
      </c>
      <c r="E53" s="115">
        <v>3445</v>
      </c>
      <c r="F53" s="114">
        <v>3490</v>
      </c>
      <c r="G53" s="114">
        <v>3478</v>
      </c>
      <c r="H53" s="114">
        <v>3415</v>
      </c>
      <c r="I53" s="140">
        <v>3409</v>
      </c>
      <c r="J53" s="115">
        <v>36</v>
      </c>
      <c r="K53" s="116">
        <v>1.0560281607509534</v>
      </c>
    </row>
    <row r="54" spans="1:11" ht="14.1" customHeight="1" x14ac:dyDescent="0.2">
      <c r="A54" s="306" t="s">
        <v>279</v>
      </c>
      <c r="B54" s="307" t="s">
        <v>280</v>
      </c>
      <c r="C54" s="308"/>
      <c r="D54" s="113">
        <v>8.2703997052864242</v>
      </c>
      <c r="E54" s="115">
        <v>5388</v>
      </c>
      <c r="F54" s="114">
        <v>5571</v>
      </c>
      <c r="G54" s="114">
        <v>5609</v>
      </c>
      <c r="H54" s="114">
        <v>5580</v>
      </c>
      <c r="I54" s="140">
        <v>5614</v>
      </c>
      <c r="J54" s="115">
        <v>-226</v>
      </c>
      <c r="K54" s="116">
        <v>-4.0256501603135018</v>
      </c>
    </row>
    <row r="55" spans="1:11" ht="14.1" customHeight="1" x14ac:dyDescent="0.2">
      <c r="A55" s="306">
        <v>72</v>
      </c>
      <c r="B55" s="307" t="s">
        <v>281</v>
      </c>
      <c r="C55" s="308"/>
      <c r="D55" s="113">
        <v>3.4828390741081843</v>
      </c>
      <c r="E55" s="115">
        <v>2269</v>
      </c>
      <c r="F55" s="114">
        <v>2334</v>
      </c>
      <c r="G55" s="114">
        <v>2357</v>
      </c>
      <c r="H55" s="114">
        <v>2329</v>
      </c>
      <c r="I55" s="140">
        <v>2341</v>
      </c>
      <c r="J55" s="115">
        <v>-72</v>
      </c>
      <c r="K55" s="116">
        <v>-3.0756087142246904</v>
      </c>
    </row>
    <row r="56" spans="1:11" ht="14.1" customHeight="1" x14ac:dyDescent="0.2">
      <c r="A56" s="306" t="s">
        <v>282</v>
      </c>
      <c r="B56" s="307" t="s">
        <v>283</v>
      </c>
      <c r="C56" s="308"/>
      <c r="D56" s="113">
        <v>1.3891447166451771</v>
      </c>
      <c r="E56" s="115">
        <v>905</v>
      </c>
      <c r="F56" s="114">
        <v>935</v>
      </c>
      <c r="G56" s="114">
        <v>934</v>
      </c>
      <c r="H56" s="114">
        <v>913</v>
      </c>
      <c r="I56" s="140">
        <v>923</v>
      </c>
      <c r="J56" s="115">
        <v>-18</v>
      </c>
      <c r="K56" s="116">
        <v>-1.9501625135427951</v>
      </c>
    </row>
    <row r="57" spans="1:11" ht="14.1" customHeight="1" x14ac:dyDescent="0.2">
      <c r="A57" s="306" t="s">
        <v>284</v>
      </c>
      <c r="B57" s="307" t="s">
        <v>285</v>
      </c>
      <c r="C57" s="308"/>
      <c r="D57" s="113">
        <v>1.6592988272855651</v>
      </c>
      <c r="E57" s="115">
        <v>1081</v>
      </c>
      <c r="F57" s="114">
        <v>1116</v>
      </c>
      <c r="G57" s="114">
        <v>1138</v>
      </c>
      <c r="H57" s="114">
        <v>1146</v>
      </c>
      <c r="I57" s="140">
        <v>1153</v>
      </c>
      <c r="J57" s="115">
        <v>-72</v>
      </c>
      <c r="K57" s="116">
        <v>-6.2445793581960105</v>
      </c>
    </row>
    <row r="58" spans="1:11" ht="14.1" customHeight="1" x14ac:dyDescent="0.2">
      <c r="A58" s="306">
        <v>73</v>
      </c>
      <c r="B58" s="307" t="s">
        <v>286</v>
      </c>
      <c r="C58" s="308"/>
      <c r="D58" s="113">
        <v>3.234174494996009</v>
      </c>
      <c r="E58" s="115">
        <v>2107</v>
      </c>
      <c r="F58" s="114">
        <v>2101</v>
      </c>
      <c r="G58" s="114">
        <v>2091</v>
      </c>
      <c r="H58" s="114">
        <v>2039</v>
      </c>
      <c r="I58" s="140">
        <v>2040</v>
      </c>
      <c r="J58" s="115">
        <v>67</v>
      </c>
      <c r="K58" s="116">
        <v>3.284313725490196</v>
      </c>
    </row>
    <row r="59" spans="1:11" ht="14.1" customHeight="1" x14ac:dyDescent="0.2">
      <c r="A59" s="306" t="s">
        <v>287</v>
      </c>
      <c r="B59" s="307" t="s">
        <v>288</v>
      </c>
      <c r="C59" s="308"/>
      <c r="D59" s="113">
        <v>2.5357647203290967</v>
      </c>
      <c r="E59" s="115">
        <v>1652</v>
      </c>
      <c r="F59" s="114">
        <v>1644</v>
      </c>
      <c r="G59" s="114">
        <v>1634</v>
      </c>
      <c r="H59" s="114">
        <v>1582</v>
      </c>
      <c r="I59" s="140">
        <v>1575</v>
      </c>
      <c r="J59" s="115">
        <v>77</v>
      </c>
      <c r="K59" s="116">
        <v>4.8888888888888893</v>
      </c>
    </row>
    <row r="60" spans="1:11" ht="14.1" customHeight="1" x14ac:dyDescent="0.2">
      <c r="A60" s="306">
        <v>81</v>
      </c>
      <c r="B60" s="307" t="s">
        <v>289</v>
      </c>
      <c r="C60" s="308"/>
      <c r="D60" s="113">
        <v>9.0701172714434826</v>
      </c>
      <c r="E60" s="115">
        <v>5909</v>
      </c>
      <c r="F60" s="114">
        <v>5906</v>
      </c>
      <c r="G60" s="114">
        <v>5867</v>
      </c>
      <c r="H60" s="114">
        <v>5719</v>
      </c>
      <c r="I60" s="140">
        <v>5682</v>
      </c>
      <c r="J60" s="115">
        <v>227</v>
      </c>
      <c r="K60" s="116">
        <v>3.995072157690954</v>
      </c>
    </row>
    <row r="61" spans="1:11" ht="14.1" customHeight="1" x14ac:dyDescent="0.2">
      <c r="A61" s="306" t="s">
        <v>290</v>
      </c>
      <c r="B61" s="307" t="s">
        <v>291</v>
      </c>
      <c r="C61" s="308"/>
      <c r="D61" s="113">
        <v>2.7798243998280836</v>
      </c>
      <c r="E61" s="115">
        <v>1811</v>
      </c>
      <c r="F61" s="114">
        <v>1795</v>
      </c>
      <c r="G61" s="114">
        <v>1763</v>
      </c>
      <c r="H61" s="114">
        <v>1687</v>
      </c>
      <c r="I61" s="140">
        <v>1692</v>
      </c>
      <c r="J61" s="115">
        <v>119</v>
      </c>
      <c r="K61" s="116">
        <v>7.0330969267139478</v>
      </c>
    </row>
    <row r="62" spans="1:11" ht="14.1" customHeight="1" x14ac:dyDescent="0.2">
      <c r="A62" s="306" t="s">
        <v>292</v>
      </c>
      <c r="B62" s="307" t="s">
        <v>293</v>
      </c>
      <c r="C62" s="308"/>
      <c r="D62" s="113">
        <v>2.7491250690734943</v>
      </c>
      <c r="E62" s="115">
        <v>1791</v>
      </c>
      <c r="F62" s="114">
        <v>1806</v>
      </c>
      <c r="G62" s="114">
        <v>1804</v>
      </c>
      <c r="H62" s="114">
        <v>1767</v>
      </c>
      <c r="I62" s="140">
        <v>1744</v>
      </c>
      <c r="J62" s="115">
        <v>47</v>
      </c>
      <c r="K62" s="116">
        <v>2.6949541284403669</v>
      </c>
    </row>
    <row r="63" spans="1:11" ht="14.1" customHeight="1" x14ac:dyDescent="0.2">
      <c r="A63" s="306"/>
      <c r="B63" s="307" t="s">
        <v>294</v>
      </c>
      <c r="C63" s="308"/>
      <c r="D63" s="113">
        <v>2.4528765272917052</v>
      </c>
      <c r="E63" s="115">
        <v>1598</v>
      </c>
      <c r="F63" s="114">
        <v>1617</v>
      </c>
      <c r="G63" s="114">
        <v>1609</v>
      </c>
      <c r="H63" s="114">
        <v>1576</v>
      </c>
      <c r="I63" s="140">
        <v>1552</v>
      </c>
      <c r="J63" s="115">
        <v>46</v>
      </c>
      <c r="K63" s="116">
        <v>2.963917525773196</v>
      </c>
    </row>
    <row r="64" spans="1:11" ht="14.1" customHeight="1" x14ac:dyDescent="0.2">
      <c r="A64" s="306" t="s">
        <v>295</v>
      </c>
      <c r="B64" s="307" t="s">
        <v>296</v>
      </c>
      <c r="C64" s="308"/>
      <c r="D64" s="113">
        <v>1.0483821452692332</v>
      </c>
      <c r="E64" s="115">
        <v>683</v>
      </c>
      <c r="F64" s="114">
        <v>694</v>
      </c>
      <c r="G64" s="114">
        <v>688</v>
      </c>
      <c r="H64" s="114">
        <v>672</v>
      </c>
      <c r="I64" s="140">
        <v>640</v>
      </c>
      <c r="J64" s="115">
        <v>43</v>
      </c>
      <c r="K64" s="116">
        <v>6.71875</v>
      </c>
    </row>
    <row r="65" spans="1:11" ht="14.1" customHeight="1" x14ac:dyDescent="0.2">
      <c r="A65" s="306" t="s">
        <v>297</v>
      </c>
      <c r="B65" s="307" t="s">
        <v>298</v>
      </c>
      <c r="C65" s="308"/>
      <c r="D65" s="113">
        <v>0.70147970774237123</v>
      </c>
      <c r="E65" s="115">
        <v>457</v>
      </c>
      <c r="F65" s="114">
        <v>452</v>
      </c>
      <c r="G65" s="114">
        <v>452</v>
      </c>
      <c r="H65" s="114">
        <v>461</v>
      </c>
      <c r="I65" s="140">
        <v>463</v>
      </c>
      <c r="J65" s="115">
        <v>-6</v>
      </c>
      <c r="K65" s="116">
        <v>-1.2958963282937366</v>
      </c>
    </row>
    <row r="66" spans="1:11" ht="14.1" customHeight="1" x14ac:dyDescent="0.2">
      <c r="A66" s="306">
        <v>82</v>
      </c>
      <c r="B66" s="307" t="s">
        <v>299</v>
      </c>
      <c r="C66" s="308"/>
      <c r="D66" s="113">
        <v>2.2257014797077423</v>
      </c>
      <c r="E66" s="115">
        <v>1450</v>
      </c>
      <c r="F66" s="114">
        <v>1450</v>
      </c>
      <c r="G66" s="114">
        <v>1462</v>
      </c>
      <c r="H66" s="114">
        <v>1429</v>
      </c>
      <c r="I66" s="140">
        <v>1433</v>
      </c>
      <c r="J66" s="115">
        <v>17</v>
      </c>
      <c r="K66" s="116">
        <v>1.1863224005582693</v>
      </c>
    </row>
    <row r="67" spans="1:11" ht="14.1" customHeight="1" x14ac:dyDescent="0.2">
      <c r="A67" s="306" t="s">
        <v>300</v>
      </c>
      <c r="B67" s="307" t="s">
        <v>301</v>
      </c>
      <c r="C67" s="308"/>
      <c r="D67" s="113">
        <v>1.3108614232209739</v>
      </c>
      <c r="E67" s="115">
        <v>854</v>
      </c>
      <c r="F67" s="114">
        <v>857</v>
      </c>
      <c r="G67" s="114">
        <v>837</v>
      </c>
      <c r="H67" s="114">
        <v>829</v>
      </c>
      <c r="I67" s="140">
        <v>818</v>
      </c>
      <c r="J67" s="115">
        <v>36</v>
      </c>
      <c r="K67" s="116">
        <v>4.4009779951100247</v>
      </c>
    </row>
    <row r="68" spans="1:11" ht="14.1" customHeight="1" x14ac:dyDescent="0.2">
      <c r="A68" s="306" t="s">
        <v>302</v>
      </c>
      <c r="B68" s="307" t="s">
        <v>303</v>
      </c>
      <c r="C68" s="308"/>
      <c r="D68" s="113">
        <v>0.50653895745072752</v>
      </c>
      <c r="E68" s="115">
        <v>330</v>
      </c>
      <c r="F68" s="114">
        <v>334</v>
      </c>
      <c r="G68" s="114">
        <v>367</v>
      </c>
      <c r="H68" s="114">
        <v>357</v>
      </c>
      <c r="I68" s="140">
        <v>369</v>
      </c>
      <c r="J68" s="115">
        <v>-39</v>
      </c>
      <c r="K68" s="116">
        <v>-10.56910569105691</v>
      </c>
    </row>
    <row r="69" spans="1:11" ht="14.1" customHeight="1" x14ac:dyDescent="0.2">
      <c r="A69" s="306">
        <v>83</v>
      </c>
      <c r="B69" s="307" t="s">
        <v>304</v>
      </c>
      <c r="C69" s="308"/>
      <c r="D69" s="113">
        <v>5.079204273346841</v>
      </c>
      <c r="E69" s="115">
        <v>3309</v>
      </c>
      <c r="F69" s="114">
        <v>3304</v>
      </c>
      <c r="G69" s="114">
        <v>3270</v>
      </c>
      <c r="H69" s="114">
        <v>3181</v>
      </c>
      <c r="I69" s="140">
        <v>3156</v>
      </c>
      <c r="J69" s="115">
        <v>153</v>
      </c>
      <c r="K69" s="116">
        <v>4.8479087452471479</v>
      </c>
    </row>
    <row r="70" spans="1:11" ht="14.1" customHeight="1" x14ac:dyDescent="0.2">
      <c r="A70" s="306" t="s">
        <v>305</v>
      </c>
      <c r="B70" s="307" t="s">
        <v>306</v>
      </c>
      <c r="C70" s="308"/>
      <c r="D70" s="113">
        <v>4.5250813532264997</v>
      </c>
      <c r="E70" s="115">
        <v>2948</v>
      </c>
      <c r="F70" s="114">
        <v>2962</v>
      </c>
      <c r="G70" s="114">
        <v>2924</v>
      </c>
      <c r="H70" s="114">
        <v>2836</v>
      </c>
      <c r="I70" s="140">
        <v>2824</v>
      </c>
      <c r="J70" s="115">
        <v>124</v>
      </c>
      <c r="K70" s="116">
        <v>4.3909348441926346</v>
      </c>
    </row>
    <row r="71" spans="1:11" ht="14.1" customHeight="1" x14ac:dyDescent="0.2">
      <c r="A71" s="306"/>
      <c r="B71" s="307" t="s">
        <v>307</v>
      </c>
      <c r="C71" s="308"/>
      <c r="D71" s="113">
        <v>2.3577086019524773</v>
      </c>
      <c r="E71" s="115">
        <v>1536</v>
      </c>
      <c r="F71" s="114">
        <v>1572</v>
      </c>
      <c r="G71" s="114">
        <v>1564</v>
      </c>
      <c r="H71" s="114">
        <v>1523</v>
      </c>
      <c r="I71" s="140">
        <v>1523</v>
      </c>
      <c r="J71" s="115">
        <v>13</v>
      </c>
      <c r="K71" s="116">
        <v>0.85357846355876554</v>
      </c>
    </row>
    <row r="72" spans="1:11" ht="14.1" customHeight="1" x14ac:dyDescent="0.2">
      <c r="A72" s="306">
        <v>84</v>
      </c>
      <c r="B72" s="307" t="s">
        <v>308</v>
      </c>
      <c r="C72" s="308"/>
      <c r="D72" s="113">
        <v>1.6224596303800578</v>
      </c>
      <c r="E72" s="115">
        <v>1057</v>
      </c>
      <c r="F72" s="114">
        <v>1055</v>
      </c>
      <c r="G72" s="114">
        <v>1044</v>
      </c>
      <c r="H72" s="114">
        <v>1071</v>
      </c>
      <c r="I72" s="140">
        <v>1060</v>
      </c>
      <c r="J72" s="115">
        <v>-3</v>
      </c>
      <c r="K72" s="116">
        <v>-0.28301886792452829</v>
      </c>
    </row>
    <row r="73" spans="1:11" ht="14.1" customHeight="1" x14ac:dyDescent="0.2">
      <c r="A73" s="306" t="s">
        <v>309</v>
      </c>
      <c r="B73" s="307" t="s">
        <v>310</v>
      </c>
      <c r="C73" s="308"/>
      <c r="D73" s="113">
        <v>0.59403205010130777</v>
      </c>
      <c r="E73" s="115">
        <v>387</v>
      </c>
      <c r="F73" s="114">
        <v>375</v>
      </c>
      <c r="G73" s="114">
        <v>368</v>
      </c>
      <c r="H73" s="114">
        <v>385</v>
      </c>
      <c r="I73" s="140">
        <v>388</v>
      </c>
      <c r="J73" s="115">
        <v>-1</v>
      </c>
      <c r="K73" s="116">
        <v>-0.25773195876288657</v>
      </c>
    </row>
    <row r="74" spans="1:11" ht="14.1" customHeight="1" x14ac:dyDescent="0.2">
      <c r="A74" s="306" t="s">
        <v>311</v>
      </c>
      <c r="B74" s="307" t="s">
        <v>312</v>
      </c>
      <c r="C74" s="308"/>
      <c r="D74" s="113">
        <v>0.40216123288512312</v>
      </c>
      <c r="E74" s="115">
        <v>262</v>
      </c>
      <c r="F74" s="114">
        <v>269</v>
      </c>
      <c r="G74" s="114">
        <v>269</v>
      </c>
      <c r="H74" s="114">
        <v>273</v>
      </c>
      <c r="I74" s="140">
        <v>277</v>
      </c>
      <c r="J74" s="115">
        <v>-15</v>
      </c>
      <c r="K74" s="116">
        <v>-5.4151624548736459</v>
      </c>
    </row>
    <row r="75" spans="1:11" ht="14.1" customHeight="1" x14ac:dyDescent="0.2">
      <c r="A75" s="306" t="s">
        <v>313</v>
      </c>
      <c r="B75" s="307" t="s">
        <v>314</v>
      </c>
      <c r="C75" s="308"/>
      <c r="D75" s="113">
        <v>0.10744765764106343</v>
      </c>
      <c r="E75" s="115">
        <v>70</v>
      </c>
      <c r="F75" s="114">
        <v>69</v>
      </c>
      <c r="G75" s="114">
        <v>73</v>
      </c>
      <c r="H75" s="114">
        <v>75</v>
      </c>
      <c r="I75" s="140">
        <v>76</v>
      </c>
      <c r="J75" s="115">
        <v>-6</v>
      </c>
      <c r="K75" s="116">
        <v>-7.8947368421052628</v>
      </c>
    </row>
    <row r="76" spans="1:11" ht="14.1" customHeight="1" x14ac:dyDescent="0.2">
      <c r="A76" s="306">
        <v>91</v>
      </c>
      <c r="B76" s="307" t="s">
        <v>315</v>
      </c>
      <c r="C76" s="308"/>
      <c r="D76" s="113">
        <v>0.30238840793270705</v>
      </c>
      <c r="E76" s="115">
        <v>197</v>
      </c>
      <c r="F76" s="114">
        <v>199</v>
      </c>
      <c r="G76" s="114">
        <v>203</v>
      </c>
      <c r="H76" s="114">
        <v>203</v>
      </c>
      <c r="I76" s="140">
        <v>205</v>
      </c>
      <c r="J76" s="115">
        <v>-8</v>
      </c>
      <c r="K76" s="116">
        <v>-3.9024390243902438</v>
      </c>
    </row>
    <row r="77" spans="1:11" ht="14.1" customHeight="1" x14ac:dyDescent="0.2">
      <c r="A77" s="306">
        <v>92</v>
      </c>
      <c r="B77" s="307" t="s">
        <v>316</v>
      </c>
      <c r="C77" s="308"/>
      <c r="D77" s="113">
        <v>1.1174556394670596</v>
      </c>
      <c r="E77" s="115">
        <v>728</v>
      </c>
      <c r="F77" s="114">
        <v>716</v>
      </c>
      <c r="G77" s="114">
        <v>706</v>
      </c>
      <c r="H77" s="114">
        <v>700</v>
      </c>
      <c r="I77" s="140">
        <v>704</v>
      </c>
      <c r="J77" s="115">
        <v>24</v>
      </c>
      <c r="K77" s="116">
        <v>3.4090909090909092</v>
      </c>
    </row>
    <row r="78" spans="1:11" ht="14.1" customHeight="1" x14ac:dyDescent="0.2">
      <c r="A78" s="306">
        <v>93</v>
      </c>
      <c r="B78" s="307" t="s">
        <v>317</v>
      </c>
      <c r="C78" s="308"/>
      <c r="D78" s="113">
        <v>7.5213360348744401E-2</v>
      </c>
      <c r="E78" s="115">
        <v>49</v>
      </c>
      <c r="F78" s="114">
        <v>47</v>
      </c>
      <c r="G78" s="114">
        <v>49</v>
      </c>
      <c r="H78" s="114" t="s">
        <v>513</v>
      </c>
      <c r="I78" s="140" t="s">
        <v>513</v>
      </c>
      <c r="J78" s="115" t="s">
        <v>513</v>
      </c>
      <c r="K78" s="116" t="s">
        <v>513</v>
      </c>
    </row>
    <row r="79" spans="1:11" ht="14.1" customHeight="1" x14ac:dyDescent="0.2">
      <c r="A79" s="306">
        <v>94</v>
      </c>
      <c r="B79" s="307" t="s">
        <v>318</v>
      </c>
      <c r="C79" s="308"/>
      <c r="D79" s="113">
        <v>0.31773807331000187</v>
      </c>
      <c r="E79" s="115">
        <v>207</v>
      </c>
      <c r="F79" s="114">
        <v>211</v>
      </c>
      <c r="G79" s="114">
        <v>209</v>
      </c>
      <c r="H79" s="114">
        <v>179</v>
      </c>
      <c r="I79" s="140">
        <v>183</v>
      </c>
      <c r="J79" s="115">
        <v>24</v>
      </c>
      <c r="K79" s="116">
        <v>13.114754098360656</v>
      </c>
    </row>
    <row r="80" spans="1:11" ht="14.1" customHeight="1" x14ac:dyDescent="0.2">
      <c r="A80" s="306" t="s">
        <v>319</v>
      </c>
      <c r="B80" s="307" t="s">
        <v>320</v>
      </c>
      <c r="C80" s="308"/>
      <c r="D80" s="113">
        <v>4.6048996131884323E-3</v>
      </c>
      <c r="E80" s="115">
        <v>3</v>
      </c>
      <c r="F80" s="114">
        <v>3</v>
      </c>
      <c r="G80" s="114">
        <v>4</v>
      </c>
      <c r="H80" s="114" t="s">
        <v>513</v>
      </c>
      <c r="I80" s="140" t="s">
        <v>513</v>
      </c>
      <c r="J80" s="115" t="s">
        <v>513</v>
      </c>
      <c r="K80" s="116" t="s">
        <v>513</v>
      </c>
    </row>
    <row r="81" spans="1:11" ht="14.1" customHeight="1" x14ac:dyDescent="0.2">
      <c r="A81" s="310" t="s">
        <v>321</v>
      </c>
      <c r="B81" s="311" t="s">
        <v>224</v>
      </c>
      <c r="C81" s="312"/>
      <c r="D81" s="125">
        <v>1.2387179959476884</v>
      </c>
      <c r="E81" s="143">
        <v>807</v>
      </c>
      <c r="F81" s="144">
        <v>810</v>
      </c>
      <c r="G81" s="144">
        <v>820</v>
      </c>
      <c r="H81" s="144">
        <v>805</v>
      </c>
      <c r="I81" s="145">
        <v>804</v>
      </c>
      <c r="J81" s="143">
        <v>3</v>
      </c>
      <c r="K81" s="146">
        <v>0.37313432835820898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12120</v>
      </c>
      <c r="E12" s="114">
        <v>12641</v>
      </c>
      <c r="F12" s="114">
        <v>12678</v>
      </c>
      <c r="G12" s="114">
        <v>12501</v>
      </c>
      <c r="H12" s="140">
        <v>12505</v>
      </c>
      <c r="I12" s="115">
        <v>-385</v>
      </c>
      <c r="J12" s="116">
        <v>-3.0787684926029586</v>
      </c>
      <c r="K12"/>
      <c r="L12"/>
      <c r="M12"/>
      <c r="N12"/>
      <c r="O12"/>
      <c r="P12"/>
    </row>
    <row r="13" spans="1:16" s="110" customFormat="1" ht="14.45" customHeight="1" x14ac:dyDescent="0.2">
      <c r="A13" s="120" t="s">
        <v>105</v>
      </c>
      <c r="B13" s="119" t="s">
        <v>106</v>
      </c>
      <c r="C13" s="113">
        <v>39.711221122112214</v>
      </c>
      <c r="D13" s="115">
        <v>4813</v>
      </c>
      <c r="E13" s="114">
        <v>5053</v>
      </c>
      <c r="F13" s="114">
        <v>5045</v>
      </c>
      <c r="G13" s="114">
        <v>4954</v>
      </c>
      <c r="H13" s="140">
        <v>4893</v>
      </c>
      <c r="I13" s="115">
        <v>-80</v>
      </c>
      <c r="J13" s="116">
        <v>-1.6349887594522787</v>
      </c>
      <c r="K13"/>
      <c r="L13"/>
      <c r="M13"/>
      <c r="N13"/>
      <c r="O13"/>
      <c r="P13"/>
    </row>
    <row r="14" spans="1:16" s="110" customFormat="1" ht="14.45" customHeight="1" x14ac:dyDescent="0.2">
      <c r="A14" s="120"/>
      <c r="B14" s="119" t="s">
        <v>107</v>
      </c>
      <c r="C14" s="113">
        <v>60.288778877887786</v>
      </c>
      <c r="D14" s="115">
        <v>7307</v>
      </c>
      <c r="E14" s="114">
        <v>7588</v>
      </c>
      <c r="F14" s="114">
        <v>7633</v>
      </c>
      <c r="G14" s="114">
        <v>7547</v>
      </c>
      <c r="H14" s="140">
        <v>7612</v>
      </c>
      <c r="I14" s="115">
        <v>-305</v>
      </c>
      <c r="J14" s="116">
        <v>-4.0068313189700469</v>
      </c>
      <c r="K14"/>
      <c r="L14"/>
      <c r="M14"/>
      <c r="N14"/>
      <c r="O14"/>
      <c r="P14"/>
    </row>
    <row r="15" spans="1:16" s="110" customFormat="1" ht="14.45" customHeight="1" x14ac:dyDescent="0.2">
      <c r="A15" s="118" t="s">
        <v>105</v>
      </c>
      <c r="B15" s="121" t="s">
        <v>108</v>
      </c>
      <c r="C15" s="113">
        <v>18.316831683168317</v>
      </c>
      <c r="D15" s="115">
        <v>2220</v>
      </c>
      <c r="E15" s="114">
        <v>2322</v>
      </c>
      <c r="F15" s="114">
        <v>2382</v>
      </c>
      <c r="G15" s="114">
        <v>2287</v>
      </c>
      <c r="H15" s="140">
        <v>2349</v>
      </c>
      <c r="I15" s="115">
        <v>-129</v>
      </c>
      <c r="J15" s="116">
        <v>-5.4916985951468709</v>
      </c>
      <c r="K15"/>
      <c r="L15"/>
      <c r="M15"/>
      <c r="N15"/>
      <c r="O15"/>
      <c r="P15"/>
    </row>
    <row r="16" spans="1:16" s="110" customFormat="1" ht="14.45" customHeight="1" x14ac:dyDescent="0.2">
      <c r="A16" s="118"/>
      <c r="B16" s="121" t="s">
        <v>109</v>
      </c>
      <c r="C16" s="113">
        <v>50.412541254125415</v>
      </c>
      <c r="D16" s="115">
        <v>6110</v>
      </c>
      <c r="E16" s="114">
        <v>6435</v>
      </c>
      <c r="F16" s="114">
        <v>6434</v>
      </c>
      <c r="G16" s="114">
        <v>6426</v>
      </c>
      <c r="H16" s="140">
        <v>6415</v>
      </c>
      <c r="I16" s="115">
        <v>-305</v>
      </c>
      <c r="J16" s="116">
        <v>-4.7544816835541699</v>
      </c>
      <c r="K16"/>
      <c r="L16"/>
      <c r="M16"/>
      <c r="N16"/>
      <c r="O16"/>
      <c r="P16"/>
    </row>
    <row r="17" spans="1:16" s="110" customFormat="1" ht="14.45" customHeight="1" x14ac:dyDescent="0.2">
      <c r="A17" s="118"/>
      <c r="B17" s="121" t="s">
        <v>110</v>
      </c>
      <c r="C17" s="113">
        <v>18.061056105610561</v>
      </c>
      <c r="D17" s="115">
        <v>2189</v>
      </c>
      <c r="E17" s="114">
        <v>2215</v>
      </c>
      <c r="F17" s="114">
        <v>2203</v>
      </c>
      <c r="G17" s="114">
        <v>2173</v>
      </c>
      <c r="H17" s="140">
        <v>2158</v>
      </c>
      <c r="I17" s="115">
        <v>31</v>
      </c>
      <c r="J17" s="116">
        <v>1.4365152919369786</v>
      </c>
      <c r="K17"/>
      <c r="L17"/>
      <c r="M17"/>
      <c r="N17"/>
      <c r="O17"/>
      <c r="P17"/>
    </row>
    <row r="18" spans="1:16" s="110" customFormat="1" ht="14.45" customHeight="1" x14ac:dyDescent="0.2">
      <c r="A18" s="120"/>
      <c r="B18" s="121" t="s">
        <v>111</v>
      </c>
      <c r="C18" s="113">
        <v>13.209570957095709</v>
      </c>
      <c r="D18" s="115">
        <v>1601</v>
      </c>
      <c r="E18" s="114">
        <v>1669</v>
      </c>
      <c r="F18" s="114">
        <v>1659</v>
      </c>
      <c r="G18" s="114">
        <v>1615</v>
      </c>
      <c r="H18" s="140">
        <v>1583</v>
      </c>
      <c r="I18" s="115">
        <v>18</v>
      </c>
      <c r="J18" s="116">
        <v>1.137081490840177</v>
      </c>
      <c r="K18"/>
      <c r="L18"/>
      <c r="M18"/>
      <c r="N18"/>
      <c r="O18"/>
      <c r="P18"/>
    </row>
    <row r="19" spans="1:16" s="110" customFormat="1" ht="14.45" customHeight="1" x14ac:dyDescent="0.2">
      <c r="A19" s="120"/>
      <c r="B19" s="121" t="s">
        <v>112</v>
      </c>
      <c r="C19" s="113">
        <v>1.4933993399339933</v>
      </c>
      <c r="D19" s="115">
        <v>181</v>
      </c>
      <c r="E19" s="114">
        <v>175</v>
      </c>
      <c r="F19" s="114">
        <v>161</v>
      </c>
      <c r="G19" s="114">
        <v>130</v>
      </c>
      <c r="H19" s="140">
        <v>122</v>
      </c>
      <c r="I19" s="115">
        <v>59</v>
      </c>
      <c r="J19" s="116">
        <v>48.360655737704917</v>
      </c>
      <c r="K19"/>
      <c r="L19"/>
      <c r="M19"/>
      <c r="N19"/>
      <c r="O19"/>
      <c r="P19"/>
    </row>
    <row r="20" spans="1:16" s="110" customFormat="1" ht="14.45" customHeight="1" x14ac:dyDescent="0.2">
      <c r="A20" s="120" t="s">
        <v>113</v>
      </c>
      <c r="B20" s="119" t="s">
        <v>116</v>
      </c>
      <c r="C20" s="113">
        <v>84.447194719471952</v>
      </c>
      <c r="D20" s="115">
        <v>10235</v>
      </c>
      <c r="E20" s="114">
        <v>10621</v>
      </c>
      <c r="F20" s="114">
        <v>10693</v>
      </c>
      <c r="G20" s="114">
        <v>10550</v>
      </c>
      <c r="H20" s="140">
        <v>10594</v>
      </c>
      <c r="I20" s="115">
        <v>-359</v>
      </c>
      <c r="J20" s="116">
        <v>-3.3887105909005095</v>
      </c>
      <c r="K20"/>
      <c r="L20"/>
      <c r="M20"/>
      <c r="N20"/>
      <c r="O20"/>
      <c r="P20"/>
    </row>
    <row r="21" spans="1:16" s="110" customFormat="1" ht="14.45" customHeight="1" x14ac:dyDescent="0.2">
      <c r="A21" s="123"/>
      <c r="B21" s="124" t="s">
        <v>117</v>
      </c>
      <c r="C21" s="125">
        <v>15.198019801980198</v>
      </c>
      <c r="D21" s="143">
        <v>1842</v>
      </c>
      <c r="E21" s="144">
        <v>1957</v>
      </c>
      <c r="F21" s="144">
        <v>1920</v>
      </c>
      <c r="G21" s="144">
        <v>1874</v>
      </c>
      <c r="H21" s="145">
        <v>1843</v>
      </c>
      <c r="I21" s="143">
        <v>-1</v>
      </c>
      <c r="J21" s="146">
        <v>-5.425935973955507E-2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14166</v>
      </c>
      <c r="E56" s="114">
        <v>14734</v>
      </c>
      <c r="F56" s="114">
        <v>14666</v>
      </c>
      <c r="G56" s="114">
        <v>14513</v>
      </c>
      <c r="H56" s="140">
        <v>14584</v>
      </c>
      <c r="I56" s="115">
        <v>-418</v>
      </c>
      <c r="J56" s="116">
        <v>-2.8661546900713111</v>
      </c>
      <c r="K56"/>
      <c r="L56"/>
      <c r="M56"/>
      <c r="N56"/>
      <c r="O56"/>
      <c r="P56"/>
    </row>
    <row r="57" spans="1:16" s="110" customFormat="1" ht="14.45" customHeight="1" x14ac:dyDescent="0.2">
      <c r="A57" s="120" t="s">
        <v>105</v>
      </c>
      <c r="B57" s="119" t="s">
        <v>106</v>
      </c>
      <c r="C57" s="113">
        <v>40.78074262318227</v>
      </c>
      <c r="D57" s="115">
        <v>5777</v>
      </c>
      <c r="E57" s="114">
        <v>6009</v>
      </c>
      <c r="F57" s="114">
        <v>5974</v>
      </c>
      <c r="G57" s="114">
        <v>5851</v>
      </c>
      <c r="H57" s="140">
        <v>5865</v>
      </c>
      <c r="I57" s="115">
        <v>-88</v>
      </c>
      <c r="J57" s="116">
        <v>-1.5004262574595055</v>
      </c>
    </row>
    <row r="58" spans="1:16" s="110" customFormat="1" ht="14.45" customHeight="1" x14ac:dyDescent="0.2">
      <c r="A58" s="120"/>
      <c r="B58" s="119" t="s">
        <v>107</v>
      </c>
      <c r="C58" s="113">
        <v>59.21925737681773</v>
      </c>
      <c r="D58" s="115">
        <v>8389</v>
      </c>
      <c r="E58" s="114">
        <v>8725</v>
      </c>
      <c r="F58" s="114">
        <v>8692</v>
      </c>
      <c r="G58" s="114">
        <v>8662</v>
      </c>
      <c r="H58" s="140">
        <v>8719</v>
      </c>
      <c r="I58" s="115">
        <v>-330</v>
      </c>
      <c r="J58" s="116">
        <v>-3.7848377107466451</v>
      </c>
    </row>
    <row r="59" spans="1:16" s="110" customFormat="1" ht="14.45" customHeight="1" x14ac:dyDescent="0.2">
      <c r="A59" s="118" t="s">
        <v>105</v>
      </c>
      <c r="B59" s="121" t="s">
        <v>108</v>
      </c>
      <c r="C59" s="113">
        <v>18.064379500211775</v>
      </c>
      <c r="D59" s="115">
        <v>2559</v>
      </c>
      <c r="E59" s="114">
        <v>2679</v>
      </c>
      <c r="F59" s="114">
        <v>2703</v>
      </c>
      <c r="G59" s="114">
        <v>2577</v>
      </c>
      <c r="H59" s="140">
        <v>2651</v>
      </c>
      <c r="I59" s="115">
        <v>-92</v>
      </c>
      <c r="J59" s="116">
        <v>-3.4703885326291966</v>
      </c>
    </row>
    <row r="60" spans="1:16" s="110" customFormat="1" ht="14.45" customHeight="1" x14ac:dyDescent="0.2">
      <c r="A60" s="118"/>
      <c r="B60" s="121" t="s">
        <v>109</v>
      </c>
      <c r="C60" s="113">
        <v>52.498941126641256</v>
      </c>
      <c r="D60" s="115">
        <v>7437</v>
      </c>
      <c r="E60" s="114">
        <v>7775</v>
      </c>
      <c r="F60" s="114">
        <v>7709</v>
      </c>
      <c r="G60" s="114">
        <v>7724</v>
      </c>
      <c r="H60" s="140">
        <v>7742</v>
      </c>
      <c r="I60" s="115">
        <v>-305</v>
      </c>
      <c r="J60" s="116">
        <v>-3.9395505037458021</v>
      </c>
    </row>
    <row r="61" spans="1:16" s="110" customFormat="1" ht="14.45" customHeight="1" x14ac:dyDescent="0.2">
      <c r="A61" s="118"/>
      <c r="B61" s="121" t="s">
        <v>110</v>
      </c>
      <c r="C61" s="113">
        <v>16.913737117040803</v>
      </c>
      <c r="D61" s="115">
        <v>2396</v>
      </c>
      <c r="E61" s="114">
        <v>2451</v>
      </c>
      <c r="F61" s="114">
        <v>2450</v>
      </c>
      <c r="G61" s="114">
        <v>2431</v>
      </c>
      <c r="H61" s="140">
        <v>2421</v>
      </c>
      <c r="I61" s="115">
        <v>-25</v>
      </c>
      <c r="J61" s="116">
        <v>-1.0326311441553078</v>
      </c>
    </row>
    <row r="62" spans="1:16" s="110" customFormat="1" ht="14.45" customHeight="1" x14ac:dyDescent="0.2">
      <c r="A62" s="120"/>
      <c r="B62" s="121" t="s">
        <v>111</v>
      </c>
      <c r="C62" s="113">
        <v>12.52294225610617</v>
      </c>
      <c r="D62" s="115">
        <v>1774</v>
      </c>
      <c r="E62" s="114">
        <v>1829</v>
      </c>
      <c r="F62" s="114">
        <v>1804</v>
      </c>
      <c r="G62" s="114">
        <v>1781</v>
      </c>
      <c r="H62" s="140">
        <v>1770</v>
      </c>
      <c r="I62" s="115">
        <v>4</v>
      </c>
      <c r="J62" s="116">
        <v>0.22598870056497175</v>
      </c>
    </row>
    <row r="63" spans="1:16" s="110" customFormat="1" ht="14.45" customHeight="1" x14ac:dyDescent="0.2">
      <c r="A63" s="120"/>
      <c r="B63" s="121" t="s">
        <v>112</v>
      </c>
      <c r="C63" s="113">
        <v>1.2918254976704786</v>
      </c>
      <c r="D63" s="115">
        <v>183</v>
      </c>
      <c r="E63" s="114">
        <v>177</v>
      </c>
      <c r="F63" s="114">
        <v>169</v>
      </c>
      <c r="G63" s="114">
        <v>149</v>
      </c>
      <c r="H63" s="140">
        <v>155</v>
      </c>
      <c r="I63" s="115">
        <v>28</v>
      </c>
      <c r="J63" s="116">
        <v>18.06451612903226</v>
      </c>
    </row>
    <row r="64" spans="1:16" s="110" customFormat="1" ht="14.45" customHeight="1" x14ac:dyDescent="0.2">
      <c r="A64" s="120" t="s">
        <v>113</v>
      </c>
      <c r="B64" s="119" t="s">
        <v>116</v>
      </c>
      <c r="C64" s="113">
        <v>81.363828886065221</v>
      </c>
      <c r="D64" s="115">
        <v>11526</v>
      </c>
      <c r="E64" s="114">
        <v>11981</v>
      </c>
      <c r="F64" s="114">
        <v>11949</v>
      </c>
      <c r="G64" s="114">
        <v>11811</v>
      </c>
      <c r="H64" s="140">
        <v>11862</v>
      </c>
      <c r="I64" s="115">
        <v>-336</v>
      </c>
      <c r="J64" s="116">
        <v>-2.8325746079919067</v>
      </c>
    </row>
    <row r="65" spans="1:10" s="110" customFormat="1" ht="14.45" customHeight="1" x14ac:dyDescent="0.2">
      <c r="A65" s="123"/>
      <c r="B65" s="124" t="s">
        <v>117</v>
      </c>
      <c r="C65" s="125">
        <v>18.247917549061132</v>
      </c>
      <c r="D65" s="143">
        <v>2585</v>
      </c>
      <c r="E65" s="144">
        <v>2681</v>
      </c>
      <c r="F65" s="144">
        <v>2648</v>
      </c>
      <c r="G65" s="144">
        <v>2621</v>
      </c>
      <c r="H65" s="145">
        <v>2641</v>
      </c>
      <c r="I65" s="143">
        <v>-56</v>
      </c>
      <c r="J65" s="146">
        <v>-2.1204089360090874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12120</v>
      </c>
      <c r="G11" s="114">
        <v>12641</v>
      </c>
      <c r="H11" s="114">
        <v>12678</v>
      </c>
      <c r="I11" s="114">
        <v>12501</v>
      </c>
      <c r="J11" s="140">
        <v>12505</v>
      </c>
      <c r="K11" s="114">
        <v>-385</v>
      </c>
      <c r="L11" s="116">
        <v>-3.0787684926029586</v>
      </c>
    </row>
    <row r="12" spans="1:17" s="110" customFormat="1" ht="24" customHeight="1" x14ac:dyDescent="0.2">
      <c r="A12" s="604" t="s">
        <v>185</v>
      </c>
      <c r="B12" s="605"/>
      <c r="C12" s="605"/>
      <c r="D12" s="606"/>
      <c r="E12" s="113">
        <v>39.711221122112214</v>
      </c>
      <c r="F12" s="115">
        <v>4813</v>
      </c>
      <c r="G12" s="114">
        <v>5053</v>
      </c>
      <c r="H12" s="114">
        <v>5045</v>
      </c>
      <c r="I12" s="114">
        <v>4954</v>
      </c>
      <c r="J12" s="140">
        <v>4893</v>
      </c>
      <c r="K12" s="114">
        <v>-80</v>
      </c>
      <c r="L12" s="116">
        <v>-1.6349887594522787</v>
      </c>
    </row>
    <row r="13" spans="1:17" s="110" customFormat="1" ht="15" customHeight="1" x14ac:dyDescent="0.2">
      <c r="A13" s="120"/>
      <c r="B13" s="612" t="s">
        <v>107</v>
      </c>
      <c r="C13" s="612"/>
      <c r="E13" s="113">
        <v>60.288778877887786</v>
      </c>
      <c r="F13" s="115">
        <v>7307</v>
      </c>
      <c r="G13" s="114">
        <v>7588</v>
      </c>
      <c r="H13" s="114">
        <v>7633</v>
      </c>
      <c r="I13" s="114">
        <v>7547</v>
      </c>
      <c r="J13" s="140">
        <v>7612</v>
      </c>
      <c r="K13" s="114">
        <v>-305</v>
      </c>
      <c r="L13" s="116">
        <v>-4.0068313189700469</v>
      </c>
    </row>
    <row r="14" spans="1:17" s="110" customFormat="1" ht="22.5" customHeight="1" x14ac:dyDescent="0.2">
      <c r="A14" s="604" t="s">
        <v>186</v>
      </c>
      <c r="B14" s="605"/>
      <c r="C14" s="605"/>
      <c r="D14" s="606"/>
      <c r="E14" s="113">
        <v>18.316831683168317</v>
      </c>
      <c r="F14" s="115">
        <v>2220</v>
      </c>
      <c r="G14" s="114">
        <v>2322</v>
      </c>
      <c r="H14" s="114">
        <v>2382</v>
      </c>
      <c r="I14" s="114">
        <v>2287</v>
      </c>
      <c r="J14" s="140">
        <v>2349</v>
      </c>
      <c r="K14" s="114">
        <v>-129</v>
      </c>
      <c r="L14" s="116">
        <v>-5.4916985951468709</v>
      </c>
    </row>
    <row r="15" spans="1:17" s="110" customFormat="1" ht="15" customHeight="1" x14ac:dyDescent="0.2">
      <c r="A15" s="120"/>
      <c r="B15" s="119"/>
      <c r="C15" s="258" t="s">
        <v>106</v>
      </c>
      <c r="E15" s="113">
        <v>47.252252252252255</v>
      </c>
      <c r="F15" s="115">
        <v>1049</v>
      </c>
      <c r="G15" s="114">
        <v>1099</v>
      </c>
      <c r="H15" s="114">
        <v>1117</v>
      </c>
      <c r="I15" s="114">
        <v>1099</v>
      </c>
      <c r="J15" s="140">
        <v>1082</v>
      </c>
      <c r="K15" s="114">
        <v>-33</v>
      </c>
      <c r="L15" s="116">
        <v>-3.0499075785582255</v>
      </c>
    </row>
    <row r="16" spans="1:17" s="110" customFormat="1" ht="15" customHeight="1" x14ac:dyDescent="0.2">
      <c r="A16" s="120"/>
      <c r="B16" s="119"/>
      <c r="C16" s="258" t="s">
        <v>107</v>
      </c>
      <c r="E16" s="113">
        <v>52.747747747747745</v>
      </c>
      <c r="F16" s="115">
        <v>1171</v>
      </c>
      <c r="G16" s="114">
        <v>1223</v>
      </c>
      <c r="H16" s="114">
        <v>1265</v>
      </c>
      <c r="I16" s="114">
        <v>1188</v>
      </c>
      <c r="J16" s="140">
        <v>1267</v>
      </c>
      <c r="K16" s="114">
        <v>-96</v>
      </c>
      <c r="L16" s="116">
        <v>-7.5769534333070245</v>
      </c>
    </row>
    <row r="17" spans="1:12" s="110" customFormat="1" ht="15" customHeight="1" x14ac:dyDescent="0.2">
      <c r="A17" s="120"/>
      <c r="B17" s="121" t="s">
        <v>109</v>
      </c>
      <c r="C17" s="258"/>
      <c r="E17" s="113">
        <v>50.412541254125415</v>
      </c>
      <c r="F17" s="115">
        <v>6110</v>
      </c>
      <c r="G17" s="114">
        <v>6435</v>
      </c>
      <c r="H17" s="114">
        <v>6434</v>
      </c>
      <c r="I17" s="114">
        <v>6426</v>
      </c>
      <c r="J17" s="140">
        <v>6415</v>
      </c>
      <c r="K17" s="114">
        <v>-305</v>
      </c>
      <c r="L17" s="116">
        <v>-4.7544816835541699</v>
      </c>
    </row>
    <row r="18" spans="1:12" s="110" customFormat="1" ht="15" customHeight="1" x14ac:dyDescent="0.2">
      <c r="A18" s="120"/>
      <c r="B18" s="119"/>
      <c r="C18" s="258" t="s">
        <v>106</v>
      </c>
      <c r="E18" s="113">
        <v>35.990180032733221</v>
      </c>
      <c r="F18" s="115">
        <v>2199</v>
      </c>
      <c r="G18" s="114">
        <v>2333</v>
      </c>
      <c r="H18" s="114">
        <v>2315</v>
      </c>
      <c r="I18" s="114">
        <v>2267</v>
      </c>
      <c r="J18" s="140">
        <v>2256</v>
      </c>
      <c r="K18" s="114">
        <v>-57</v>
      </c>
      <c r="L18" s="116">
        <v>-2.5265957446808511</v>
      </c>
    </row>
    <row r="19" spans="1:12" s="110" customFormat="1" ht="15" customHeight="1" x14ac:dyDescent="0.2">
      <c r="A19" s="120"/>
      <c r="B19" s="119"/>
      <c r="C19" s="258" t="s">
        <v>107</v>
      </c>
      <c r="E19" s="113">
        <v>64.009819967266779</v>
      </c>
      <c r="F19" s="115">
        <v>3911</v>
      </c>
      <c r="G19" s="114">
        <v>4102</v>
      </c>
      <c r="H19" s="114">
        <v>4119</v>
      </c>
      <c r="I19" s="114">
        <v>4159</v>
      </c>
      <c r="J19" s="140">
        <v>4159</v>
      </c>
      <c r="K19" s="114">
        <v>-248</v>
      </c>
      <c r="L19" s="116">
        <v>-5.962971868237557</v>
      </c>
    </row>
    <row r="20" spans="1:12" s="110" customFormat="1" ht="15" customHeight="1" x14ac:dyDescent="0.2">
      <c r="A20" s="120"/>
      <c r="B20" s="121" t="s">
        <v>110</v>
      </c>
      <c r="C20" s="258"/>
      <c r="E20" s="113">
        <v>18.061056105610561</v>
      </c>
      <c r="F20" s="115">
        <v>2189</v>
      </c>
      <c r="G20" s="114">
        <v>2215</v>
      </c>
      <c r="H20" s="114">
        <v>2203</v>
      </c>
      <c r="I20" s="114">
        <v>2173</v>
      </c>
      <c r="J20" s="140">
        <v>2158</v>
      </c>
      <c r="K20" s="114">
        <v>31</v>
      </c>
      <c r="L20" s="116">
        <v>1.4365152919369786</v>
      </c>
    </row>
    <row r="21" spans="1:12" s="110" customFormat="1" ht="15" customHeight="1" x14ac:dyDescent="0.2">
      <c r="A21" s="120"/>
      <c r="B21" s="119"/>
      <c r="C21" s="258" t="s">
        <v>106</v>
      </c>
      <c r="E21" s="113">
        <v>32.937414344449522</v>
      </c>
      <c r="F21" s="115">
        <v>721</v>
      </c>
      <c r="G21" s="114">
        <v>742</v>
      </c>
      <c r="H21" s="114">
        <v>731</v>
      </c>
      <c r="I21" s="114">
        <v>721</v>
      </c>
      <c r="J21" s="140">
        <v>710</v>
      </c>
      <c r="K21" s="114">
        <v>11</v>
      </c>
      <c r="L21" s="116">
        <v>1.5492957746478873</v>
      </c>
    </row>
    <row r="22" spans="1:12" s="110" customFormat="1" ht="15" customHeight="1" x14ac:dyDescent="0.2">
      <c r="A22" s="120"/>
      <c r="B22" s="119"/>
      <c r="C22" s="258" t="s">
        <v>107</v>
      </c>
      <c r="E22" s="113">
        <v>67.062585655550478</v>
      </c>
      <c r="F22" s="115">
        <v>1468</v>
      </c>
      <c r="G22" s="114">
        <v>1473</v>
      </c>
      <c r="H22" s="114">
        <v>1472</v>
      </c>
      <c r="I22" s="114">
        <v>1452</v>
      </c>
      <c r="J22" s="140">
        <v>1448</v>
      </c>
      <c r="K22" s="114">
        <v>20</v>
      </c>
      <c r="L22" s="116">
        <v>1.3812154696132597</v>
      </c>
    </row>
    <row r="23" spans="1:12" s="110" customFormat="1" ht="15" customHeight="1" x14ac:dyDescent="0.2">
      <c r="A23" s="120"/>
      <c r="B23" s="121" t="s">
        <v>111</v>
      </c>
      <c r="C23" s="258"/>
      <c r="E23" s="113">
        <v>13.209570957095709</v>
      </c>
      <c r="F23" s="115">
        <v>1601</v>
      </c>
      <c r="G23" s="114">
        <v>1669</v>
      </c>
      <c r="H23" s="114">
        <v>1659</v>
      </c>
      <c r="I23" s="114">
        <v>1615</v>
      </c>
      <c r="J23" s="140">
        <v>1583</v>
      </c>
      <c r="K23" s="114">
        <v>18</v>
      </c>
      <c r="L23" s="116">
        <v>1.137081490840177</v>
      </c>
    </row>
    <row r="24" spans="1:12" s="110" customFormat="1" ht="15" customHeight="1" x14ac:dyDescent="0.2">
      <c r="A24" s="120"/>
      <c r="B24" s="119"/>
      <c r="C24" s="258" t="s">
        <v>106</v>
      </c>
      <c r="E24" s="113">
        <v>52.717051842598373</v>
      </c>
      <c r="F24" s="115">
        <v>844</v>
      </c>
      <c r="G24" s="114">
        <v>879</v>
      </c>
      <c r="H24" s="114">
        <v>882</v>
      </c>
      <c r="I24" s="114">
        <v>867</v>
      </c>
      <c r="J24" s="140">
        <v>845</v>
      </c>
      <c r="K24" s="114">
        <v>-1</v>
      </c>
      <c r="L24" s="116">
        <v>-0.11834319526627218</v>
      </c>
    </row>
    <row r="25" spans="1:12" s="110" customFormat="1" ht="15" customHeight="1" x14ac:dyDescent="0.2">
      <c r="A25" s="120"/>
      <c r="B25" s="119"/>
      <c r="C25" s="258" t="s">
        <v>107</v>
      </c>
      <c r="E25" s="113">
        <v>47.282948157401627</v>
      </c>
      <c r="F25" s="115">
        <v>757</v>
      </c>
      <c r="G25" s="114">
        <v>790</v>
      </c>
      <c r="H25" s="114">
        <v>777</v>
      </c>
      <c r="I25" s="114">
        <v>748</v>
      </c>
      <c r="J25" s="140">
        <v>738</v>
      </c>
      <c r="K25" s="114">
        <v>19</v>
      </c>
      <c r="L25" s="116">
        <v>2.5745257452574526</v>
      </c>
    </row>
    <row r="26" spans="1:12" s="110" customFormat="1" ht="15" customHeight="1" x14ac:dyDescent="0.2">
      <c r="A26" s="120"/>
      <c r="C26" s="121" t="s">
        <v>187</v>
      </c>
      <c r="D26" s="110" t="s">
        <v>188</v>
      </c>
      <c r="E26" s="113">
        <v>1.4933993399339933</v>
      </c>
      <c r="F26" s="115">
        <v>181</v>
      </c>
      <c r="G26" s="114">
        <v>175</v>
      </c>
      <c r="H26" s="114">
        <v>161</v>
      </c>
      <c r="I26" s="114">
        <v>130</v>
      </c>
      <c r="J26" s="140">
        <v>122</v>
      </c>
      <c r="K26" s="114">
        <v>59</v>
      </c>
      <c r="L26" s="116">
        <v>48.360655737704917</v>
      </c>
    </row>
    <row r="27" spans="1:12" s="110" customFormat="1" ht="15" customHeight="1" x14ac:dyDescent="0.2">
      <c r="A27" s="120"/>
      <c r="B27" s="119"/>
      <c r="D27" s="259" t="s">
        <v>106</v>
      </c>
      <c r="E27" s="113">
        <v>45.303867403314918</v>
      </c>
      <c r="F27" s="115">
        <v>82</v>
      </c>
      <c r="G27" s="114">
        <v>78</v>
      </c>
      <c r="H27" s="114">
        <v>70</v>
      </c>
      <c r="I27" s="114">
        <v>59</v>
      </c>
      <c r="J27" s="140">
        <v>56</v>
      </c>
      <c r="K27" s="114">
        <v>26</v>
      </c>
      <c r="L27" s="116">
        <v>46.428571428571431</v>
      </c>
    </row>
    <row r="28" spans="1:12" s="110" customFormat="1" ht="15" customHeight="1" x14ac:dyDescent="0.2">
      <c r="A28" s="120"/>
      <c r="B28" s="119"/>
      <c r="D28" s="259" t="s">
        <v>107</v>
      </c>
      <c r="E28" s="113">
        <v>54.696132596685082</v>
      </c>
      <c r="F28" s="115">
        <v>99</v>
      </c>
      <c r="G28" s="114">
        <v>97</v>
      </c>
      <c r="H28" s="114">
        <v>91</v>
      </c>
      <c r="I28" s="114">
        <v>71</v>
      </c>
      <c r="J28" s="140">
        <v>66</v>
      </c>
      <c r="K28" s="114">
        <v>33</v>
      </c>
      <c r="L28" s="116">
        <v>50</v>
      </c>
    </row>
    <row r="29" spans="1:12" s="110" customFormat="1" ht="24" customHeight="1" x14ac:dyDescent="0.2">
      <c r="A29" s="604" t="s">
        <v>189</v>
      </c>
      <c r="B29" s="605"/>
      <c r="C29" s="605"/>
      <c r="D29" s="606"/>
      <c r="E29" s="113">
        <v>84.447194719471952</v>
      </c>
      <c r="F29" s="115">
        <v>10235</v>
      </c>
      <c r="G29" s="114">
        <v>10621</v>
      </c>
      <c r="H29" s="114">
        <v>10693</v>
      </c>
      <c r="I29" s="114">
        <v>10550</v>
      </c>
      <c r="J29" s="140">
        <v>10594</v>
      </c>
      <c r="K29" s="114">
        <v>-359</v>
      </c>
      <c r="L29" s="116">
        <v>-3.3887105909005095</v>
      </c>
    </row>
    <row r="30" spans="1:12" s="110" customFormat="1" ht="15" customHeight="1" x14ac:dyDescent="0.2">
      <c r="A30" s="120"/>
      <c r="B30" s="119"/>
      <c r="C30" s="258" t="s">
        <v>106</v>
      </c>
      <c r="E30" s="113">
        <v>39.267220322423057</v>
      </c>
      <c r="F30" s="115">
        <v>4019</v>
      </c>
      <c r="G30" s="114">
        <v>4190</v>
      </c>
      <c r="H30" s="114">
        <v>4208</v>
      </c>
      <c r="I30" s="114">
        <v>4146</v>
      </c>
      <c r="J30" s="140">
        <v>4105</v>
      </c>
      <c r="K30" s="114">
        <v>-86</v>
      </c>
      <c r="L30" s="116">
        <v>-2.0950060901339831</v>
      </c>
    </row>
    <row r="31" spans="1:12" s="110" customFormat="1" ht="15" customHeight="1" x14ac:dyDescent="0.2">
      <c r="A31" s="120"/>
      <c r="B31" s="119"/>
      <c r="C31" s="258" t="s">
        <v>107</v>
      </c>
      <c r="E31" s="113">
        <v>60.732779677576943</v>
      </c>
      <c r="F31" s="115">
        <v>6216</v>
      </c>
      <c r="G31" s="114">
        <v>6431</v>
      </c>
      <c r="H31" s="114">
        <v>6485</v>
      </c>
      <c r="I31" s="114">
        <v>6404</v>
      </c>
      <c r="J31" s="140">
        <v>6489</v>
      </c>
      <c r="K31" s="114">
        <v>-273</v>
      </c>
      <c r="L31" s="116">
        <v>-4.2071197411003238</v>
      </c>
    </row>
    <row r="32" spans="1:12" s="110" customFormat="1" ht="15" customHeight="1" x14ac:dyDescent="0.2">
      <c r="A32" s="120"/>
      <c r="B32" s="119" t="s">
        <v>117</v>
      </c>
      <c r="C32" s="258"/>
      <c r="E32" s="113">
        <v>15.198019801980198</v>
      </c>
      <c r="F32" s="114">
        <v>1842</v>
      </c>
      <c r="G32" s="114">
        <v>1957</v>
      </c>
      <c r="H32" s="114">
        <v>1920</v>
      </c>
      <c r="I32" s="114">
        <v>1874</v>
      </c>
      <c r="J32" s="140">
        <v>1843</v>
      </c>
      <c r="K32" s="114">
        <v>-1</v>
      </c>
      <c r="L32" s="116">
        <v>-5.425935973955507E-2</v>
      </c>
    </row>
    <row r="33" spans="1:12" s="110" customFormat="1" ht="15" customHeight="1" x14ac:dyDescent="0.2">
      <c r="A33" s="120"/>
      <c r="B33" s="119"/>
      <c r="C33" s="258" t="s">
        <v>106</v>
      </c>
      <c r="E33" s="113">
        <v>42.019543973941367</v>
      </c>
      <c r="F33" s="114">
        <v>774</v>
      </c>
      <c r="G33" s="114">
        <v>834</v>
      </c>
      <c r="H33" s="114">
        <v>808</v>
      </c>
      <c r="I33" s="114">
        <v>770</v>
      </c>
      <c r="J33" s="140">
        <v>756</v>
      </c>
      <c r="K33" s="114">
        <v>18</v>
      </c>
      <c r="L33" s="116">
        <v>2.3809523809523809</v>
      </c>
    </row>
    <row r="34" spans="1:12" s="110" customFormat="1" ht="15" customHeight="1" x14ac:dyDescent="0.2">
      <c r="A34" s="120"/>
      <c r="B34" s="119"/>
      <c r="C34" s="258" t="s">
        <v>107</v>
      </c>
      <c r="E34" s="113">
        <v>57.980456026058633</v>
      </c>
      <c r="F34" s="114">
        <v>1068</v>
      </c>
      <c r="G34" s="114">
        <v>1123</v>
      </c>
      <c r="H34" s="114">
        <v>1112</v>
      </c>
      <c r="I34" s="114">
        <v>1104</v>
      </c>
      <c r="J34" s="140">
        <v>1087</v>
      </c>
      <c r="K34" s="114">
        <v>-19</v>
      </c>
      <c r="L34" s="116">
        <v>-1.7479300827966882</v>
      </c>
    </row>
    <row r="35" spans="1:12" s="110" customFormat="1" ht="24" customHeight="1" x14ac:dyDescent="0.2">
      <c r="A35" s="604" t="s">
        <v>192</v>
      </c>
      <c r="B35" s="605"/>
      <c r="C35" s="605"/>
      <c r="D35" s="606"/>
      <c r="E35" s="113">
        <v>21.592409240924091</v>
      </c>
      <c r="F35" s="114">
        <v>2617</v>
      </c>
      <c r="G35" s="114">
        <v>2712</v>
      </c>
      <c r="H35" s="114">
        <v>2729</v>
      </c>
      <c r="I35" s="114">
        <v>2744</v>
      </c>
      <c r="J35" s="114">
        <v>2732</v>
      </c>
      <c r="K35" s="318">
        <v>-115</v>
      </c>
      <c r="L35" s="319">
        <v>-4.2093704245973642</v>
      </c>
    </row>
    <row r="36" spans="1:12" s="110" customFormat="1" ht="15" customHeight="1" x14ac:dyDescent="0.2">
      <c r="A36" s="120"/>
      <c r="B36" s="119"/>
      <c r="C36" s="258" t="s">
        <v>106</v>
      </c>
      <c r="E36" s="113">
        <v>43.981658387466567</v>
      </c>
      <c r="F36" s="114">
        <v>1151</v>
      </c>
      <c r="G36" s="114">
        <v>1219</v>
      </c>
      <c r="H36" s="114">
        <v>1220</v>
      </c>
      <c r="I36" s="114">
        <v>1245</v>
      </c>
      <c r="J36" s="114">
        <v>1199</v>
      </c>
      <c r="K36" s="318">
        <v>-48</v>
      </c>
      <c r="L36" s="116">
        <v>-4.0033361134278564</v>
      </c>
    </row>
    <row r="37" spans="1:12" s="110" customFormat="1" ht="15" customHeight="1" x14ac:dyDescent="0.2">
      <c r="A37" s="120"/>
      <c r="B37" s="119"/>
      <c r="C37" s="258" t="s">
        <v>107</v>
      </c>
      <c r="E37" s="113">
        <v>56.018341612533433</v>
      </c>
      <c r="F37" s="114">
        <v>1466</v>
      </c>
      <c r="G37" s="114">
        <v>1493</v>
      </c>
      <c r="H37" s="114">
        <v>1509</v>
      </c>
      <c r="I37" s="114">
        <v>1499</v>
      </c>
      <c r="J37" s="140">
        <v>1533</v>
      </c>
      <c r="K37" s="114">
        <v>-67</v>
      </c>
      <c r="L37" s="116">
        <v>-4.3705153294194394</v>
      </c>
    </row>
    <row r="38" spans="1:12" s="110" customFormat="1" ht="15" customHeight="1" x14ac:dyDescent="0.2">
      <c r="A38" s="120"/>
      <c r="B38" s="119" t="s">
        <v>328</v>
      </c>
      <c r="C38" s="258"/>
      <c r="E38" s="113">
        <v>46.410891089108908</v>
      </c>
      <c r="F38" s="114">
        <v>5625</v>
      </c>
      <c r="G38" s="114">
        <v>5788</v>
      </c>
      <c r="H38" s="114">
        <v>5772</v>
      </c>
      <c r="I38" s="114">
        <v>5688</v>
      </c>
      <c r="J38" s="140">
        <v>5620</v>
      </c>
      <c r="K38" s="114">
        <v>5</v>
      </c>
      <c r="L38" s="116">
        <v>8.8967971530249115E-2</v>
      </c>
    </row>
    <row r="39" spans="1:12" s="110" customFormat="1" ht="15" customHeight="1" x14ac:dyDescent="0.2">
      <c r="A39" s="120"/>
      <c r="B39" s="119"/>
      <c r="C39" s="258" t="s">
        <v>106</v>
      </c>
      <c r="E39" s="113">
        <v>39.05777777777778</v>
      </c>
      <c r="F39" s="115">
        <v>2197</v>
      </c>
      <c r="G39" s="114">
        <v>2285</v>
      </c>
      <c r="H39" s="114">
        <v>2261</v>
      </c>
      <c r="I39" s="114">
        <v>2196</v>
      </c>
      <c r="J39" s="140">
        <v>2168</v>
      </c>
      <c r="K39" s="114">
        <v>29</v>
      </c>
      <c r="L39" s="116">
        <v>1.3376383763837638</v>
      </c>
    </row>
    <row r="40" spans="1:12" s="110" customFormat="1" ht="15" customHeight="1" x14ac:dyDescent="0.2">
      <c r="A40" s="120"/>
      <c r="B40" s="119"/>
      <c r="C40" s="258" t="s">
        <v>107</v>
      </c>
      <c r="E40" s="113">
        <v>60.94222222222222</v>
      </c>
      <c r="F40" s="115">
        <v>3428</v>
      </c>
      <c r="G40" s="114">
        <v>3503</v>
      </c>
      <c r="H40" s="114">
        <v>3511</v>
      </c>
      <c r="I40" s="114">
        <v>3492</v>
      </c>
      <c r="J40" s="140">
        <v>3452</v>
      </c>
      <c r="K40" s="114">
        <v>-24</v>
      </c>
      <c r="L40" s="116">
        <v>-0.69524913093858631</v>
      </c>
    </row>
    <row r="41" spans="1:12" s="110" customFormat="1" ht="15" customHeight="1" x14ac:dyDescent="0.2">
      <c r="A41" s="120"/>
      <c r="B41" s="320" t="s">
        <v>516</v>
      </c>
      <c r="C41" s="258"/>
      <c r="E41" s="113">
        <v>6.8234323432343231</v>
      </c>
      <c r="F41" s="115">
        <v>827</v>
      </c>
      <c r="G41" s="114">
        <v>870</v>
      </c>
      <c r="H41" s="114">
        <v>863</v>
      </c>
      <c r="I41" s="114">
        <v>864</v>
      </c>
      <c r="J41" s="140">
        <v>838</v>
      </c>
      <c r="K41" s="114">
        <v>-11</v>
      </c>
      <c r="L41" s="116">
        <v>-1.3126491646778042</v>
      </c>
    </row>
    <row r="42" spans="1:12" s="110" customFormat="1" ht="15" customHeight="1" x14ac:dyDescent="0.2">
      <c r="A42" s="120"/>
      <c r="B42" s="119"/>
      <c r="C42" s="268" t="s">
        <v>106</v>
      </c>
      <c r="D42" s="182"/>
      <c r="E42" s="113">
        <v>41.837968561064088</v>
      </c>
      <c r="F42" s="115">
        <v>346</v>
      </c>
      <c r="G42" s="114">
        <v>354</v>
      </c>
      <c r="H42" s="114">
        <v>348</v>
      </c>
      <c r="I42" s="114">
        <v>351</v>
      </c>
      <c r="J42" s="140">
        <v>326</v>
      </c>
      <c r="K42" s="114">
        <v>20</v>
      </c>
      <c r="L42" s="116">
        <v>6.1349693251533743</v>
      </c>
    </row>
    <row r="43" spans="1:12" s="110" customFormat="1" ht="15" customHeight="1" x14ac:dyDescent="0.2">
      <c r="A43" s="120"/>
      <c r="B43" s="119"/>
      <c r="C43" s="268" t="s">
        <v>107</v>
      </c>
      <c r="D43" s="182"/>
      <c r="E43" s="113">
        <v>58.162031438935912</v>
      </c>
      <c r="F43" s="115">
        <v>481</v>
      </c>
      <c r="G43" s="114">
        <v>516</v>
      </c>
      <c r="H43" s="114">
        <v>515</v>
      </c>
      <c r="I43" s="114">
        <v>513</v>
      </c>
      <c r="J43" s="140">
        <v>512</v>
      </c>
      <c r="K43" s="114">
        <v>-31</v>
      </c>
      <c r="L43" s="116">
        <v>-6.0546875</v>
      </c>
    </row>
    <row r="44" spans="1:12" s="110" customFormat="1" ht="15" customHeight="1" x14ac:dyDescent="0.2">
      <c r="A44" s="120"/>
      <c r="B44" s="119" t="s">
        <v>205</v>
      </c>
      <c r="C44" s="268"/>
      <c r="D44" s="182"/>
      <c r="E44" s="113">
        <v>25.173267326732674</v>
      </c>
      <c r="F44" s="115">
        <v>3051</v>
      </c>
      <c r="G44" s="114">
        <v>3271</v>
      </c>
      <c r="H44" s="114">
        <v>3314</v>
      </c>
      <c r="I44" s="114">
        <v>3205</v>
      </c>
      <c r="J44" s="140">
        <v>3315</v>
      </c>
      <c r="K44" s="114">
        <v>-264</v>
      </c>
      <c r="L44" s="116">
        <v>-7.9638009049773757</v>
      </c>
    </row>
    <row r="45" spans="1:12" s="110" customFormat="1" ht="15" customHeight="1" x14ac:dyDescent="0.2">
      <c r="A45" s="120"/>
      <c r="B45" s="119"/>
      <c r="C45" s="268" t="s">
        <v>106</v>
      </c>
      <c r="D45" s="182"/>
      <c r="E45" s="113">
        <v>36.676499508357914</v>
      </c>
      <c r="F45" s="115">
        <v>1119</v>
      </c>
      <c r="G45" s="114">
        <v>1195</v>
      </c>
      <c r="H45" s="114">
        <v>1216</v>
      </c>
      <c r="I45" s="114">
        <v>1162</v>
      </c>
      <c r="J45" s="140">
        <v>1200</v>
      </c>
      <c r="K45" s="114">
        <v>-81</v>
      </c>
      <c r="L45" s="116">
        <v>-6.75</v>
      </c>
    </row>
    <row r="46" spans="1:12" s="110" customFormat="1" ht="15" customHeight="1" x14ac:dyDescent="0.2">
      <c r="A46" s="123"/>
      <c r="B46" s="124"/>
      <c r="C46" s="260" t="s">
        <v>107</v>
      </c>
      <c r="D46" s="261"/>
      <c r="E46" s="125">
        <v>63.323500491642086</v>
      </c>
      <c r="F46" s="143">
        <v>1932</v>
      </c>
      <c r="G46" s="144">
        <v>2076</v>
      </c>
      <c r="H46" s="144">
        <v>2098</v>
      </c>
      <c r="I46" s="144">
        <v>2043</v>
      </c>
      <c r="J46" s="145">
        <v>2115</v>
      </c>
      <c r="K46" s="144">
        <v>-183</v>
      </c>
      <c r="L46" s="146">
        <v>-8.6524822695035457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12120</v>
      </c>
      <c r="E11" s="114">
        <v>12641</v>
      </c>
      <c r="F11" s="114">
        <v>12678</v>
      </c>
      <c r="G11" s="114">
        <v>12501</v>
      </c>
      <c r="H11" s="140">
        <v>12505</v>
      </c>
      <c r="I11" s="115">
        <v>-385</v>
      </c>
      <c r="J11" s="116">
        <v>-3.0787684926029586</v>
      </c>
    </row>
    <row r="12" spans="1:15" s="110" customFormat="1" ht="24.95" customHeight="1" x14ac:dyDescent="0.2">
      <c r="A12" s="193" t="s">
        <v>132</v>
      </c>
      <c r="B12" s="194" t="s">
        <v>133</v>
      </c>
      <c r="C12" s="113">
        <v>0.32178217821782179</v>
      </c>
      <c r="D12" s="115">
        <v>39</v>
      </c>
      <c r="E12" s="114">
        <v>37</v>
      </c>
      <c r="F12" s="114">
        <v>45</v>
      </c>
      <c r="G12" s="114">
        <v>47</v>
      </c>
      <c r="H12" s="140">
        <v>43</v>
      </c>
      <c r="I12" s="115">
        <v>-4</v>
      </c>
      <c r="J12" s="116">
        <v>-9.3023255813953494</v>
      </c>
    </row>
    <row r="13" spans="1:15" s="110" customFormat="1" ht="24.95" customHeight="1" x14ac:dyDescent="0.2">
      <c r="A13" s="193" t="s">
        <v>134</v>
      </c>
      <c r="B13" s="199" t="s">
        <v>214</v>
      </c>
      <c r="C13" s="113">
        <v>0.43729372937293731</v>
      </c>
      <c r="D13" s="115">
        <v>53</v>
      </c>
      <c r="E13" s="114">
        <v>56</v>
      </c>
      <c r="F13" s="114">
        <v>54</v>
      </c>
      <c r="G13" s="114">
        <v>49</v>
      </c>
      <c r="H13" s="140">
        <v>51</v>
      </c>
      <c r="I13" s="115">
        <v>2</v>
      </c>
      <c r="J13" s="116">
        <v>3.9215686274509802</v>
      </c>
    </row>
    <row r="14" spans="1:15" s="287" customFormat="1" ht="24.95" customHeight="1" x14ac:dyDescent="0.2">
      <c r="A14" s="193" t="s">
        <v>215</v>
      </c>
      <c r="B14" s="199" t="s">
        <v>137</v>
      </c>
      <c r="C14" s="113">
        <v>3.5396039603960396</v>
      </c>
      <c r="D14" s="115">
        <v>429</v>
      </c>
      <c r="E14" s="114">
        <v>472</v>
      </c>
      <c r="F14" s="114">
        <v>466</v>
      </c>
      <c r="G14" s="114">
        <v>471</v>
      </c>
      <c r="H14" s="140">
        <v>488</v>
      </c>
      <c r="I14" s="115">
        <v>-59</v>
      </c>
      <c r="J14" s="116">
        <v>-12.090163934426229</v>
      </c>
      <c r="K14" s="110"/>
      <c r="L14" s="110"/>
      <c r="M14" s="110"/>
      <c r="N14" s="110"/>
      <c r="O14" s="110"/>
    </row>
    <row r="15" spans="1:15" s="110" customFormat="1" ht="24.95" customHeight="1" x14ac:dyDescent="0.2">
      <c r="A15" s="193" t="s">
        <v>216</v>
      </c>
      <c r="B15" s="199" t="s">
        <v>217</v>
      </c>
      <c r="C15" s="113">
        <v>1.1633663366336633</v>
      </c>
      <c r="D15" s="115">
        <v>141</v>
      </c>
      <c r="E15" s="114">
        <v>159</v>
      </c>
      <c r="F15" s="114">
        <v>146</v>
      </c>
      <c r="G15" s="114">
        <v>159</v>
      </c>
      <c r="H15" s="140">
        <v>167</v>
      </c>
      <c r="I15" s="115">
        <v>-26</v>
      </c>
      <c r="J15" s="116">
        <v>-15.568862275449101</v>
      </c>
    </row>
    <row r="16" spans="1:15" s="287" customFormat="1" ht="24.95" customHeight="1" x14ac:dyDescent="0.2">
      <c r="A16" s="193" t="s">
        <v>218</v>
      </c>
      <c r="B16" s="199" t="s">
        <v>141</v>
      </c>
      <c r="C16" s="113">
        <v>1.9224422442244224</v>
      </c>
      <c r="D16" s="115">
        <v>233</v>
      </c>
      <c r="E16" s="114">
        <v>253</v>
      </c>
      <c r="F16" s="114">
        <v>255</v>
      </c>
      <c r="G16" s="114">
        <v>245</v>
      </c>
      <c r="H16" s="140">
        <v>248</v>
      </c>
      <c r="I16" s="115">
        <v>-15</v>
      </c>
      <c r="J16" s="116">
        <v>-6.0483870967741939</v>
      </c>
      <c r="K16" s="110"/>
      <c r="L16" s="110"/>
      <c r="M16" s="110"/>
      <c r="N16" s="110"/>
      <c r="O16" s="110"/>
    </row>
    <row r="17" spans="1:15" s="110" customFormat="1" ht="24.95" customHeight="1" x14ac:dyDescent="0.2">
      <c r="A17" s="193" t="s">
        <v>142</v>
      </c>
      <c r="B17" s="199" t="s">
        <v>220</v>
      </c>
      <c r="C17" s="113">
        <v>0.45379537953795379</v>
      </c>
      <c r="D17" s="115">
        <v>55</v>
      </c>
      <c r="E17" s="114">
        <v>60</v>
      </c>
      <c r="F17" s="114">
        <v>65</v>
      </c>
      <c r="G17" s="114">
        <v>67</v>
      </c>
      <c r="H17" s="140">
        <v>73</v>
      </c>
      <c r="I17" s="115">
        <v>-18</v>
      </c>
      <c r="J17" s="116">
        <v>-24.657534246575342</v>
      </c>
    </row>
    <row r="18" spans="1:15" s="287" customFormat="1" ht="24.95" customHeight="1" x14ac:dyDescent="0.2">
      <c r="A18" s="201" t="s">
        <v>144</v>
      </c>
      <c r="B18" s="202" t="s">
        <v>145</v>
      </c>
      <c r="C18" s="113">
        <v>3.6056105610561056</v>
      </c>
      <c r="D18" s="115">
        <v>437</v>
      </c>
      <c r="E18" s="114">
        <v>480</v>
      </c>
      <c r="F18" s="114">
        <v>462</v>
      </c>
      <c r="G18" s="114">
        <v>467</v>
      </c>
      <c r="H18" s="140">
        <v>430</v>
      </c>
      <c r="I18" s="115">
        <v>7</v>
      </c>
      <c r="J18" s="116">
        <v>1.6279069767441861</v>
      </c>
      <c r="K18" s="110"/>
      <c r="L18" s="110"/>
      <c r="M18" s="110"/>
      <c r="N18" s="110"/>
      <c r="O18" s="110"/>
    </row>
    <row r="19" spans="1:15" s="110" customFormat="1" ht="24.95" customHeight="1" x14ac:dyDescent="0.2">
      <c r="A19" s="193" t="s">
        <v>146</v>
      </c>
      <c r="B19" s="199" t="s">
        <v>147</v>
      </c>
      <c r="C19" s="113">
        <v>18.688118811881189</v>
      </c>
      <c r="D19" s="115">
        <v>2265</v>
      </c>
      <c r="E19" s="114">
        <v>2263</v>
      </c>
      <c r="F19" s="114">
        <v>2233</v>
      </c>
      <c r="G19" s="114">
        <v>2242</v>
      </c>
      <c r="H19" s="140">
        <v>2199</v>
      </c>
      <c r="I19" s="115">
        <v>66</v>
      </c>
      <c r="J19" s="116">
        <v>3.0013642564802181</v>
      </c>
    </row>
    <row r="20" spans="1:15" s="287" customFormat="1" ht="24.95" customHeight="1" x14ac:dyDescent="0.2">
      <c r="A20" s="193" t="s">
        <v>148</v>
      </c>
      <c r="B20" s="199" t="s">
        <v>149</v>
      </c>
      <c r="C20" s="113">
        <v>3.6221122112211219</v>
      </c>
      <c r="D20" s="115">
        <v>439</v>
      </c>
      <c r="E20" s="114">
        <v>477</v>
      </c>
      <c r="F20" s="114">
        <v>471</v>
      </c>
      <c r="G20" s="114">
        <v>483</v>
      </c>
      <c r="H20" s="140">
        <v>510</v>
      </c>
      <c r="I20" s="115">
        <v>-71</v>
      </c>
      <c r="J20" s="116">
        <v>-13.921568627450981</v>
      </c>
      <c r="K20" s="110"/>
      <c r="L20" s="110"/>
      <c r="M20" s="110"/>
      <c r="N20" s="110"/>
      <c r="O20" s="110"/>
    </row>
    <row r="21" spans="1:15" s="110" customFormat="1" ht="24.95" customHeight="1" x14ac:dyDescent="0.2">
      <c r="A21" s="201" t="s">
        <v>150</v>
      </c>
      <c r="B21" s="202" t="s">
        <v>151</v>
      </c>
      <c r="C21" s="113">
        <v>16.196369636963695</v>
      </c>
      <c r="D21" s="115">
        <v>1963</v>
      </c>
      <c r="E21" s="114">
        <v>2173</v>
      </c>
      <c r="F21" s="114">
        <v>2322</v>
      </c>
      <c r="G21" s="114">
        <v>2082</v>
      </c>
      <c r="H21" s="140">
        <v>2223</v>
      </c>
      <c r="I21" s="115">
        <v>-260</v>
      </c>
      <c r="J21" s="116">
        <v>-11.695906432748538</v>
      </c>
    </row>
    <row r="22" spans="1:15" s="110" customFormat="1" ht="24.95" customHeight="1" x14ac:dyDescent="0.2">
      <c r="A22" s="201" t="s">
        <v>152</v>
      </c>
      <c r="B22" s="199" t="s">
        <v>153</v>
      </c>
      <c r="C22" s="113">
        <v>1.1221122112211221</v>
      </c>
      <c r="D22" s="115">
        <v>136</v>
      </c>
      <c r="E22" s="114">
        <v>138</v>
      </c>
      <c r="F22" s="114">
        <v>135</v>
      </c>
      <c r="G22" s="114">
        <v>131</v>
      </c>
      <c r="H22" s="140">
        <v>129</v>
      </c>
      <c r="I22" s="115">
        <v>7</v>
      </c>
      <c r="J22" s="116">
        <v>5.4263565891472867</v>
      </c>
    </row>
    <row r="23" spans="1:15" s="110" customFormat="1" ht="24.95" customHeight="1" x14ac:dyDescent="0.2">
      <c r="A23" s="193" t="s">
        <v>154</v>
      </c>
      <c r="B23" s="199" t="s">
        <v>155</v>
      </c>
      <c r="C23" s="113">
        <v>1.1056105610561056</v>
      </c>
      <c r="D23" s="115">
        <v>134</v>
      </c>
      <c r="E23" s="114">
        <v>139</v>
      </c>
      <c r="F23" s="114">
        <v>141</v>
      </c>
      <c r="G23" s="114">
        <v>142</v>
      </c>
      <c r="H23" s="140">
        <v>134</v>
      </c>
      <c r="I23" s="115">
        <v>0</v>
      </c>
      <c r="J23" s="116">
        <v>0</v>
      </c>
    </row>
    <row r="24" spans="1:15" s="110" customFormat="1" ht="24.95" customHeight="1" x14ac:dyDescent="0.2">
      <c r="A24" s="193" t="s">
        <v>156</v>
      </c>
      <c r="B24" s="199" t="s">
        <v>221</v>
      </c>
      <c r="C24" s="113">
        <v>9.8762376237623766</v>
      </c>
      <c r="D24" s="115">
        <v>1197</v>
      </c>
      <c r="E24" s="114">
        <v>1209</v>
      </c>
      <c r="F24" s="114">
        <v>1205</v>
      </c>
      <c r="G24" s="114">
        <v>1184</v>
      </c>
      <c r="H24" s="140">
        <v>1165</v>
      </c>
      <c r="I24" s="115">
        <v>32</v>
      </c>
      <c r="J24" s="116">
        <v>2.7467811158798283</v>
      </c>
    </row>
    <row r="25" spans="1:15" s="110" customFormat="1" ht="24.95" customHeight="1" x14ac:dyDescent="0.2">
      <c r="A25" s="193" t="s">
        <v>222</v>
      </c>
      <c r="B25" s="204" t="s">
        <v>159</v>
      </c>
      <c r="C25" s="113">
        <v>10.651815181518153</v>
      </c>
      <c r="D25" s="115">
        <v>1291</v>
      </c>
      <c r="E25" s="114">
        <v>1352</v>
      </c>
      <c r="F25" s="114">
        <v>1293</v>
      </c>
      <c r="G25" s="114">
        <v>1313</v>
      </c>
      <c r="H25" s="140">
        <v>1245</v>
      </c>
      <c r="I25" s="115">
        <v>46</v>
      </c>
      <c r="J25" s="116">
        <v>3.6947791164658637</v>
      </c>
    </row>
    <row r="26" spans="1:15" s="110" customFormat="1" ht="24.95" customHeight="1" x14ac:dyDescent="0.2">
      <c r="A26" s="201">
        <v>782.78300000000002</v>
      </c>
      <c r="B26" s="203" t="s">
        <v>160</v>
      </c>
      <c r="C26" s="113">
        <v>0.51980198019801982</v>
      </c>
      <c r="D26" s="115">
        <v>63</v>
      </c>
      <c r="E26" s="114">
        <v>68</v>
      </c>
      <c r="F26" s="114">
        <v>76</v>
      </c>
      <c r="G26" s="114">
        <v>84</v>
      </c>
      <c r="H26" s="140">
        <v>76</v>
      </c>
      <c r="I26" s="115">
        <v>-13</v>
      </c>
      <c r="J26" s="116">
        <v>-17.105263157894736</v>
      </c>
    </row>
    <row r="27" spans="1:15" s="110" customFormat="1" ht="24.95" customHeight="1" x14ac:dyDescent="0.2">
      <c r="A27" s="193" t="s">
        <v>161</v>
      </c>
      <c r="B27" s="199" t="s">
        <v>162</v>
      </c>
      <c r="C27" s="113">
        <v>0.63531353135313529</v>
      </c>
      <c r="D27" s="115">
        <v>77</v>
      </c>
      <c r="E27" s="114">
        <v>82</v>
      </c>
      <c r="F27" s="114">
        <v>94</v>
      </c>
      <c r="G27" s="114">
        <v>98</v>
      </c>
      <c r="H27" s="140">
        <v>96</v>
      </c>
      <c r="I27" s="115">
        <v>-19</v>
      </c>
      <c r="J27" s="116">
        <v>-19.791666666666668</v>
      </c>
    </row>
    <row r="28" spans="1:15" s="110" customFormat="1" ht="24.95" customHeight="1" x14ac:dyDescent="0.2">
      <c r="A28" s="193" t="s">
        <v>163</v>
      </c>
      <c r="B28" s="199" t="s">
        <v>164</v>
      </c>
      <c r="C28" s="113">
        <v>2.1369636963696368</v>
      </c>
      <c r="D28" s="115">
        <v>259</v>
      </c>
      <c r="E28" s="114">
        <v>247</v>
      </c>
      <c r="F28" s="114">
        <v>238</v>
      </c>
      <c r="G28" s="114">
        <v>275</v>
      </c>
      <c r="H28" s="140">
        <v>279</v>
      </c>
      <c r="I28" s="115">
        <v>-20</v>
      </c>
      <c r="J28" s="116">
        <v>-7.1684587813620073</v>
      </c>
    </row>
    <row r="29" spans="1:15" s="110" customFormat="1" ht="24.95" customHeight="1" x14ac:dyDescent="0.2">
      <c r="A29" s="193">
        <v>86</v>
      </c>
      <c r="B29" s="199" t="s">
        <v>165</v>
      </c>
      <c r="C29" s="113">
        <v>8.8366336633663369</v>
      </c>
      <c r="D29" s="115">
        <v>1071</v>
      </c>
      <c r="E29" s="114">
        <v>1080</v>
      </c>
      <c r="F29" s="114">
        <v>1076</v>
      </c>
      <c r="G29" s="114">
        <v>1060</v>
      </c>
      <c r="H29" s="140">
        <v>1050</v>
      </c>
      <c r="I29" s="115">
        <v>21</v>
      </c>
      <c r="J29" s="116">
        <v>2</v>
      </c>
    </row>
    <row r="30" spans="1:15" s="110" customFormat="1" ht="24.95" customHeight="1" x14ac:dyDescent="0.2">
      <c r="A30" s="193">
        <v>87.88</v>
      </c>
      <c r="B30" s="204" t="s">
        <v>166</v>
      </c>
      <c r="C30" s="113">
        <v>5.2887788778877889</v>
      </c>
      <c r="D30" s="115">
        <v>641</v>
      </c>
      <c r="E30" s="114">
        <v>643</v>
      </c>
      <c r="F30" s="114">
        <v>655</v>
      </c>
      <c r="G30" s="114">
        <v>639</v>
      </c>
      <c r="H30" s="140">
        <v>655</v>
      </c>
      <c r="I30" s="115">
        <v>-14</v>
      </c>
      <c r="J30" s="116">
        <v>-2.1374045801526718</v>
      </c>
    </row>
    <row r="31" spans="1:15" s="110" customFormat="1" ht="24.95" customHeight="1" x14ac:dyDescent="0.2">
      <c r="A31" s="193" t="s">
        <v>167</v>
      </c>
      <c r="B31" s="199" t="s">
        <v>168</v>
      </c>
      <c r="C31" s="113">
        <v>13.415841584158416</v>
      </c>
      <c r="D31" s="115">
        <v>1626</v>
      </c>
      <c r="E31" s="114">
        <v>1725</v>
      </c>
      <c r="F31" s="114">
        <v>1712</v>
      </c>
      <c r="G31" s="114">
        <v>1734</v>
      </c>
      <c r="H31" s="140">
        <v>1732</v>
      </c>
      <c r="I31" s="115">
        <v>-106</v>
      </c>
      <c r="J31" s="116">
        <v>-6.1200923787528865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0.32178217821782179</v>
      </c>
      <c r="D34" s="115">
        <v>39</v>
      </c>
      <c r="E34" s="114">
        <v>37</v>
      </c>
      <c r="F34" s="114">
        <v>45</v>
      </c>
      <c r="G34" s="114">
        <v>47</v>
      </c>
      <c r="H34" s="140">
        <v>43</v>
      </c>
      <c r="I34" s="115">
        <v>-4</v>
      </c>
      <c r="J34" s="116">
        <v>-9.3023255813953494</v>
      </c>
    </row>
    <row r="35" spans="1:10" s="110" customFormat="1" ht="24.95" customHeight="1" x14ac:dyDescent="0.2">
      <c r="A35" s="292" t="s">
        <v>171</v>
      </c>
      <c r="B35" s="293" t="s">
        <v>172</v>
      </c>
      <c r="C35" s="113">
        <v>7.5825082508250823</v>
      </c>
      <c r="D35" s="115">
        <v>919</v>
      </c>
      <c r="E35" s="114">
        <v>1008</v>
      </c>
      <c r="F35" s="114">
        <v>982</v>
      </c>
      <c r="G35" s="114">
        <v>987</v>
      </c>
      <c r="H35" s="140">
        <v>969</v>
      </c>
      <c r="I35" s="115">
        <v>-50</v>
      </c>
      <c r="J35" s="116">
        <v>-5.1599587203302377</v>
      </c>
    </row>
    <row r="36" spans="1:10" s="110" customFormat="1" ht="24.95" customHeight="1" x14ac:dyDescent="0.2">
      <c r="A36" s="294" t="s">
        <v>173</v>
      </c>
      <c r="B36" s="295" t="s">
        <v>174</v>
      </c>
      <c r="C36" s="125">
        <v>92.095709570957098</v>
      </c>
      <c r="D36" s="143">
        <v>11162</v>
      </c>
      <c r="E36" s="144">
        <v>11596</v>
      </c>
      <c r="F36" s="144">
        <v>11651</v>
      </c>
      <c r="G36" s="144">
        <v>11467</v>
      </c>
      <c r="H36" s="145">
        <v>11493</v>
      </c>
      <c r="I36" s="143">
        <v>-331</v>
      </c>
      <c r="J36" s="146">
        <v>-2.8800139215174454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12120</v>
      </c>
      <c r="F11" s="264">
        <v>12641</v>
      </c>
      <c r="G11" s="264">
        <v>12678</v>
      </c>
      <c r="H11" s="264">
        <v>12501</v>
      </c>
      <c r="I11" s="265">
        <v>12505</v>
      </c>
      <c r="J11" s="263">
        <v>-385</v>
      </c>
      <c r="K11" s="266">
        <v>-3.0787684926029586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40.24752475247525</v>
      </c>
      <c r="E13" s="115">
        <v>4878</v>
      </c>
      <c r="F13" s="114">
        <v>5045</v>
      </c>
      <c r="G13" s="114">
        <v>5018</v>
      </c>
      <c r="H13" s="114">
        <v>4791</v>
      </c>
      <c r="I13" s="140">
        <v>5028</v>
      </c>
      <c r="J13" s="115">
        <v>-150</v>
      </c>
      <c r="K13" s="116">
        <v>-2.9832935560859188</v>
      </c>
    </row>
    <row r="14" spans="1:15" ht="15.95" customHeight="1" x14ac:dyDescent="0.2">
      <c r="A14" s="306" t="s">
        <v>230</v>
      </c>
      <c r="B14" s="307"/>
      <c r="C14" s="308"/>
      <c r="D14" s="113">
        <v>47.623762376237622</v>
      </c>
      <c r="E14" s="115">
        <v>5772</v>
      </c>
      <c r="F14" s="114">
        <v>6087</v>
      </c>
      <c r="G14" s="114">
        <v>6174</v>
      </c>
      <c r="H14" s="114">
        <v>6195</v>
      </c>
      <c r="I14" s="140">
        <v>5935</v>
      </c>
      <c r="J14" s="115">
        <v>-163</v>
      </c>
      <c r="K14" s="116">
        <v>-2.7464195450716091</v>
      </c>
    </row>
    <row r="15" spans="1:15" ht="15.95" customHeight="1" x14ac:dyDescent="0.2">
      <c r="A15" s="306" t="s">
        <v>231</v>
      </c>
      <c r="B15" s="307"/>
      <c r="C15" s="308"/>
      <c r="D15" s="113">
        <v>5.6105610561056105</v>
      </c>
      <c r="E15" s="115">
        <v>680</v>
      </c>
      <c r="F15" s="114">
        <v>691</v>
      </c>
      <c r="G15" s="114">
        <v>676</v>
      </c>
      <c r="H15" s="114">
        <v>700</v>
      </c>
      <c r="I15" s="140">
        <v>706</v>
      </c>
      <c r="J15" s="115">
        <v>-26</v>
      </c>
      <c r="K15" s="116">
        <v>-3.6827195467422098</v>
      </c>
    </row>
    <row r="16" spans="1:15" ht="15.95" customHeight="1" x14ac:dyDescent="0.2">
      <c r="A16" s="306" t="s">
        <v>232</v>
      </c>
      <c r="B16" s="307"/>
      <c r="C16" s="308"/>
      <c r="D16" s="113">
        <v>2.0874587458745872</v>
      </c>
      <c r="E16" s="115">
        <v>253</v>
      </c>
      <c r="F16" s="114">
        <v>264</v>
      </c>
      <c r="G16" s="114">
        <v>266</v>
      </c>
      <c r="H16" s="114">
        <v>262</v>
      </c>
      <c r="I16" s="140">
        <v>278</v>
      </c>
      <c r="J16" s="115">
        <v>-25</v>
      </c>
      <c r="K16" s="116">
        <v>-8.9928057553956826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0.32178217821782179</v>
      </c>
      <c r="E18" s="115">
        <v>39</v>
      </c>
      <c r="F18" s="114">
        <v>38</v>
      </c>
      <c r="G18" s="114">
        <v>40</v>
      </c>
      <c r="H18" s="114">
        <v>44</v>
      </c>
      <c r="I18" s="140">
        <v>37</v>
      </c>
      <c r="J18" s="115">
        <v>2</v>
      </c>
      <c r="K18" s="116">
        <v>5.4054054054054053</v>
      </c>
    </row>
    <row r="19" spans="1:11" ht="14.1" customHeight="1" x14ac:dyDescent="0.2">
      <c r="A19" s="306" t="s">
        <v>235</v>
      </c>
      <c r="B19" s="307" t="s">
        <v>236</v>
      </c>
      <c r="C19" s="308"/>
      <c r="D19" s="113">
        <v>0.17326732673267325</v>
      </c>
      <c r="E19" s="115">
        <v>21</v>
      </c>
      <c r="F19" s="114">
        <v>21</v>
      </c>
      <c r="G19" s="114">
        <v>25</v>
      </c>
      <c r="H19" s="114">
        <v>28</v>
      </c>
      <c r="I19" s="140">
        <v>22</v>
      </c>
      <c r="J19" s="115">
        <v>-1</v>
      </c>
      <c r="K19" s="116">
        <v>-4.5454545454545459</v>
      </c>
    </row>
    <row r="20" spans="1:11" ht="14.1" customHeight="1" x14ac:dyDescent="0.2">
      <c r="A20" s="306">
        <v>12</v>
      </c>
      <c r="B20" s="307" t="s">
        <v>237</v>
      </c>
      <c r="C20" s="308"/>
      <c r="D20" s="113">
        <v>1.0148514851485149</v>
      </c>
      <c r="E20" s="115">
        <v>123</v>
      </c>
      <c r="F20" s="114">
        <v>118</v>
      </c>
      <c r="G20" s="114">
        <v>119</v>
      </c>
      <c r="H20" s="114">
        <v>117</v>
      </c>
      <c r="I20" s="140">
        <v>115</v>
      </c>
      <c r="J20" s="115">
        <v>8</v>
      </c>
      <c r="K20" s="116">
        <v>6.9565217391304346</v>
      </c>
    </row>
    <row r="21" spans="1:11" ht="14.1" customHeight="1" x14ac:dyDescent="0.2">
      <c r="A21" s="306">
        <v>21</v>
      </c>
      <c r="B21" s="307" t="s">
        <v>238</v>
      </c>
      <c r="C21" s="308"/>
      <c r="D21" s="113">
        <v>9.0759075907590761E-2</v>
      </c>
      <c r="E21" s="115">
        <v>11</v>
      </c>
      <c r="F21" s="114">
        <v>12</v>
      </c>
      <c r="G21" s="114">
        <v>13</v>
      </c>
      <c r="H21" s="114">
        <v>15</v>
      </c>
      <c r="I21" s="140">
        <v>11</v>
      </c>
      <c r="J21" s="115">
        <v>0</v>
      </c>
      <c r="K21" s="116">
        <v>0</v>
      </c>
    </row>
    <row r="22" spans="1:11" ht="14.1" customHeight="1" x14ac:dyDescent="0.2">
      <c r="A22" s="306">
        <v>22</v>
      </c>
      <c r="B22" s="307" t="s">
        <v>239</v>
      </c>
      <c r="C22" s="308"/>
      <c r="D22" s="113">
        <v>0.20627062706270627</v>
      </c>
      <c r="E22" s="115">
        <v>25</v>
      </c>
      <c r="F22" s="114">
        <v>28</v>
      </c>
      <c r="G22" s="114">
        <v>29</v>
      </c>
      <c r="H22" s="114">
        <v>24</v>
      </c>
      <c r="I22" s="140">
        <v>22</v>
      </c>
      <c r="J22" s="115">
        <v>3</v>
      </c>
      <c r="K22" s="116">
        <v>13.636363636363637</v>
      </c>
    </row>
    <row r="23" spans="1:11" ht="14.1" customHeight="1" x14ac:dyDescent="0.2">
      <c r="A23" s="306">
        <v>23</v>
      </c>
      <c r="B23" s="307" t="s">
        <v>240</v>
      </c>
      <c r="C23" s="308"/>
      <c r="D23" s="113">
        <v>0.44554455445544555</v>
      </c>
      <c r="E23" s="115">
        <v>54</v>
      </c>
      <c r="F23" s="114">
        <v>62</v>
      </c>
      <c r="G23" s="114">
        <v>59</v>
      </c>
      <c r="H23" s="114">
        <v>64</v>
      </c>
      <c r="I23" s="140">
        <v>61</v>
      </c>
      <c r="J23" s="115">
        <v>-7</v>
      </c>
      <c r="K23" s="116">
        <v>-11.475409836065573</v>
      </c>
    </row>
    <row r="24" spans="1:11" ht="14.1" customHeight="1" x14ac:dyDescent="0.2">
      <c r="A24" s="306">
        <v>24</v>
      </c>
      <c r="B24" s="307" t="s">
        <v>241</v>
      </c>
      <c r="C24" s="308"/>
      <c r="D24" s="113">
        <v>0.55280528052805278</v>
      </c>
      <c r="E24" s="115">
        <v>67</v>
      </c>
      <c r="F24" s="114">
        <v>69</v>
      </c>
      <c r="G24" s="114">
        <v>73</v>
      </c>
      <c r="H24" s="114">
        <v>69</v>
      </c>
      <c r="I24" s="140">
        <v>70</v>
      </c>
      <c r="J24" s="115">
        <v>-3</v>
      </c>
      <c r="K24" s="116">
        <v>-4.2857142857142856</v>
      </c>
    </row>
    <row r="25" spans="1:11" ht="14.1" customHeight="1" x14ac:dyDescent="0.2">
      <c r="A25" s="306">
        <v>25</v>
      </c>
      <c r="B25" s="307" t="s">
        <v>242</v>
      </c>
      <c r="C25" s="308"/>
      <c r="D25" s="113">
        <v>0.64356435643564358</v>
      </c>
      <c r="E25" s="115">
        <v>78</v>
      </c>
      <c r="F25" s="114">
        <v>93</v>
      </c>
      <c r="G25" s="114">
        <v>85</v>
      </c>
      <c r="H25" s="114">
        <v>89</v>
      </c>
      <c r="I25" s="140">
        <v>81</v>
      </c>
      <c r="J25" s="115">
        <v>-3</v>
      </c>
      <c r="K25" s="116">
        <v>-3.7037037037037037</v>
      </c>
    </row>
    <row r="26" spans="1:11" ht="14.1" customHeight="1" x14ac:dyDescent="0.2">
      <c r="A26" s="306">
        <v>26</v>
      </c>
      <c r="B26" s="307" t="s">
        <v>243</v>
      </c>
      <c r="C26" s="308"/>
      <c r="D26" s="113">
        <v>0.528052805280528</v>
      </c>
      <c r="E26" s="115">
        <v>64</v>
      </c>
      <c r="F26" s="114">
        <v>61</v>
      </c>
      <c r="G26" s="114">
        <v>62</v>
      </c>
      <c r="H26" s="114">
        <v>64</v>
      </c>
      <c r="I26" s="140">
        <v>65</v>
      </c>
      <c r="J26" s="115">
        <v>-1</v>
      </c>
      <c r="K26" s="116">
        <v>-1.5384615384615385</v>
      </c>
    </row>
    <row r="27" spans="1:11" ht="14.1" customHeight="1" x14ac:dyDescent="0.2">
      <c r="A27" s="306">
        <v>27</v>
      </c>
      <c r="B27" s="307" t="s">
        <v>244</v>
      </c>
      <c r="C27" s="308"/>
      <c r="D27" s="113">
        <v>0.28877887788778878</v>
      </c>
      <c r="E27" s="115">
        <v>35</v>
      </c>
      <c r="F27" s="114">
        <v>33</v>
      </c>
      <c r="G27" s="114">
        <v>30</v>
      </c>
      <c r="H27" s="114">
        <v>26</v>
      </c>
      <c r="I27" s="140">
        <v>27</v>
      </c>
      <c r="J27" s="115">
        <v>8</v>
      </c>
      <c r="K27" s="116">
        <v>29.62962962962963</v>
      </c>
    </row>
    <row r="28" spans="1:11" ht="14.1" customHeight="1" x14ac:dyDescent="0.2">
      <c r="A28" s="306">
        <v>28</v>
      </c>
      <c r="B28" s="307" t="s">
        <v>245</v>
      </c>
      <c r="C28" s="308"/>
      <c r="D28" s="113">
        <v>0.11551155115511551</v>
      </c>
      <c r="E28" s="115">
        <v>14</v>
      </c>
      <c r="F28" s="114">
        <v>16</v>
      </c>
      <c r="G28" s="114">
        <v>16</v>
      </c>
      <c r="H28" s="114">
        <v>16</v>
      </c>
      <c r="I28" s="140">
        <v>15</v>
      </c>
      <c r="J28" s="115">
        <v>-1</v>
      </c>
      <c r="K28" s="116">
        <v>-6.666666666666667</v>
      </c>
    </row>
    <row r="29" spans="1:11" ht="14.1" customHeight="1" x14ac:dyDescent="0.2">
      <c r="A29" s="306">
        <v>29</v>
      </c>
      <c r="B29" s="307" t="s">
        <v>246</v>
      </c>
      <c r="C29" s="308"/>
      <c r="D29" s="113">
        <v>4.1419141914191417</v>
      </c>
      <c r="E29" s="115">
        <v>502</v>
      </c>
      <c r="F29" s="114">
        <v>555</v>
      </c>
      <c r="G29" s="114">
        <v>563</v>
      </c>
      <c r="H29" s="114">
        <v>505</v>
      </c>
      <c r="I29" s="140">
        <v>549</v>
      </c>
      <c r="J29" s="115">
        <v>-47</v>
      </c>
      <c r="K29" s="116">
        <v>-8.5610200364298716</v>
      </c>
    </row>
    <row r="30" spans="1:11" ht="14.1" customHeight="1" x14ac:dyDescent="0.2">
      <c r="A30" s="306" t="s">
        <v>247</v>
      </c>
      <c r="B30" s="307" t="s">
        <v>248</v>
      </c>
      <c r="C30" s="308"/>
      <c r="D30" s="113">
        <v>0.37953795379537952</v>
      </c>
      <c r="E30" s="115">
        <v>46</v>
      </c>
      <c r="F30" s="114">
        <v>44</v>
      </c>
      <c r="G30" s="114">
        <v>41</v>
      </c>
      <c r="H30" s="114">
        <v>38</v>
      </c>
      <c r="I30" s="140">
        <v>35</v>
      </c>
      <c r="J30" s="115">
        <v>11</v>
      </c>
      <c r="K30" s="116">
        <v>31.428571428571427</v>
      </c>
    </row>
    <row r="31" spans="1:11" ht="14.1" customHeight="1" x14ac:dyDescent="0.2">
      <c r="A31" s="306" t="s">
        <v>249</v>
      </c>
      <c r="B31" s="307" t="s">
        <v>250</v>
      </c>
      <c r="C31" s="308"/>
      <c r="D31" s="113">
        <v>3.7623762376237622</v>
      </c>
      <c r="E31" s="115">
        <v>456</v>
      </c>
      <c r="F31" s="114">
        <v>511</v>
      </c>
      <c r="G31" s="114">
        <v>522</v>
      </c>
      <c r="H31" s="114">
        <v>467</v>
      </c>
      <c r="I31" s="140">
        <v>514</v>
      </c>
      <c r="J31" s="115">
        <v>-58</v>
      </c>
      <c r="K31" s="116">
        <v>-11.284046692607005</v>
      </c>
    </row>
    <row r="32" spans="1:11" ht="14.1" customHeight="1" x14ac:dyDescent="0.2">
      <c r="A32" s="306">
        <v>31</v>
      </c>
      <c r="B32" s="307" t="s">
        <v>251</v>
      </c>
      <c r="C32" s="308"/>
      <c r="D32" s="113">
        <v>0.11551155115511551</v>
      </c>
      <c r="E32" s="115">
        <v>14</v>
      </c>
      <c r="F32" s="114">
        <v>15</v>
      </c>
      <c r="G32" s="114">
        <v>15</v>
      </c>
      <c r="H32" s="114">
        <v>13</v>
      </c>
      <c r="I32" s="140">
        <v>11</v>
      </c>
      <c r="J32" s="115">
        <v>3</v>
      </c>
      <c r="K32" s="116">
        <v>27.272727272727273</v>
      </c>
    </row>
    <row r="33" spans="1:11" ht="14.1" customHeight="1" x14ac:dyDescent="0.2">
      <c r="A33" s="306">
        <v>32</v>
      </c>
      <c r="B33" s="307" t="s">
        <v>252</v>
      </c>
      <c r="C33" s="308"/>
      <c r="D33" s="113">
        <v>0.64356435643564358</v>
      </c>
      <c r="E33" s="115">
        <v>78</v>
      </c>
      <c r="F33" s="114">
        <v>88</v>
      </c>
      <c r="G33" s="114">
        <v>79</v>
      </c>
      <c r="H33" s="114">
        <v>82</v>
      </c>
      <c r="I33" s="140">
        <v>79</v>
      </c>
      <c r="J33" s="115">
        <v>-1</v>
      </c>
      <c r="K33" s="116">
        <v>-1.2658227848101267</v>
      </c>
    </row>
    <row r="34" spans="1:11" ht="14.1" customHeight="1" x14ac:dyDescent="0.2">
      <c r="A34" s="306">
        <v>33</v>
      </c>
      <c r="B34" s="307" t="s">
        <v>253</v>
      </c>
      <c r="C34" s="308"/>
      <c r="D34" s="113">
        <v>0.5363036303630363</v>
      </c>
      <c r="E34" s="115">
        <v>65</v>
      </c>
      <c r="F34" s="114">
        <v>64</v>
      </c>
      <c r="G34" s="114">
        <v>62</v>
      </c>
      <c r="H34" s="114">
        <v>58</v>
      </c>
      <c r="I34" s="140">
        <v>57</v>
      </c>
      <c r="J34" s="115">
        <v>8</v>
      </c>
      <c r="K34" s="116">
        <v>14.035087719298245</v>
      </c>
    </row>
    <row r="35" spans="1:11" ht="14.1" customHeight="1" x14ac:dyDescent="0.2">
      <c r="A35" s="306">
        <v>34</v>
      </c>
      <c r="B35" s="307" t="s">
        <v>254</v>
      </c>
      <c r="C35" s="308"/>
      <c r="D35" s="113">
        <v>4.2161716171617165</v>
      </c>
      <c r="E35" s="115">
        <v>511</v>
      </c>
      <c r="F35" s="114">
        <v>529</v>
      </c>
      <c r="G35" s="114">
        <v>531</v>
      </c>
      <c r="H35" s="114">
        <v>523</v>
      </c>
      <c r="I35" s="140">
        <v>513</v>
      </c>
      <c r="J35" s="115">
        <v>-2</v>
      </c>
      <c r="K35" s="116">
        <v>-0.38986354775828458</v>
      </c>
    </row>
    <row r="36" spans="1:11" ht="14.1" customHeight="1" x14ac:dyDescent="0.2">
      <c r="A36" s="306">
        <v>41</v>
      </c>
      <c r="B36" s="307" t="s">
        <v>255</v>
      </c>
      <c r="C36" s="308"/>
      <c r="D36" s="113">
        <v>0.19801980198019803</v>
      </c>
      <c r="E36" s="115">
        <v>24</v>
      </c>
      <c r="F36" s="114">
        <v>26</v>
      </c>
      <c r="G36" s="114">
        <v>26</v>
      </c>
      <c r="H36" s="114">
        <v>29</v>
      </c>
      <c r="I36" s="140">
        <v>30</v>
      </c>
      <c r="J36" s="115">
        <v>-6</v>
      </c>
      <c r="K36" s="116">
        <v>-20</v>
      </c>
    </row>
    <row r="37" spans="1:11" ht="14.1" customHeight="1" x14ac:dyDescent="0.2">
      <c r="A37" s="306">
        <v>42</v>
      </c>
      <c r="B37" s="307" t="s">
        <v>256</v>
      </c>
      <c r="C37" s="308"/>
      <c r="D37" s="113" t="s">
        <v>513</v>
      </c>
      <c r="E37" s="115" t="s">
        <v>513</v>
      </c>
      <c r="F37" s="114" t="s">
        <v>513</v>
      </c>
      <c r="G37" s="114" t="s">
        <v>513</v>
      </c>
      <c r="H37" s="114" t="s">
        <v>513</v>
      </c>
      <c r="I37" s="140">
        <v>12</v>
      </c>
      <c r="J37" s="115" t="s">
        <v>513</v>
      </c>
      <c r="K37" s="116" t="s">
        <v>513</v>
      </c>
    </row>
    <row r="38" spans="1:11" ht="14.1" customHeight="1" x14ac:dyDescent="0.2">
      <c r="A38" s="306">
        <v>43</v>
      </c>
      <c r="B38" s="307" t="s">
        <v>257</v>
      </c>
      <c r="C38" s="308"/>
      <c r="D38" s="113">
        <v>0.28877887788778878</v>
      </c>
      <c r="E38" s="115">
        <v>35</v>
      </c>
      <c r="F38" s="114">
        <v>35</v>
      </c>
      <c r="G38" s="114">
        <v>41</v>
      </c>
      <c r="H38" s="114">
        <v>33</v>
      </c>
      <c r="I38" s="140">
        <v>30</v>
      </c>
      <c r="J38" s="115">
        <v>5</v>
      </c>
      <c r="K38" s="116">
        <v>16.666666666666668</v>
      </c>
    </row>
    <row r="39" spans="1:11" ht="14.1" customHeight="1" x14ac:dyDescent="0.2">
      <c r="A39" s="306">
        <v>51</v>
      </c>
      <c r="B39" s="307" t="s">
        <v>258</v>
      </c>
      <c r="C39" s="308"/>
      <c r="D39" s="113">
        <v>4.66996699669967</v>
      </c>
      <c r="E39" s="115">
        <v>566</v>
      </c>
      <c r="F39" s="114">
        <v>594</v>
      </c>
      <c r="G39" s="114">
        <v>577</v>
      </c>
      <c r="H39" s="114">
        <v>572</v>
      </c>
      <c r="I39" s="140">
        <v>578</v>
      </c>
      <c r="J39" s="115">
        <v>-12</v>
      </c>
      <c r="K39" s="116">
        <v>-2.0761245674740483</v>
      </c>
    </row>
    <row r="40" spans="1:11" ht="14.1" customHeight="1" x14ac:dyDescent="0.2">
      <c r="A40" s="306" t="s">
        <v>259</v>
      </c>
      <c r="B40" s="307" t="s">
        <v>260</v>
      </c>
      <c r="C40" s="308"/>
      <c r="D40" s="113">
        <v>4.4141914191419138</v>
      </c>
      <c r="E40" s="115">
        <v>535</v>
      </c>
      <c r="F40" s="114">
        <v>566</v>
      </c>
      <c r="G40" s="114">
        <v>550</v>
      </c>
      <c r="H40" s="114">
        <v>546</v>
      </c>
      <c r="I40" s="140">
        <v>553</v>
      </c>
      <c r="J40" s="115">
        <v>-18</v>
      </c>
      <c r="K40" s="116">
        <v>-3.2549728752260396</v>
      </c>
    </row>
    <row r="41" spans="1:11" ht="14.1" customHeight="1" x14ac:dyDescent="0.2">
      <c r="A41" s="306"/>
      <c r="B41" s="307" t="s">
        <v>261</v>
      </c>
      <c r="C41" s="308"/>
      <c r="D41" s="113">
        <v>3.4405940594059405</v>
      </c>
      <c r="E41" s="115">
        <v>417</v>
      </c>
      <c r="F41" s="114">
        <v>432</v>
      </c>
      <c r="G41" s="114">
        <v>430</v>
      </c>
      <c r="H41" s="114">
        <v>423</v>
      </c>
      <c r="I41" s="140">
        <v>423</v>
      </c>
      <c r="J41" s="115">
        <v>-6</v>
      </c>
      <c r="K41" s="116">
        <v>-1.4184397163120568</v>
      </c>
    </row>
    <row r="42" spans="1:11" ht="14.1" customHeight="1" x14ac:dyDescent="0.2">
      <c r="A42" s="306">
        <v>52</v>
      </c>
      <c r="B42" s="307" t="s">
        <v>262</v>
      </c>
      <c r="C42" s="308"/>
      <c r="D42" s="113">
        <v>4.3069306930693072</v>
      </c>
      <c r="E42" s="115">
        <v>522</v>
      </c>
      <c r="F42" s="114">
        <v>573</v>
      </c>
      <c r="G42" s="114">
        <v>571</v>
      </c>
      <c r="H42" s="114">
        <v>586</v>
      </c>
      <c r="I42" s="140">
        <v>589</v>
      </c>
      <c r="J42" s="115">
        <v>-67</v>
      </c>
      <c r="K42" s="116">
        <v>-11.375212224108658</v>
      </c>
    </row>
    <row r="43" spans="1:11" ht="14.1" customHeight="1" x14ac:dyDescent="0.2">
      <c r="A43" s="306" t="s">
        <v>263</v>
      </c>
      <c r="B43" s="307" t="s">
        <v>264</v>
      </c>
      <c r="C43" s="308"/>
      <c r="D43" s="113">
        <v>4.2656765676567661</v>
      </c>
      <c r="E43" s="115">
        <v>517</v>
      </c>
      <c r="F43" s="114">
        <v>567</v>
      </c>
      <c r="G43" s="114">
        <v>567</v>
      </c>
      <c r="H43" s="114">
        <v>581</v>
      </c>
      <c r="I43" s="140">
        <v>585</v>
      </c>
      <c r="J43" s="115">
        <v>-68</v>
      </c>
      <c r="K43" s="116">
        <v>-11.623931623931623</v>
      </c>
    </row>
    <row r="44" spans="1:11" ht="14.1" customHeight="1" x14ac:dyDescent="0.2">
      <c r="A44" s="306">
        <v>53</v>
      </c>
      <c r="B44" s="307" t="s">
        <v>265</v>
      </c>
      <c r="C44" s="308"/>
      <c r="D44" s="113">
        <v>5.5198019801980198</v>
      </c>
      <c r="E44" s="115">
        <v>669</v>
      </c>
      <c r="F44" s="114">
        <v>695</v>
      </c>
      <c r="G44" s="114">
        <v>661</v>
      </c>
      <c r="H44" s="114">
        <v>645</v>
      </c>
      <c r="I44" s="140">
        <v>623</v>
      </c>
      <c r="J44" s="115">
        <v>46</v>
      </c>
      <c r="K44" s="116">
        <v>7.3836276083467096</v>
      </c>
    </row>
    <row r="45" spans="1:11" ht="14.1" customHeight="1" x14ac:dyDescent="0.2">
      <c r="A45" s="306" t="s">
        <v>266</v>
      </c>
      <c r="B45" s="307" t="s">
        <v>267</v>
      </c>
      <c r="C45" s="308"/>
      <c r="D45" s="113">
        <v>5.5198019801980198</v>
      </c>
      <c r="E45" s="115">
        <v>669</v>
      </c>
      <c r="F45" s="114">
        <v>695</v>
      </c>
      <c r="G45" s="114">
        <v>661</v>
      </c>
      <c r="H45" s="114">
        <v>645</v>
      </c>
      <c r="I45" s="140">
        <v>623</v>
      </c>
      <c r="J45" s="115">
        <v>46</v>
      </c>
      <c r="K45" s="116">
        <v>7.3836276083467096</v>
      </c>
    </row>
    <row r="46" spans="1:11" ht="14.1" customHeight="1" x14ac:dyDescent="0.2">
      <c r="A46" s="306">
        <v>54</v>
      </c>
      <c r="B46" s="307" t="s">
        <v>268</v>
      </c>
      <c r="C46" s="308"/>
      <c r="D46" s="113">
        <v>12.681518151815181</v>
      </c>
      <c r="E46" s="115">
        <v>1537</v>
      </c>
      <c r="F46" s="114">
        <v>1569</v>
      </c>
      <c r="G46" s="114">
        <v>1562</v>
      </c>
      <c r="H46" s="114">
        <v>1491</v>
      </c>
      <c r="I46" s="140">
        <v>1503</v>
      </c>
      <c r="J46" s="115">
        <v>34</v>
      </c>
      <c r="K46" s="116">
        <v>2.2621423819028608</v>
      </c>
    </row>
    <row r="47" spans="1:11" ht="14.1" customHeight="1" x14ac:dyDescent="0.2">
      <c r="A47" s="306">
        <v>61</v>
      </c>
      <c r="B47" s="307" t="s">
        <v>269</v>
      </c>
      <c r="C47" s="308"/>
      <c r="D47" s="113">
        <v>0.74257425742574257</v>
      </c>
      <c r="E47" s="115">
        <v>90</v>
      </c>
      <c r="F47" s="114">
        <v>91</v>
      </c>
      <c r="G47" s="114">
        <v>83</v>
      </c>
      <c r="H47" s="114">
        <v>81</v>
      </c>
      <c r="I47" s="140">
        <v>76</v>
      </c>
      <c r="J47" s="115">
        <v>14</v>
      </c>
      <c r="K47" s="116">
        <v>18.421052631578949</v>
      </c>
    </row>
    <row r="48" spans="1:11" ht="14.1" customHeight="1" x14ac:dyDescent="0.2">
      <c r="A48" s="306">
        <v>62</v>
      </c>
      <c r="B48" s="307" t="s">
        <v>270</v>
      </c>
      <c r="C48" s="308"/>
      <c r="D48" s="113">
        <v>14.71947194719472</v>
      </c>
      <c r="E48" s="115">
        <v>1784</v>
      </c>
      <c r="F48" s="114">
        <v>1815</v>
      </c>
      <c r="G48" s="114">
        <v>1806</v>
      </c>
      <c r="H48" s="114">
        <v>1886</v>
      </c>
      <c r="I48" s="140">
        <v>1807</v>
      </c>
      <c r="J48" s="115">
        <v>-23</v>
      </c>
      <c r="K48" s="116">
        <v>-1.2728278915329274</v>
      </c>
    </row>
    <row r="49" spans="1:11" ht="14.1" customHeight="1" x14ac:dyDescent="0.2">
      <c r="A49" s="306">
        <v>63</v>
      </c>
      <c r="B49" s="307" t="s">
        <v>271</v>
      </c>
      <c r="C49" s="308"/>
      <c r="D49" s="113">
        <v>10.181518151815181</v>
      </c>
      <c r="E49" s="115">
        <v>1234</v>
      </c>
      <c r="F49" s="114">
        <v>1383</v>
      </c>
      <c r="G49" s="114">
        <v>1491</v>
      </c>
      <c r="H49" s="114">
        <v>1360</v>
      </c>
      <c r="I49" s="140">
        <v>1452</v>
      </c>
      <c r="J49" s="115">
        <v>-218</v>
      </c>
      <c r="K49" s="116">
        <v>-15.013774104683195</v>
      </c>
    </row>
    <row r="50" spans="1:11" ht="14.1" customHeight="1" x14ac:dyDescent="0.2">
      <c r="A50" s="306" t="s">
        <v>272</v>
      </c>
      <c r="B50" s="307" t="s">
        <v>273</v>
      </c>
      <c r="C50" s="308"/>
      <c r="D50" s="113">
        <v>0.56930693069306926</v>
      </c>
      <c r="E50" s="115">
        <v>69</v>
      </c>
      <c r="F50" s="114">
        <v>78</v>
      </c>
      <c r="G50" s="114">
        <v>69</v>
      </c>
      <c r="H50" s="114">
        <v>73</v>
      </c>
      <c r="I50" s="140">
        <v>74</v>
      </c>
      <c r="J50" s="115">
        <v>-5</v>
      </c>
      <c r="K50" s="116">
        <v>-6.756756756756757</v>
      </c>
    </row>
    <row r="51" spans="1:11" ht="14.1" customHeight="1" x14ac:dyDescent="0.2">
      <c r="A51" s="306" t="s">
        <v>274</v>
      </c>
      <c r="B51" s="307" t="s">
        <v>275</v>
      </c>
      <c r="C51" s="308"/>
      <c r="D51" s="113">
        <v>8.8531353135313537</v>
      </c>
      <c r="E51" s="115">
        <v>1073</v>
      </c>
      <c r="F51" s="114">
        <v>1209</v>
      </c>
      <c r="G51" s="114">
        <v>1314</v>
      </c>
      <c r="H51" s="114">
        <v>1150</v>
      </c>
      <c r="I51" s="140">
        <v>1255</v>
      </c>
      <c r="J51" s="115">
        <v>-182</v>
      </c>
      <c r="K51" s="116">
        <v>-14.50199203187251</v>
      </c>
    </row>
    <row r="52" spans="1:11" ht="14.1" customHeight="1" x14ac:dyDescent="0.2">
      <c r="A52" s="306">
        <v>71</v>
      </c>
      <c r="B52" s="307" t="s">
        <v>276</v>
      </c>
      <c r="C52" s="308"/>
      <c r="D52" s="113">
        <v>11.542904290429043</v>
      </c>
      <c r="E52" s="115">
        <v>1399</v>
      </c>
      <c r="F52" s="114">
        <v>1468</v>
      </c>
      <c r="G52" s="114">
        <v>1477</v>
      </c>
      <c r="H52" s="114">
        <v>1480</v>
      </c>
      <c r="I52" s="140">
        <v>1429</v>
      </c>
      <c r="J52" s="115">
        <v>-30</v>
      </c>
      <c r="K52" s="116">
        <v>-2.099370188943317</v>
      </c>
    </row>
    <row r="53" spans="1:11" ht="14.1" customHeight="1" x14ac:dyDescent="0.2">
      <c r="A53" s="306" t="s">
        <v>277</v>
      </c>
      <c r="B53" s="307" t="s">
        <v>278</v>
      </c>
      <c r="C53" s="308"/>
      <c r="D53" s="113">
        <v>1.0726072607260726</v>
      </c>
      <c r="E53" s="115">
        <v>130</v>
      </c>
      <c r="F53" s="114">
        <v>139</v>
      </c>
      <c r="G53" s="114">
        <v>141</v>
      </c>
      <c r="H53" s="114">
        <v>141</v>
      </c>
      <c r="I53" s="140">
        <v>136</v>
      </c>
      <c r="J53" s="115">
        <v>-6</v>
      </c>
      <c r="K53" s="116">
        <v>-4.4117647058823533</v>
      </c>
    </row>
    <row r="54" spans="1:11" ht="14.1" customHeight="1" x14ac:dyDescent="0.2">
      <c r="A54" s="306" t="s">
        <v>279</v>
      </c>
      <c r="B54" s="307" t="s">
        <v>280</v>
      </c>
      <c r="C54" s="308"/>
      <c r="D54" s="113">
        <v>10.206270627062706</v>
      </c>
      <c r="E54" s="115">
        <v>1237</v>
      </c>
      <c r="F54" s="114">
        <v>1298</v>
      </c>
      <c r="G54" s="114">
        <v>1304</v>
      </c>
      <c r="H54" s="114">
        <v>1309</v>
      </c>
      <c r="I54" s="140">
        <v>1264</v>
      </c>
      <c r="J54" s="115">
        <v>-27</v>
      </c>
      <c r="K54" s="116">
        <v>-2.1360759493670884</v>
      </c>
    </row>
    <row r="55" spans="1:11" ht="14.1" customHeight="1" x14ac:dyDescent="0.2">
      <c r="A55" s="306">
        <v>72</v>
      </c>
      <c r="B55" s="307" t="s">
        <v>281</v>
      </c>
      <c r="C55" s="308"/>
      <c r="D55" s="113">
        <v>1.113861386138614</v>
      </c>
      <c r="E55" s="115">
        <v>135</v>
      </c>
      <c r="F55" s="114">
        <v>128</v>
      </c>
      <c r="G55" s="114">
        <v>127</v>
      </c>
      <c r="H55" s="114">
        <v>126</v>
      </c>
      <c r="I55" s="140">
        <v>121</v>
      </c>
      <c r="J55" s="115">
        <v>14</v>
      </c>
      <c r="K55" s="116">
        <v>11.570247933884298</v>
      </c>
    </row>
    <row r="56" spans="1:11" ht="14.1" customHeight="1" x14ac:dyDescent="0.2">
      <c r="A56" s="306" t="s">
        <v>282</v>
      </c>
      <c r="B56" s="307" t="s">
        <v>283</v>
      </c>
      <c r="C56" s="308"/>
      <c r="D56" s="113">
        <v>0.14851485148514851</v>
      </c>
      <c r="E56" s="115">
        <v>18</v>
      </c>
      <c r="F56" s="114">
        <v>17</v>
      </c>
      <c r="G56" s="114">
        <v>16</v>
      </c>
      <c r="H56" s="114">
        <v>19</v>
      </c>
      <c r="I56" s="140">
        <v>17</v>
      </c>
      <c r="J56" s="115">
        <v>1</v>
      </c>
      <c r="K56" s="116">
        <v>5.882352941176471</v>
      </c>
    </row>
    <row r="57" spans="1:11" ht="14.1" customHeight="1" x14ac:dyDescent="0.2">
      <c r="A57" s="306" t="s">
        <v>284</v>
      </c>
      <c r="B57" s="307" t="s">
        <v>285</v>
      </c>
      <c r="C57" s="308"/>
      <c r="D57" s="113">
        <v>0.6270627062706271</v>
      </c>
      <c r="E57" s="115">
        <v>76</v>
      </c>
      <c r="F57" s="114">
        <v>70</v>
      </c>
      <c r="G57" s="114">
        <v>70</v>
      </c>
      <c r="H57" s="114">
        <v>70</v>
      </c>
      <c r="I57" s="140">
        <v>69</v>
      </c>
      <c r="J57" s="115">
        <v>7</v>
      </c>
      <c r="K57" s="116">
        <v>10.144927536231885</v>
      </c>
    </row>
    <row r="58" spans="1:11" ht="14.1" customHeight="1" x14ac:dyDescent="0.2">
      <c r="A58" s="306">
        <v>73</v>
      </c>
      <c r="B58" s="307" t="s">
        <v>286</v>
      </c>
      <c r="C58" s="308"/>
      <c r="D58" s="113">
        <v>0.81683168316831678</v>
      </c>
      <c r="E58" s="115">
        <v>99</v>
      </c>
      <c r="F58" s="114">
        <v>101</v>
      </c>
      <c r="G58" s="114">
        <v>103</v>
      </c>
      <c r="H58" s="114">
        <v>95</v>
      </c>
      <c r="I58" s="140">
        <v>94</v>
      </c>
      <c r="J58" s="115">
        <v>5</v>
      </c>
      <c r="K58" s="116">
        <v>5.3191489361702127</v>
      </c>
    </row>
    <row r="59" spans="1:11" ht="14.1" customHeight="1" x14ac:dyDescent="0.2">
      <c r="A59" s="306" t="s">
        <v>287</v>
      </c>
      <c r="B59" s="307" t="s">
        <v>288</v>
      </c>
      <c r="C59" s="308"/>
      <c r="D59" s="113">
        <v>0.528052805280528</v>
      </c>
      <c r="E59" s="115">
        <v>64</v>
      </c>
      <c r="F59" s="114">
        <v>64</v>
      </c>
      <c r="G59" s="114">
        <v>66</v>
      </c>
      <c r="H59" s="114">
        <v>58</v>
      </c>
      <c r="I59" s="140">
        <v>56</v>
      </c>
      <c r="J59" s="115">
        <v>8</v>
      </c>
      <c r="K59" s="116">
        <v>14.285714285714286</v>
      </c>
    </row>
    <row r="60" spans="1:11" ht="14.1" customHeight="1" x14ac:dyDescent="0.2">
      <c r="A60" s="306">
        <v>81</v>
      </c>
      <c r="B60" s="307" t="s">
        <v>289</v>
      </c>
      <c r="C60" s="308"/>
      <c r="D60" s="113">
        <v>5.8663366336633667</v>
      </c>
      <c r="E60" s="115">
        <v>711</v>
      </c>
      <c r="F60" s="114">
        <v>710</v>
      </c>
      <c r="G60" s="114">
        <v>711</v>
      </c>
      <c r="H60" s="114">
        <v>690</v>
      </c>
      <c r="I60" s="140">
        <v>721</v>
      </c>
      <c r="J60" s="115">
        <v>-10</v>
      </c>
      <c r="K60" s="116">
        <v>-1.3869625520110958</v>
      </c>
    </row>
    <row r="61" spans="1:11" ht="14.1" customHeight="1" x14ac:dyDescent="0.2">
      <c r="A61" s="306" t="s">
        <v>290</v>
      </c>
      <c r="B61" s="307" t="s">
        <v>291</v>
      </c>
      <c r="C61" s="308"/>
      <c r="D61" s="113">
        <v>1.8894389438943895</v>
      </c>
      <c r="E61" s="115">
        <v>229</v>
      </c>
      <c r="F61" s="114">
        <v>219</v>
      </c>
      <c r="G61" s="114">
        <v>229</v>
      </c>
      <c r="H61" s="114">
        <v>234</v>
      </c>
      <c r="I61" s="140">
        <v>232</v>
      </c>
      <c r="J61" s="115">
        <v>-3</v>
      </c>
      <c r="K61" s="116">
        <v>-1.2931034482758621</v>
      </c>
    </row>
    <row r="62" spans="1:11" ht="14.1" customHeight="1" x14ac:dyDescent="0.2">
      <c r="A62" s="306" t="s">
        <v>292</v>
      </c>
      <c r="B62" s="307" t="s">
        <v>293</v>
      </c>
      <c r="C62" s="308"/>
      <c r="D62" s="113">
        <v>1.5429042904290429</v>
      </c>
      <c r="E62" s="115">
        <v>187</v>
      </c>
      <c r="F62" s="114">
        <v>194</v>
      </c>
      <c r="G62" s="114">
        <v>193</v>
      </c>
      <c r="H62" s="114">
        <v>175</v>
      </c>
      <c r="I62" s="140">
        <v>177</v>
      </c>
      <c r="J62" s="115">
        <v>10</v>
      </c>
      <c r="K62" s="116">
        <v>5.6497175141242941</v>
      </c>
    </row>
    <row r="63" spans="1:11" ht="14.1" customHeight="1" x14ac:dyDescent="0.2">
      <c r="A63" s="306"/>
      <c r="B63" s="307" t="s">
        <v>294</v>
      </c>
      <c r="C63" s="308"/>
      <c r="D63" s="113">
        <v>1.1303630363036303</v>
      </c>
      <c r="E63" s="115">
        <v>137</v>
      </c>
      <c r="F63" s="114">
        <v>143</v>
      </c>
      <c r="G63" s="114">
        <v>141</v>
      </c>
      <c r="H63" s="114">
        <v>124</v>
      </c>
      <c r="I63" s="140">
        <v>127</v>
      </c>
      <c r="J63" s="115">
        <v>10</v>
      </c>
      <c r="K63" s="116">
        <v>7.8740157480314963</v>
      </c>
    </row>
    <row r="64" spans="1:11" ht="14.1" customHeight="1" x14ac:dyDescent="0.2">
      <c r="A64" s="306" t="s">
        <v>295</v>
      </c>
      <c r="B64" s="307" t="s">
        <v>296</v>
      </c>
      <c r="C64" s="308"/>
      <c r="D64" s="113">
        <v>0.132013201320132</v>
      </c>
      <c r="E64" s="115">
        <v>16</v>
      </c>
      <c r="F64" s="114">
        <v>18</v>
      </c>
      <c r="G64" s="114">
        <v>15</v>
      </c>
      <c r="H64" s="114">
        <v>16</v>
      </c>
      <c r="I64" s="140">
        <v>17</v>
      </c>
      <c r="J64" s="115">
        <v>-1</v>
      </c>
      <c r="K64" s="116">
        <v>-5.882352941176471</v>
      </c>
    </row>
    <row r="65" spans="1:11" ht="14.1" customHeight="1" x14ac:dyDescent="0.2">
      <c r="A65" s="306" t="s">
        <v>297</v>
      </c>
      <c r="B65" s="307" t="s">
        <v>298</v>
      </c>
      <c r="C65" s="308"/>
      <c r="D65" s="113">
        <v>1.023102310231023</v>
      </c>
      <c r="E65" s="115">
        <v>124</v>
      </c>
      <c r="F65" s="114">
        <v>134</v>
      </c>
      <c r="G65" s="114">
        <v>130</v>
      </c>
      <c r="H65" s="114">
        <v>129</v>
      </c>
      <c r="I65" s="140">
        <v>138</v>
      </c>
      <c r="J65" s="115">
        <v>-14</v>
      </c>
      <c r="K65" s="116">
        <v>-10.144927536231885</v>
      </c>
    </row>
    <row r="66" spans="1:11" ht="14.1" customHeight="1" x14ac:dyDescent="0.2">
      <c r="A66" s="306">
        <v>82</v>
      </c>
      <c r="B66" s="307" t="s">
        <v>299</v>
      </c>
      <c r="C66" s="308"/>
      <c r="D66" s="113">
        <v>3.0363036303630362</v>
      </c>
      <c r="E66" s="115">
        <v>368</v>
      </c>
      <c r="F66" s="114">
        <v>377</v>
      </c>
      <c r="G66" s="114">
        <v>386</v>
      </c>
      <c r="H66" s="114">
        <v>397</v>
      </c>
      <c r="I66" s="140">
        <v>398</v>
      </c>
      <c r="J66" s="115">
        <v>-30</v>
      </c>
      <c r="K66" s="116">
        <v>-7.5376884422110555</v>
      </c>
    </row>
    <row r="67" spans="1:11" ht="14.1" customHeight="1" x14ac:dyDescent="0.2">
      <c r="A67" s="306" t="s">
        <v>300</v>
      </c>
      <c r="B67" s="307" t="s">
        <v>301</v>
      </c>
      <c r="C67" s="308"/>
      <c r="D67" s="113">
        <v>1.1386138613861385</v>
      </c>
      <c r="E67" s="115">
        <v>138</v>
      </c>
      <c r="F67" s="114">
        <v>134</v>
      </c>
      <c r="G67" s="114">
        <v>137</v>
      </c>
      <c r="H67" s="114">
        <v>139</v>
      </c>
      <c r="I67" s="140">
        <v>150</v>
      </c>
      <c r="J67" s="115">
        <v>-12</v>
      </c>
      <c r="K67" s="116">
        <v>-8</v>
      </c>
    </row>
    <row r="68" spans="1:11" ht="14.1" customHeight="1" x14ac:dyDescent="0.2">
      <c r="A68" s="306" t="s">
        <v>302</v>
      </c>
      <c r="B68" s="307" t="s">
        <v>303</v>
      </c>
      <c r="C68" s="308"/>
      <c r="D68" s="113">
        <v>1.4273927392739274</v>
      </c>
      <c r="E68" s="115">
        <v>173</v>
      </c>
      <c r="F68" s="114">
        <v>183</v>
      </c>
      <c r="G68" s="114">
        <v>189</v>
      </c>
      <c r="H68" s="114">
        <v>199</v>
      </c>
      <c r="I68" s="140">
        <v>189</v>
      </c>
      <c r="J68" s="115">
        <v>-16</v>
      </c>
      <c r="K68" s="116">
        <v>-8.4656084656084651</v>
      </c>
    </row>
    <row r="69" spans="1:11" ht="14.1" customHeight="1" x14ac:dyDescent="0.2">
      <c r="A69" s="306">
        <v>83</v>
      </c>
      <c r="B69" s="307" t="s">
        <v>304</v>
      </c>
      <c r="C69" s="308"/>
      <c r="D69" s="113">
        <v>3.0940594059405941</v>
      </c>
      <c r="E69" s="115">
        <v>375</v>
      </c>
      <c r="F69" s="114">
        <v>375</v>
      </c>
      <c r="G69" s="114">
        <v>379</v>
      </c>
      <c r="H69" s="114">
        <v>384</v>
      </c>
      <c r="I69" s="140">
        <v>362</v>
      </c>
      <c r="J69" s="115">
        <v>13</v>
      </c>
      <c r="K69" s="116">
        <v>3.5911602209944751</v>
      </c>
    </row>
    <row r="70" spans="1:11" ht="14.1" customHeight="1" x14ac:dyDescent="0.2">
      <c r="A70" s="306" t="s">
        <v>305</v>
      </c>
      <c r="B70" s="307" t="s">
        <v>306</v>
      </c>
      <c r="C70" s="308"/>
      <c r="D70" s="113">
        <v>2.5</v>
      </c>
      <c r="E70" s="115">
        <v>303</v>
      </c>
      <c r="F70" s="114">
        <v>296</v>
      </c>
      <c r="G70" s="114">
        <v>305</v>
      </c>
      <c r="H70" s="114">
        <v>304</v>
      </c>
      <c r="I70" s="140">
        <v>283</v>
      </c>
      <c r="J70" s="115">
        <v>20</v>
      </c>
      <c r="K70" s="116">
        <v>7.0671378091872787</v>
      </c>
    </row>
    <row r="71" spans="1:11" ht="14.1" customHeight="1" x14ac:dyDescent="0.2">
      <c r="A71" s="306"/>
      <c r="B71" s="307" t="s">
        <v>307</v>
      </c>
      <c r="C71" s="308"/>
      <c r="D71" s="113">
        <v>1.5511551155115511</v>
      </c>
      <c r="E71" s="115">
        <v>188</v>
      </c>
      <c r="F71" s="114">
        <v>191</v>
      </c>
      <c r="G71" s="114">
        <v>192</v>
      </c>
      <c r="H71" s="114">
        <v>199</v>
      </c>
      <c r="I71" s="140">
        <v>199</v>
      </c>
      <c r="J71" s="115">
        <v>-11</v>
      </c>
      <c r="K71" s="116">
        <v>-5.5276381909547743</v>
      </c>
    </row>
    <row r="72" spans="1:11" ht="14.1" customHeight="1" x14ac:dyDescent="0.2">
      <c r="A72" s="306">
        <v>84</v>
      </c>
      <c r="B72" s="307" t="s">
        <v>308</v>
      </c>
      <c r="C72" s="308"/>
      <c r="D72" s="113">
        <v>2.1617161716171616</v>
      </c>
      <c r="E72" s="115">
        <v>262</v>
      </c>
      <c r="F72" s="114">
        <v>257</v>
      </c>
      <c r="G72" s="114">
        <v>245</v>
      </c>
      <c r="H72" s="114">
        <v>253</v>
      </c>
      <c r="I72" s="140">
        <v>266</v>
      </c>
      <c r="J72" s="115">
        <v>-4</v>
      </c>
      <c r="K72" s="116">
        <v>-1.5037593984962405</v>
      </c>
    </row>
    <row r="73" spans="1:11" ht="14.1" customHeight="1" x14ac:dyDescent="0.2">
      <c r="A73" s="306" t="s">
        <v>309</v>
      </c>
      <c r="B73" s="307" t="s">
        <v>310</v>
      </c>
      <c r="C73" s="308"/>
      <c r="D73" s="113">
        <v>0.132013201320132</v>
      </c>
      <c r="E73" s="115">
        <v>16</v>
      </c>
      <c r="F73" s="114">
        <v>20</v>
      </c>
      <c r="G73" s="114">
        <v>19</v>
      </c>
      <c r="H73" s="114">
        <v>20</v>
      </c>
      <c r="I73" s="140">
        <v>20</v>
      </c>
      <c r="J73" s="115">
        <v>-4</v>
      </c>
      <c r="K73" s="116">
        <v>-20</v>
      </c>
    </row>
    <row r="74" spans="1:11" ht="14.1" customHeight="1" x14ac:dyDescent="0.2">
      <c r="A74" s="306" t="s">
        <v>311</v>
      </c>
      <c r="B74" s="307" t="s">
        <v>312</v>
      </c>
      <c r="C74" s="308"/>
      <c r="D74" s="113">
        <v>6.6006600660066E-2</v>
      </c>
      <c r="E74" s="115">
        <v>8</v>
      </c>
      <c r="F74" s="114">
        <v>8</v>
      </c>
      <c r="G74" s="114">
        <v>10</v>
      </c>
      <c r="H74" s="114">
        <v>11</v>
      </c>
      <c r="I74" s="140">
        <v>14</v>
      </c>
      <c r="J74" s="115">
        <v>-6</v>
      </c>
      <c r="K74" s="116">
        <v>-42.857142857142854</v>
      </c>
    </row>
    <row r="75" spans="1:11" ht="14.1" customHeight="1" x14ac:dyDescent="0.2">
      <c r="A75" s="306" t="s">
        <v>313</v>
      </c>
      <c r="B75" s="307" t="s">
        <v>314</v>
      </c>
      <c r="C75" s="308"/>
      <c r="D75" s="113">
        <v>0.12376237623762376</v>
      </c>
      <c r="E75" s="115">
        <v>15</v>
      </c>
      <c r="F75" s="114">
        <v>10</v>
      </c>
      <c r="G75" s="114">
        <v>8</v>
      </c>
      <c r="H75" s="114">
        <v>22</v>
      </c>
      <c r="I75" s="140">
        <v>20</v>
      </c>
      <c r="J75" s="115">
        <v>-5</v>
      </c>
      <c r="K75" s="116">
        <v>-25</v>
      </c>
    </row>
    <row r="76" spans="1:11" ht="14.1" customHeight="1" x14ac:dyDescent="0.2">
      <c r="A76" s="306">
        <v>91</v>
      </c>
      <c r="B76" s="307" t="s">
        <v>315</v>
      </c>
      <c r="C76" s="308"/>
      <c r="D76" s="113">
        <v>4.1254125412541254E-2</v>
      </c>
      <c r="E76" s="115">
        <v>5</v>
      </c>
      <c r="F76" s="114">
        <v>6</v>
      </c>
      <c r="G76" s="114">
        <v>8</v>
      </c>
      <c r="H76" s="114">
        <v>9</v>
      </c>
      <c r="I76" s="140" t="s">
        <v>513</v>
      </c>
      <c r="J76" s="115" t="s">
        <v>513</v>
      </c>
      <c r="K76" s="116" t="s">
        <v>513</v>
      </c>
    </row>
    <row r="77" spans="1:11" ht="14.1" customHeight="1" x14ac:dyDescent="0.2">
      <c r="A77" s="306">
        <v>92</v>
      </c>
      <c r="B77" s="307" t="s">
        <v>316</v>
      </c>
      <c r="C77" s="308"/>
      <c r="D77" s="113">
        <v>0.16501650165016502</v>
      </c>
      <c r="E77" s="115">
        <v>20</v>
      </c>
      <c r="F77" s="114">
        <v>19</v>
      </c>
      <c r="G77" s="114">
        <v>19</v>
      </c>
      <c r="H77" s="114">
        <v>17</v>
      </c>
      <c r="I77" s="140">
        <v>22</v>
      </c>
      <c r="J77" s="115">
        <v>-2</v>
      </c>
      <c r="K77" s="116">
        <v>-9.0909090909090917</v>
      </c>
    </row>
    <row r="78" spans="1:11" ht="14.1" customHeight="1" x14ac:dyDescent="0.2">
      <c r="A78" s="306">
        <v>93</v>
      </c>
      <c r="B78" s="307" t="s">
        <v>317</v>
      </c>
      <c r="C78" s="308"/>
      <c r="D78" s="113">
        <v>4.9504950495049507E-2</v>
      </c>
      <c r="E78" s="115">
        <v>6</v>
      </c>
      <c r="F78" s="114">
        <v>9</v>
      </c>
      <c r="G78" s="114">
        <v>8</v>
      </c>
      <c r="H78" s="114">
        <v>9</v>
      </c>
      <c r="I78" s="140">
        <v>8</v>
      </c>
      <c r="J78" s="115">
        <v>-2</v>
      </c>
      <c r="K78" s="116">
        <v>-25</v>
      </c>
    </row>
    <row r="79" spans="1:11" ht="14.1" customHeight="1" x14ac:dyDescent="0.2">
      <c r="A79" s="306">
        <v>94</v>
      </c>
      <c r="B79" s="307" t="s">
        <v>318</v>
      </c>
      <c r="C79" s="308"/>
      <c r="D79" s="113">
        <v>0.47029702970297027</v>
      </c>
      <c r="E79" s="115">
        <v>57</v>
      </c>
      <c r="F79" s="114">
        <v>67</v>
      </c>
      <c r="G79" s="114">
        <v>70</v>
      </c>
      <c r="H79" s="114">
        <v>88</v>
      </c>
      <c r="I79" s="140">
        <v>104</v>
      </c>
      <c r="J79" s="115">
        <v>-47</v>
      </c>
      <c r="K79" s="116">
        <v>-45.192307692307693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4.4306930693069306</v>
      </c>
      <c r="E81" s="143">
        <v>537</v>
      </c>
      <c r="F81" s="144">
        <v>554</v>
      </c>
      <c r="G81" s="144">
        <v>544</v>
      </c>
      <c r="H81" s="144">
        <v>553</v>
      </c>
      <c r="I81" s="145">
        <v>558</v>
      </c>
      <c r="J81" s="143">
        <v>-21</v>
      </c>
      <c r="K81" s="146">
        <v>-3.763440860215054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4701</v>
      </c>
      <c r="G12" s="536">
        <v>3976</v>
      </c>
      <c r="H12" s="536">
        <v>5797</v>
      </c>
      <c r="I12" s="536">
        <v>3796</v>
      </c>
      <c r="J12" s="537">
        <v>3751</v>
      </c>
      <c r="K12" s="538">
        <v>950</v>
      </c>
      <c r="L12" s="349">
        <v>25.326579578778993</v>
      </c>
    </row>
    <row r="13" spans="1:17" s="110" customFormat="1" ht="15" customHeight="1" x14ac:dyDescent="0.2">
      <c r="A13" s="350" t="s">
        <v>344</v>
      </c>
      <c r="B13" s="351" t="s">
        <v>345</v>
      </c>
      <c r="C13" s="347"/>
      <c r="D13" s="347"/>
      <c r="E13" s="348"/>
      <c r="F13" s="536">
        <v>2769</v>
      </c>
      <c r="G13" s="536">
        <v>2200</v>
      </c>
      <c r="H13" s="536">
        <v>3376</v>
      </c>
      <c r="I13" s="536">
        <v>2226</v>
      </c>
      <c r="J13" s="537">
        <v>2134</v>
      </c>
      <c r="K13" s="538">
        <v>635</v>
      </c>
      <c r="L13" s="349">
        <v>29.756326148078724</v>
      </c>
    </row>
    <row r="14" spans="1:17" s="110" customFormat="1" ht="22.5" customHeight="1" x14ac:dyDescent="0.2">
      <c r="A14" s="350"/>
      <c r="B14" s="351" t="s">
        <v>346</v>
      </c>
      <c r="C14" s="347"/>
      <c r="D14" s="347"/>
      <c r="E14" s="348"/>
      <c r="F14" s="536">
        <v>1932</v>
      </c>
      <c r="G14" s="536">
        <v>1776</v>
      </c>
      <c r="H14" s="536">
        <v>2421</v>
      </c>
      <c r="I14" s="536">
        <v>1570</v>
      </c>
      <c r="J14" s="537">
        <v>1617</v>
      </c>
      <c r="K14" s="538">
        <v>315</v>
      </c>
      <c r="L14" s="349">
        <v>19.480519480519479</v>
      </c>
    </row>
    <row r="15" spans="1:17" s="110" customFormat="1" ht="15" customHeight="1" x14ac:dyDescent="0.2">
      <c r="A15" s="350" t="s">
        <v>347</v>
      </c>
      <c r="B15" s="351" t="s">
        <v>108</v>
      </c>
      <c r="C15" s="347"/>
      <c r="D15" s="347"/>
      <c r="E15" s="348"/>
      <c r="F15" s="536">
        <v>903</v>
      </c>
      <c r="G15" s="536">
        <v>802</v>
      </c>
      <c r="H15" s="536">
        <v>2413</v>
      </c>
      <c r="I15" s="536">
        <v>848</v>
      </c>
      <c r="J15" s="537">
        <v>859</v>
      </c>
      <c r="K15" s="538">
        <v>44</v>
      </c>
      <c r="L15" s="349">
        <v>5.122235157159488</v>
      </c>
    </row>
    <row r="16" spans="1:17" s="110" customFormat="1" ht="15" customHeight="1" x14ac:dyDescent="0.2">
      <c r="A16" s="350"/>
      <c r="B16" s="351" t="s">
        <v>109</v>
      </c>
      <c r="C16" s="347"/>
      <c r="D16" s="347"/>
      <c r="E16" s="348"/>
      <c r="F16" s="536">
        <v>3304</v>
      </c>
      <c r="G16" s="536">
        <v>2834</v>
      </c>
      <c r="H16" s="536">
        <v>3032</v>
      </c>
      <c r="I16" s="536">
        <v>2599</v>
      </c>
      <c r="J16" s="537">
        <v>2580</v>
      </c>
      <c r="K16" s="538">
        <v>724</v>
      </c>
      <c r="L16" s="349">
        <v>28.062015503875969</v>
      </c>
    </row>
    <row r="17" spans="1:12" s="110" customFormat="1" ht="15" customHeight="1" x14ac:dyDescent="0.2">
      <c r="A17" s="350"/>
      <c r="B17" s="351" t="s">
        <v>110</v>
      </c>
      <c r="C17" s="347"/>
      <c r="D17" s="347"/>
      <c r="E17" s="348"/>
      <c r="F17" s="536">
        <v>451</v>
      </c>
      <c r="G17" s="536">
        <v>312</v>
      </c>
      <c r="H17" s="536">
        <v>317</v>
      </c>
      <c r="I17" s="536">
        <v>312</v>
      </c>
      <c r="J17" s="537">
        <v>272</v>
      </c>
      <c r="K17" s="538">
        <v>179</v>
      </c>
      <c r="L17" s="349">
        <v>65.808823529411768</v>
      </c>
    </row>
    <row r="18" spans="1:12" s="110" customFormat="1" ht="15" customHeight="1" x14ac:dyDescent="0.2">
      <c r="A18" s="350"/>
      <c r="B18" s="351" t="s">
        <v>111</v>
      </c>
      <c r="C18" s="347"/>
      <c r="D18" s="347"/>
      <c r="E18" s="348"/>
      <c r="F18" s="536">
        <v>43</v>
      </c>
      <c r="G18" s="536">
        <v>28</v>
      </c>
      <c r="H18" s="536">
        <v>35</v>
      </c>
      <c r="I18" s="536">
        <v>37</v>
      </c>
      <c r="J18" s="537">
        <v>40</v>
      </c>
      <c r="K18" s="538">
        <v>3</v>
      </c>
      <c r="L18" s="349">
        <v>7.5</v>
      </c>
    </row>
    <row r="19" spans="1:12" s="110" customFormat="1" ht="15" customHeight="1" x14ac:dyDescent="0.2">
      <c r="A19" s="118" t="s">
        <v>113</v>
      </c>
      <c r="B19" s="119" t="s">
        <v>181</v>
      </c>
      <c r="C19" s="347"/>
      <c r="D19" s="347"/>
      <c r="E19" s="348"/>
      <c r="F19" s="536">
        <v>3331</v>
      </c>
      <c r="G19" s="536">
        <v>2736</v>
      </c>
      <c r="H19" s="536">
        <v>4309</v>
      </c>
      <c r="I19" s="536">
        <v>2582</v>
      </c>
      <c r="J19" s="537">
        <v>2484</v>
      </c>
      <c r="K19" s="538">
        <v>847</v>
      </c>
      <c r="L19" s="349">
        <v>34.098228663446058</v>
      </c>
    </row>
    <row r="20" spans="1:12" s="110" customFormat="1" ht="15" customHeight="1" x14ac:dyDescent="0.2">
      <c r="A20" s="118"/>
      <c r="B20" s="119" t="s">
        <v>182</v>
      </c>
      <c r="C20" s="347"/>
      <c r="D20" s="347"/>
      <c r="E20" s="348"/>
      <c r="F20" s="536">
        <v>1370</v>
      </c>
      <c r="G20" s="536">
        <v>1240</v>
      </c>
      <c r="H20" s="536">
        <v>1488</v>
      </c>
      <c r="I20" s="536">
        <v>1214</v>
      </c>
      <c r="J20" s="537">
        <v>1267</v>
      </c>
      <c r="K20" s="538">
        <v>103</v>
      </c>
      <c r="L20" s="349">
        <v>8.1294396211523292</v>
      </c>
    </row>
    <row r="21" spans="1:12" s="110" customFormat="1" ht="15" customHeight="1" x14ac:dyDescent="0.2">
      <c r="A21" s="118" t="s">
        <v>113</v>
      </c>
      <c r="B21" s="119" t="s">
        <v>116</v>
      </c>
      <c r="C21" s="347"/>
      <c r="D21" s="347"/>
      <c r="E21" s="348"/>
      <c r="F21" s="536">
        <v>3486</v>
      </c>
      <c r="G21" s="536">
        <v>2942</v>
      </c>
      <c r="H21" s="536">
        <v>4354</v>
      </c>
      <c r="I21" s="536">
        <v>2696</v>
      </c>
      <c r="J21" s="537">
        <v>2747</v>
      </c>
      <c r="K21" s="538">
        <v>739</v>
      </c>
      <c r="L21" s="349">
        <v>26.902074990899163</v>
      </c>
    </row>
    <row r="22" spans="1:12" s="110" customFormat="1" ht="15" customHeight="1" x14ac:dyDescent="0.2">
      <c r="A22" s="118"/>
      <c r="B22" s="119" t="s">
        <v>117</v>
      </c>
      <c r="C22" s="347"/>
      <c r="D22" s="347"/>
      <c r="E22" s="348"/>
      <c r="F22" s="536">
        <v>1202</v>
      </c>
      <c r="G22" s="536">
        <v>1029</v>
      </c>
      <c r="H22" s="536">
        <v>1434</v>
      </c>
      <c r="I22" s="536">
        <v>1089</v>
      </c>
      <c r="J22" s="537">
        <v>994</v>
      </c>
      <c r="K22" s="538">
        <v>208</v>
      </c>
      <c r="L22" s="349">
        <v>20.925553319919516</v>
      </c>
    </row>
    <row r="23" spans="1:12" s="110" customFormat="1" ht="15" customHeight="1" x14ac:dyDescent="0.2">
      <c r="A23" s="352" t="s">
        <v>347</v>
      </c>
      <c r="B23" s="353" t="s">
        <v>193</v>
      </c>
      <c r="C23" s="354"/>
      <c r="D23" s="354"/>
      <c r="E23" s="355"/>
      <c r="F23" s="539">
        <v>80</v>
      </c>
      <c r="G23" s="539">
        <v>142</v>
      </c>
      <c r="H23" s="539">
        <v>1319</v>
      </c>
      <c r="I23" s="539">
        <v>111</v>
      </c>
      <c r="J23" s="540">
        <v>63</v>
      </c>
      <c r="K23" s="541">
        <v>17</v>
      </c>
      <c r="L23" s="356">
        <v>26.984126984126984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30.9</v>
      </c>
      <c r="G25" s="542">
        <v>35.1</v>
      </c>
      <c r="H25" s="542">
        <v>37.5</v>
      </c>
      <c r="I25" s="542">
        <v>33.700000000000003</v>
      </c>
      <c r="J25" s="542">
        <v>33.700000000000003</v>
      </c>
      <c r="K25" s="543" t="s">
        <v>349</v>
      </c>
      <c r="L25" s="364">
        <v>-2.8000000000000043</v>
      </c>
    </row>
    <row r="26" spans="1:12" s="110" customFormat="1" ht="15" customHeight="1" x14ac:dyDescent="0.2">
      <c r="A26" s="365" t="s">
        <v>105</v>
      </c>
      <c r="B26" s="366" t="s">
        <v>345</v>
      </c>
      <c r="C26" s="362"/>
      <c r="D26" s="362"/>
      <c r="E26" s="363"/>
      <c r="F26" s="542">
        <v>29.1</v>
      </c>
      <c r="G26" s="542">
        <v>30.6</v>
      </c>
      <c r="H26" s="542">
        <v>36</v>
      </c>
      <c r="I26" s="542">
        <v>31.2</v>
      </c>
      <c r="J26" s="544">
        <v>32.299999999999997</v>
      </c>
      <c r="K26" s="543" t="s">
        <v>349</v>
      </c>
      <c r="L26" s="364">
        <v>-3.1999999999999957</v>
      </c>
    </row>
    <row r="27" spans="1:12" s="110" customFormat="1" ht="15" customHeight="1" x14ac:dyDescent="0.2">
      <c r="A27" s="365"/>
      <c r="B27" s="366" t="s">
        <v>346</v>
      </c>
      <c r="C27" s="362"/>
      <c r="D27" s="362"/>
      <c r="E27" s="363"/>
      <c r="F27" s="542">
        <v>33.5</v>
      </c>
      <c r="G27" s="542">
        <v>40.700000000000003</v>
      </c>
      <c r="H27" s="542">
        <v>39.6</v>
      </c>
      <c r="I27" s="542">
        <v>37.299999999999997</v>
      </c>
      <c r="J27" s="542">
        <v>35.4</v>
      </c>
      <c r="K27" s="543" t="s">
        <v>349</v>
      </c>
      <c r="L27" s="364">
        <v>-1.8999999999999986</v>
      </c>
    </row>
    <row r="28" spans="1:12" s="110" customFormat="1" ht="15" customHeight="1" x14ac:dyDescent="0.2">
      <c r="A28" s="365" t="s">
        <v>113</v>
      </c>
      <c r="B28" s="366" t="s">
        <v>108</v>
      </c>
      <c r="C28" s="362"/>
      <c r="D28" s="362"/>
      <c r="E28" s="363"/>
      <c r="F28" s="542">
        <v>53.3</v>
      </c>
      <c r="G28" s="542">
        <v>56.5</v>
      </c>
      <c r="H28" s="542">
        <v>52.1</v>
      </c>
      <c r="I28" s="542">
        <v>49.7</v>
      </c>
      <c r="J28" s="542">
        <v>47.5</v>
      </c>
      <c r="K28" s="543" t="s">
        <v>349</v>
      </c>
      <c r="L28" s="364">
        <v>5.7999999999999972</v>
      </c>
    </row>
    <row r="29" spans="1:12" s="110" customFormat="1" ht="11.25" x14ac:dyDescent="0.2">
      <c r="A29" s="365"/>
      <c r="B29" s="366" t="s">
        <v>109</v>
      </c>
      <c r="C29" s="362"/>
      <c r="D29" s="362"/>
      <c r="E29" s="363"/>
      <c r="F29" s="542">
        <v>27.1</v>
      </c>
      <c r="G29" s="542">
        <v>31.6</v>
      </c>
      <c r="H29" s="542">
        <v>33.5</v>
      </c>
      <c r="I29" s="542">
        <v>30.8</v>
      </c>
      <c r="J29" s="544">
        <v>30.4</v>
      </c>
      <c r="K29" s="543" t="s">
        <v>349</v>
      </c>
      <c r="L29" s="364">
        <v>-3.2999999999999972</v>
      </c>
    </row>
    <row r="30" spans="1:12" s="110" customFormat="1" ht="15" customHeight="1" x14ac:dyDescent="0.2">
      <c r="A30" s="365"/>
      <c r="B30" s="366" t="s">
        <v>110</v>
      </c>
      <c r="C30" s="362"/>
      <c r="D30" s="362"/>
      <c r="E30" s="363"/>
      <c r="F30" s="542">
        <v>17.399999999999999</v>
      </c>
      <c r="G30" s="542">
        <v>22.8</v>
      </c>
      <c r="H30" s="542">
        <v>26.2</v>
      </c>
      <c r="I30" s="542">
        <v>21.2</v>
      </c>
      <c r="J30" s="542">
        <v>25.1</v>
      </c>
      <c r="K30" s="543" t="s">
        <v>349</v>
      </c>
      <c r="L30" s="364">
        <v>-7.7000000000000028</v>
      </c>
    </row>
    <row r="31" spans="1:12" s="110" customFormat="1" ht="15" customHeight="1" x14ac:dyDescent="0.2">
      <c r="A31" s="365"/>
      <c r="B31" s="366" t="s">
        <v>111</v>
      </c>
      <c r="C31" s="362"/>
      <c r="D31" s="362"/>
      <c r="E31" s="363"/>
      <c r="F31" s="542">
        <v>34.9</v>
      </c>
      <c r="G31" s="542">
        <v>28.6</v>
      </c>
      <c r="H31" s="542">
        <v>22.9</v>
      </c>
      <c r="I31" s="542">
        <v>8.1</v>
      </c>
      <c r="J31" s="542">
        <v>35</v>
      </c>
      <c r="K31" s="543" t="s">
        <v>349</v>
      </c>
      <c r="L31" s="364">
        <v>-0.10000000000000142</v>
      </c>
    </row>
    <row r="32" spans="1:12" s="110" customFormat="1" ht="15" customHeight="1" x14ac:dyDescent="0.2">
      <c r="A32" s="367" t="s">
        <v>113</v>
      </c>
      <c r="B32" s="368" t="s">
        <v>181</v>
      </c>
      <c r="C32" s="362"/>
      <c r="D32" s="362"/>
      <c r="E32" s="363"/>
      <c r="F32" s="542">
        <v>28.4</v>
      </c>
      <c r="G32" s="542">
        <v>32.200000000000003</v>
      </c>
      <c r="H32" s="542">
        <v>35</v>
      </c>
      <c r="I32" s="542">
        <v>32.799999999999997</v>
      </c>
      <c r="J32" s="544">
        <v>33.6</v>
      </c>
      <c r="K32" s="543" t="s">
        <v>349</v>
      </c>
      <c r="L32" s="364">
        <v>-5.2000000000000028</v>
      </c>
    </row>
    <row r="33" spans="1:12" s="110" customFormat="1" ht="15" customHeight="1" x14ac:dyDescent="0.2">
      <c r="A33" s="367"/>
      <c r="B33" s="368" t="s">
        <v>182</v>
      </c>
      <c r="C33" s="362"/>
      <c r="D33" s="362"/>
      <c r="E33" s="363"/>
      <c r="F33" s="542">
        <v>36.700000000000003</v>
      </c>
      <c r="G33" s="542">
        <v>41.2</v>
      </c>
      <c r="H33" s="542">
        <v>42.4</v>
      </c>
      <c r="I33" s="542">
        <v>35.4</v>
      </c>
      <c r="J33" s="542">
        <v>33.799999999999997</v>
      </c>
      <c r="K33" s="543" t="s">
        <v>349</v>
      </c>
      <c r="L33" s="364">
        <v>2.9000000000000057</v>
      </c>
    </row>
    <row r="34" spans="1:12" s="369" customFormat="1" ht="15" customHeight="1" x14ac:dyDescent="0.2">
      <c r="A34" s="367" t="s">
        <v>113</v>
      </c>
      <c r="B34" s="368" t="s">
        <v>116</v>
      </c>
      <c r="C34" s="362"/>
      <c r="D34" s="362"/>
      <c r="E34" s="363"/>
      <c r="F34" s="542">
        <v>29.4</v>
      </c>
      <c r="G34" s="542">
        <v>34.6</v>
      </c>
      <c r="H34" s="542">
        <v>37.5</v>
      </c>
      <c r="I34" s="542">
        <v>34.1</v>
      </c>
      <c r="J34" s="542">
        <v>34.6</v>
      </c>
      <c r="K34" s="543" t="s">
        <v>349</v>
      </c>
      <c r="L34" s="364">
        <v>-5.2000000000000028</v>
      </c>
    </row>
    <row r="35" spans="1:12" s="369" customFormat="1" ht="11.25" x14ac:dyDescent="0.2">
      <c r="A35" s="370"/>
      <c r="B35" s="371" t="s">
        <v>117</v>
      </c>
      <c r="C35" s="372"/>
      <c r="D35" s="372"/>
      <c r="E35" s="373"/>
      <c r="F35" s="545">
        <v>35.299999999999997</v>
      </c>
      <c r="G35" s="545">
        <v>36.5</v>
      </c>
      <c r="H35" s="545">
        <v>37.5</v>
      </c>
      <c r="I35" s="545">
        <v>32.700000000000003</v>
      </c>
      <c r="J35" s="546">
        <v>31.4</v>
      </c>
      <c r="K35" s="547" t="s">
        <v>349</v>
      </c>
      <c r="L35" s="374">
        <v>3.8999999999999986</v>
      </c>
    </row>
    <row r="36" spans="1:12" s="369" customFormat="1" ht="15.95" customHeight="1" x14ac:dyDescent="0.2">
      <c r="A36" s="375" t="s">
        <v>350</v>
      </c>
      <c r="B36" s="376"/>
      <c r="C36" s="377"/>
      <c r="D36" s="376"/>
      <c r="E36" s="378"/>
      <c r="F36" s="548">
        <v>4578</v>
      </c>
      <c r="G36" s="548">
        <v>3773</v>
      </c>
      <c r="H36" s="548">
        <v>4285</v>
      </c>
      <c r="I36" s="548">
        <v>3662</v>
      </c>
      <c r="J36" s="548">
        <v>3631</v>
      </c>
      <c r="K36" s="549">
        <v>947</v>
      </c>
      <c r="L36" s="380">
        <v>26.080969429909118</v>
      </c>
    </row>
    <row r="37" spans="1:12" s="369" customFormat="1" ht="15.95" customHeight="1" x14ac:dyDescent="0.2">
      <c r="A37" s="381"/>
      <c r="B37" s="382" t="s">
        <v>113</v>
      </c>
      <c r="C37" s="382" t="s">
        <v>351</v>
      </c>
      <c r="D37" s="382"/>
      <c r="E37" s="383"/>
      <c r="F37" s="548">
        <v>1414</v>
      </c>
      <c r="G37" s="548">
        <v>1324</v>
      </c>
      <c r="H37" s="548">
        <v>1607</v>
      </c>
      <c r="I37" s="548">
        <v>1233</v>
      </c>
      <c r="J37" s="548">
        <v>1222</v>
      </c>
      <c r="K37" s="549">
        <v>192</v>
      </c>
      <c r="L37" s="380">
        <v>15.711947626841244</v>
      </c>
    </row>
    <row r="38" spans="1:12" s="369" customFormat="1" ht="15.95" customHeight="1" x14ac:dyDescent="0.2">
      <c r="A38" s="381"/>
      <c r="B38" s="384" t="s">
        <v>105</v>
      </c>
      <c r="C38" s="384" t="s">
        <v>106</v>
      </c>
      <c r="D38" s="385"/>
      <c r="E38" s="383"/>
      <c r="F38" s="548">
        <v>2712</v>
      </c>
      <c r="G38" s="548">
        <v>2103</v>
      </c>
      <c r="H38" s="548">
        <v>2442</v>
      </c>
      <c r="I38" s="548">
        <v>2176</v>
      </c>
      <c r="J38" s="550">
        <v>2078</v>
      </c>
      <c r="K38" s="549">
        <v>634</v>
      </c>
      <c r="L38" s="380">
        <v>30.510105871029836</v>
      </c>
    </row>
    <row r="39" spans="1:12" s="369" customFormat="1" ht="15.95" customHeight="1" x14ac:dyDescent="0.2">
      <c r="A39" s="381"/>
      <c r="B39" s="385"/>
      <c r="C39" s="382" t="s">
        <v>352</v>
      </c>
      <c r="D39" s="385"/>
      <c r="E39" s="383"/>
      <c r="F39" s="548">
        <v>789</v>
      </c>
      <c r="G39" s="548">
        <v>644</v>
      </c>
      <c r="H39" s="548">
        <v>878</v>
      </c>
      <c r="I39" s="548">
        <v>679</v>
      </c>
      <c r="J39" s="548">
        <v>672</v>
      </c>
      <c r="K39" s="549">
        <v>117</v>
      </c>
      <c r="L39" s="380">
        <v>17.410714285714285</v>
      </c>
    </row>
    <row r="40" spans="1:12" s="369" customFormat="1" ht="15.95" customHeight="1" x14ac:dyDescent="0.2">
      <c r="A40" s="381"/>
      <c r="B40" s="384"/>
      <c r="C40" s="384" t="s">
        <v>107</v>
      </c>
      <c r="D40" s="385"/>
      <c r="E40" s="383"/>
      <c r="F40" s="548">
        <v>1866</v>
      </c>
      <c r="G40" s="548">
        <v>1670</v>
      </c>
      <c r="H40" s="548">
        <v>1843</v>
      </c>
      <c r="I40" s="548">
        <v>1486</v>
      </c>
      <c r="J40" s="548">
        <v>1553</v>
      </c>
      <c r="K40" s="549">
        <v>313</v>
      </c>
      <c r="L40" s="380">
        <v>20.154539600772697</v>
      </c>
    </row>
    <row r="41" spans="1:12" s="369" customFormat="1" ht="24" customHeight="1" x14ac:dyDescent="0.2">
      <c r="A41" s="381"/>
      <c r="B41" s="385"/>
      <c r="C41" s="382" t="s">
        <v>352</v>
      </c>
      <c r="D41" s="385"/>
      <c r="E41" s="383"/>
      <c r="F41" s="548">
        <v>625</v>
      </c>
      <c r="G41" s="548">
        <v>680</v>
      </c>
      <c r="H41" s="548">
        <v>729</v>
      </c>
      <c r="I41" s="548">
        <v>554</v>
      </c>
      <c r="J41" s="550">
        <v>550</v>
      </c>
      <c r="K41" s="549">
        <v>75</v>
      </c>
      <c r="L41" s="380">
        <v>13.636363636363637</v>
      </c>
    </row>
    <row r="42" spans="1:12" s="110" customFormat="1" ht="15" customHeight="1" x14ac:dyDescent="0.2">
      <c r="A42" s="381"/>
      <c r="B42" s="384" t="s">
        <v>113</v>
      </c>
      <c r="C42" s="384" t="s">
        <v>353</v>
      </c>
      <c r="D42" s="385"/>
      <c r="E42" s="383"/>
      <c r="F42" s="548">
        <v>822</v>
      </c>
      <c r="G42" s="548">
        <v>641</v>
      </c>
      <c r="H42" s="548">
        <v>1059</v>
      </c>
      <c r="I42" s="548">
        <v>752</v>
      </c>
      <c r="J42" s="548">
        <v>766</v>
      </c>
      <c r="K42" s="549">
        <v>56</v>
      </c>
      <c r="L42" s="380">
        <v>7.3107049608355092</v>
      </c>
    </row>
    <row r="43" spans="1:12" s="110" customFormat="1" ht="15" customHeight="1" x14ac:dyDescent="0.2">
      <c r="A43" s="381"/>
      <c r="B43" s="385"/>
      <c r="C43" s="382" t="s">
        <v>352</v>
      </c>
      <c r="D43" s="385"/>
      <c r="E43" s="383"/>
      <c r="F43" s="548">
        <v>438</v>
      </c>
      <c r="G43" s="548">
        <v>362</v>
      </c>
      <c r="H43" s="548">
        <v>552</v>
      </c>
      <c r="I43" s="548">
        <v>374</v>
      </c>
      <c r="J43" s="548">
        <v>364</v>
      </c>
      <c r="K43" s="549">
        <v>74</v>
      </c>
      <c r="L43" s="380">
        <v>20.329670329670328</v>
      </c>
    </row>
    <row r="44" spans="1:12" s="110" customFormat="1" ht="15" customHeight="1" x14ac:dyDescent="0.2">
      <c r="A44" s="381"/>
      <c r="B44" s="384"/>
      <c r="C44" s="366" t="s">
        <v>109</v>
      </c>
      <c r="D44" s="385"/>
      <c r="E44" s="383"/>
      <c r="F44" s="548">
        <v>3264</v>
      </c>
      <c r="G44" s="548">
        <v>2793</v>
      </c>
      <c r="H44" s="548">
        <v>2874</v>
      </c>
      <c r="I44" s="548">
        <v>2561</v>
      </c>
      <c r="J44" s="550">
        <v>2554</v>
      </c>
      <c r="K44" s="549">
        <v>710</v>
      </c>
      <c r="L44" s="380">
        <v>27.799530148786218</v>
      </c>
    </row>
    <row r="45" spans="1:12" s="110" customFormat="1" ht="15" customHeight="1" x14ac:dyDescent="0.2">
      <c r="A45" s="381"/>
      <c r="B45" s="385"/>
      <c r="C45" s="382" t="s">
        <v>352</v>
      </c>
      <c r="D45" s="385"/>
      <c r="E45" s="383"/>
      <c r="F45" s="548">
        <v>883</v>
      </c>
      <c r="G45" s="548">
        <v>883</v>
      </c>
      <c r="H45" s="548">
        <v>964</v>
      </c>
      <c r="I45" s="548">
        <v>790</v>
      </c>
      <c r="J45" s="548">
        <v>776</v>
      </c>
      <c r="K45" s="549">
        <v>107</v>
      </c>
      <c r="L45" s="380">
        <v>13.788659793814434</v>
      </c>
    </row>
    <row r="46" spans="1:12" s="110" customFormat="1" ht="15" customHeight="1" x14ac:dyDescent="0.2">
      <c r="A46" s="381"/>
      <c r="B46" s="384"/>
      <c r="C46" s="366" t="s">
        <v>110</v>
      </c>
      <c r="D46" s="385"/>
      <c r="E46" s="383"/>
      <c r="F46" s="548">
        <v>449</v>
      </c>
      <c r="G46" s="548">
        <v>311</v>
      </c>
      <c r="H46" s="548">
        <v>317</v>
      </c>
      <c r="I46" s="548">
        <v>312</v>
      </c>
      <c r="J46" s="548">
        <v>271</v>
      </c>
      <c r="K46" s="549">
        <v>178</v>
      </c>
      <c r="L46" s="380">
        <v>65.682656826568262</v>
      </c>
    </row>
    <row r="47" spans="1:12" s="110" customFormat="1" ht="15" customHeight="1" x14ac:dyDescent="0.2">
      <c r="A47" s="381"/>
      <c r="B47" s="385"/>
      <c r="C47" s="382" t="s">
        <v>352</v>
      </c>
      <c r="D47" s="385"/>
      <c r="E47" s="383"/>
      <c r="F47" s="548">
        <v>78</v>
      </c>
      <c r="G47" s="548">
        <v>71</v>
      </c>
      <c r="H47" s="548">
        <v>83</v>
      </c>
      <c r="I47" s="548">
        <v>66</v>
      </c>
      <c r="J47" s="550">
        <v>68</v>
      </c>
      <c r="K47" s="549">
        <v>10</v>
      </c>
      <c r="L47" s="380">
        <v>14.705882352941176</v>
      </c>
    </row>
    <row r="48" spans="1:12" s="110" customFormat="1" ht="15" customHeight="1" x14ac:dyDescent="0.2">
      <c r="A48" s="381"/>
      <c r="B48" s="385"/>
      <c r="C48" s="366" t="s">
        <v>111</v>
      </c>
      <c r="D48" s="386"/>
      <c r="E48" s="387"/>
      <c r="F48" s="548">
        <v>43</v>
      </c>
      <c r="G48" s="548">
        <v>28</v>
      </c>
      <c r="H48" s="548">
        <v>35</v>
      </c>
      <c r="I48" s="548">
        <v>37</v>
      </c>
      <c r="J48" s="548">
        <v>40</v>
      </c>
      <c r="K48" s="549">
        <v>3</v>
      </c>
      <c r="L48" s="380">
        <v>7.5</v>
      </c>
    </row>
    <row r="49" spans="1:12" s="110" customFormat="1" ht="15" customHeight="1" x14ac:dyDescent="0.2">
      <c r="A49" s="381"/>
      <c r="B49" s="385"/>
      <c r="C49" s="382" t="s">
        <v>352</v>
      </c>
      <c r="D49" s="385"/>
      <c r="E49" s="383"/>
      <c r="F49" s="548">
        <v>15</v>
      </c>
      <c r="G49" s="548">
        <v>8</v>
      </c>
      <c r="H49" s="548">
        <v>8</v>
      </c>
      <c r="I49" s="548">
        <v>3</v>
      </c>
      <c r="J49" s="548">
        <v>14</v>
      </c>
      <c r="K49" s="549">
        <v>1</v>
      </c>
      <c r="L49" s="380">
        <v>7.1428571428571432</v>
      </c>
    </row>
    <row r="50" spans="1:12" s="110" customFormat="1" ht="15" customHeight="1" x14ac:dyDescent="0.2">
      <c r="A50" s="381"/>
      <c r="B50" s="384" t="s">
        <v>113</v>
      </c>
      <c r="C50" s="382" t="s">
        <v>181</v>
      </c>
      <c r="D50" s="385"/>
      <c r="E50" s="383"/>
      <c r="F50" s="548">
        <v>3219</v>
      </c>
      <c r="G50" s="548">
        <v>2549</v>
      </c>
      <c r="H50" s="548">
        <v>2833</v>
      </c>
      <c r="I50" s="548">
        <v>2460</v>
      </c>
      <c r="J50" s="550">
        <v>2372</v>
      </c>
      <c r="K50" s="549">
        <v>847</v>
      </c>
      <c r="L50" s="380">
        <v>35.708263069139967</v>
      </c>
    </row>
    <row r="51" spans="1:12" s="110" customFormat="1" ht="15" customHeight="1" x14ac:dyDescent="0.2">
      <c r="A51" s="381"/>
      <c r="B51" s="385"/>
      <c r="C51" s="382" t="s">
        <v>352</v>
      </c>
      <c r="D51" s="385"/>
      <c r="E51" s="383"/>
      <c r="F51" s="548">
        <v>915</v>
      </c>
      <c r="G51" s="548">
        <v>820</v>
      </c>
      <c r="H51" s="548">
        <v>991</v>
      </c>
      <c r="I51" s="548">
        <v>808</v>
      </c>
      <c r="J51" s="548">
        <v>796</v>
      </c>
      <c r="K51" s="549">
        <v>119</v>
      </c>
      <c r="L51" s="380">
        <v>14.949748743718592</v>
      </c>
    </row>
    <row r="52" spans="1:12" s="110" customFormat="1" ht="15" customHeight="1" x14ac:dyDescent="0.2">
      <c r="A52" s="381"/>
      <c r="B52" s="384"/>
      <c r="C52" s="382" t="s">
        <v>182</v>
      </c>
      <c r="D52" s="385"/>
      <c r="E52" s="383"/>
      <c r="F52" s="548">
        <v>1359</v>
      </c>
      <c r="G52" s="548">
        <v>1224</v>
      </c>
      <c r="H52" s="548">
        <v>1452</v>
      </c>
      <c r="I52" s="548">
        <v>1202</v>
      </c>
      <c r="J52" s="548">
        <v>1259</v>
      </c>
      <c r="K52" s="549">
        <v>100</v>
      </c>
      <c r="L52" s="380">
        <v>7.9428117553613982</v>
      </c>
    </row>
    <row r="53" spans="1:12" s="269" customFormat="1" ht="11.25" customHeight="1" x14ac:dyDescent="0.2">
      <c r="A53" s="381"/>
      <c r="B53" s="385"/>
      <c r="C53" s="382" t="s">
        <v>352</v>
      </c>
      <c r="D53" s="385"/>
      <c r="E53" s="383"/>
      <c r="F53" s="548">
        <v>499</v>
      </c>
      <c r="G53" s="548">
        <v>504</v>
      </c>
      <c r="H53" s="548">
        <v>616</v>
      </c>
      <c r="I53" s="548">
        <v>425</v>
      </c>
      <c r="J53" s="550">
        <v>426</v>
      </c>
      <c r="K53" s="549">
        <v>73</v>
      </c>
      <c r="L53" s="380">
        <v>17.136150234741784</v>
      </c>
    </row>
    <row r="54" spans="1:12" s="151" customFormat="1" ht="12.75" customHeight="1" x14ac:dyDescent="0.2">
      <c r="A54" s="381"/>
      <c r="B54" s="384" t="s">
        <v>113</v>
      </c>
      <c r="C54" s="384" t="s">
        <v>116</v>
      </c>
      <c r="D54" s="385"/>
      <c r="E54" s="383"/>
      <c r="F54" s="548">
        <v>3382</v>
      </c>
      <c r="G54" s="548">
        <v>2769</v>
      </c>
      <c r="H54" s="548">
        <v>3045</v>
      </c>
      <c r="I54" s="548">
        <v>2580</v>
      </c>
      <c r="J54" s="548">
        <v>2657</v>
      </c>
      <c r="K54" s="549">
        <v>725</v>
      </c>
      <c r="L54" s="380">
        <v>27.286413248024086</v>
      </c>
    </row>
    <row r="55" spans="1:12" ht="11.25" x14ac:dyDescent="0.2">
      <c r="A55" s="381"/>
      <c r="B55" s="385"/>
      <c r="C55" s="382" t="s">
        <v>352</v>
      </c>
      <c r="D55" s="385"/>
      <c r="E55" s="383"/>
      <c r="F55" s="548">
        <v>995</v>
      </c>
      <c r="G55" s="548">
        <v>958</v>
      </c>
      <c r="H55" s="548">
        <v>1142</v>
      </c>
      <c r="I55" s="548">
        <v>881</v>
      </c>
      <c r="J55" s="548">
        <v>918</v>
      </c>
      <c r="K55" s="549">
        <v>77</v>
      </c>
      <c r="L55" s="380">
        <v>8.3877995642701517</v>
      </c>
    </row>
    <row r="56" spans="1:12" ht="14.25" customHeight="1" x14ac:dyDescent="0.2">
      <c r="A56" s="381"/>
      <c r="B56" s="385"/>
      <c r="C56" s="384" t="s">
        <v>117</v>
      </c>
      <c r="D56" s="385"/>
      <c r="E56" s="383"/>
      <c r="F56" s="548">
        <v>1183</v>
      </c>
      <c r="G56" s="548">
        <v>999</v>
      </c>
      <c r="H56" s="548">
        <v>1232</v>
      </c>
      <c r="I56" s="548">
        <v>1071</v>
      </c>
      <c r="J56" s="548">
        <v>966</v>
      </c>
      <c r="K56" s="549">
        <v>217</v>
      </c>
      <c r="L56" s="380">
        <v>22.463768115942027</v>
      </c>
    </row>
    <row r="57" spans="1:12" ht="18.75" customHeight="1" x14ac:dyDescent="0.2">
      <c r="A57" s="388"/>
      <c r="B57" s="389"/>
      <c r="C57" s="390" t="s">
        <v>352</v>
      </c>
      <c r="D57" s="389"/>
      <c r="E57" s="391"/>
      <c r="F57" s="551">
        <v>418</v>
      </c>
      <c r="G57" s="552">
        <v>365</v>
      </c>
      <c r="H57" s="552">
        <v>462</v>
      </c>
      <c r="I57" s="552">
        <v>350</v>
      </c>
      <c r="J57" s="552">
        <v>303</v>
      </c>
      <c r="K57" s="553">
        <f t="shared" ref="K57" si="0">IF(OR(F57=".",J57=".")=TRUE,".",IF(OR(F57="*",J57="*")=TRUE,"*",IF(AND(F57="-",J57="-")=TRUE,"-",IF(AND(ISNUMBER(J57),ISNUMBER(F57))=TRUE,IF(F57-J57=0,0,F57-J57),IF(ISNUMBER(F57)=TRUE,F57,-J57)))))</f>
        <v>115</v>
      </c>
      <c r="L57" s="392">
        <f t="shared" ref="L57" si="1">IF(K57 =".",".",IF(K57 ="*","*",IF(K57="-","-",IF(K57=0,0,IF(OR(J57="-",J57=".",F57="-",F57=".")=TRUE,"X",IF(J57=0,"0,0",IF(ABS(K57*100/J57)&gt;250,".X",(K57*100/J57))))))))</f>
        <v>37.953795379537951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4701</v>
      </c>
      <c r="E11" s="114">
        <v>3976</v>
      </c>
      <c r="F11" s="114">
        <v>5797</v>
      </c>
      <c r="G11" s="114">
        <v>3796</v>
      </c>
      <c r="H11" s="140">
        <v>3751</v>
      </c>
      <c r="I11" s="115">
        <v>950</v>
      </c>
      <c r="J11" s="116">
        <v>25.326579578778993</v>
      </c>
    </row>
    <row r="12" spans="1:15" s="110" customFormat="1" ht="24.95" customHeight="1" x14ac:dyDescent="0.2">
      <c r="A12" s="193" t="s">
        <v>132</v>
      </c>
      <c r="B12" s="194" t="s">
        <v>133</v>
      </c>
      <c r="C12" s="113">
        <v>0.17017655817911082</v>
      </c>
      <c r="D12" s="115">
        <v>8</v>
      </c>
      <c r="E12" s="114">
        <v>5</v>
      </c>
      <c r="F12" s="114">
        <v>20</v>
      </c>
      <c r="G12" s="114">
        <v>10</v>
      </c>
      <c r="H12" s="140">
        <v>7</v>
      </c>
      <c r="I12" s="115">
        <v>1</v>
      </c>
      <c r="J12" s="116">
        <v>14.285714285714286</v>
      </c>
    </row>
    <row r="13" spans="1:15" s="110" customFormat="1" ht="24.95" customHeight="1" x14ac:dyDescent="0.2">
      <c r="A13" s="193" t="s">
        <v>134</v>
      </c>
      <c r="B13" s="199" t="s">
        <v>214</v>
      </c>
      <c r="C13" s="113">
        <v>0.65943416294405444</v>
      </c>
      <c r="D13" s="115">
        <v>31</v>
      </c>
      <c r="E13" s="114">
        <v>46</v>
      </c>
      <c r="F13" s="114">
        <v>58</v>
      </c>
      <c r="G13" s="114">
        <v>16</v>
      </c>
      <c r="H13" s="140">
        <v>16</v>
      </c>
      <c r="I13" s="115">
        <v>15</v>
      </c>
      <c r="J13" s="116">
        <v>93.75</v>
      </c>
    </row>
    <row r="14" spans="1:15" s="287" customFormat="1" ht="24.95" customHeight="1" x14ac:dyDescent="0.2">
      <c r="A14" s="193" t="s">
        <v>215</v>
      </c>
      <c r="B14" s="199" t="s">
        <v>137</v>
      </c>
      <c r="C14" s="113">
        <v>24.377791959157626</v>
      </c>
      <c r="D14" s="115">
        <v>1146</v>
      </c>
      <c r="E14" s="114">
        <v>836</v>
      </c>
      <c r="F14" s="114">
        <v>874</v>
      </c>
      <c r="G14" s="114">
        <v>388</v>
      </c>
      <c r="H14" s="140">
        <v>514</v>
      </c>
      <c r="I14" s="115">
        <v>632</v>
      </c>
      <c r="J14" s="116">
        <v>122.95719844357977</v>
      </c>
      <c r="K14" s="110"/>
      <c r="L14" s="110"/>
      <c r="M14" s="110"/>
      <c r="N14" s="110"/>
      <c r="O14" s="110"/>
    </row>
    <row r="15" spans="1:15" s="110" customFormat="1" ht="24.95" customHeight="1" x14ac:dyDescent="0.2">
      <c r="A15" s="193" t="s">
        <v>216</v>
      </c>
      <c r="B15" s="199" t="s">
        <v>217</v>
      </c>
      <c r="C15" s="113">
        <v>0.87215486066794301</v>
      </c>
      <c r="D15" s="115">
        <v>41</v>
      </c>
      <c r="E15" s="114">
        <v>76</v>
      </c>
      <c r="F15" s="114">
        <v>87</v>
      </c>
      <c r="G15" s="114">
        <v>62</v>
      </c>
      <c r="H15" s="140">
        <v>42</v>
      </c>
      <c r="I15" s="115">
        <v>-1</v>
      </c>
      <c r="J15" s="116">
        <v>-2.3809523809523809</v>
      </c>
    </row>
    <row r="16" spans="1:15" s="287" customFormat="1" ht="24.95" customHeight="1" x14ac:dyDescent="0.2">
      <c r="A16" s="193" t="s">
        <v>218</v>
      </c>
      <c r="B16" s="199" t="s">
        <v>141</v>
      </c>
      <c r="C16" s="113">
        <v>1.8719421399702192</v>
      </c>
      <c r="D16" s="115">
        <v>88</v>
      </c>
      <c r="E16" s="114">
        <v>45</v>
      </c>
      <c r="F16" s="114">
        <v>109</v>
      </c>
      <c r="G16" s="114">
        <v>71</v>
      </c>
      <c r="H16" s="140">
        <v>88</v>
      </c>
      <c r="I16" s="115">
        <v>0</v>
      </c>
      <c r="J16" s="116">
        <v>0</v>
      </c>
      <c r="K16" s="110"/>
      <c r="L16" s="110"/>
      <c r="M16" s="110"/>
      <c r="N16" s="110"/>
      <c r="O16" s="110"/>
    </row>
    <row r="17" spans="1:15" s="110" customFormat="1" ht="24.95" customHeight="1" x14ac:dyDescent="0.2">
      <c r="A17" s="193" t="s">
        <v>142</v>
      </c>
      <c r="B17" s="199" t="s">
        <v>220</v>
      </c>
      <c r="C17" s="113">
        <v>21.633694958519463</v>
      </c>
      <c r="D17" s="115">
        <v>1017</v>
      </c>
      <c r="E17" s="114">
        <v>715</v>
      </c>
      <c r="F17" s="114">
        <v>678</v>
      </c>
      <c r="G17" s="114">
        <v>255</v>
      </c>
      <c r="H17" s="140">
        <v>384</v>
      </c>
      <c r="I17" s="115">
        <v>633</v>
      </c>
      <c r="J17" s="116">
        <v>164.84375</v>
      </c>
    </row>
    <row r="18" spans="1:15" s="287" customFormat="1" ht="24.95" customHeight="1" x14ac:dyDescent="0.2">
      <c r="A18" s="201" t="s">
        <v>144</v>
      </c>
      <c r="B18" s="202" t="s">
        <v>145</v>
      </c>
      <c r="C18" s="113">
        <v>6.7432461178472662</v>
      </c>
      <c r="D18" s="115">
        <v>317</v>
      </c>
      <c r="E18" s="114">
        <v>188</v>
      </c>
      <c r="F18" s="114">
        <v>331</v>
      </c>
      <c r="G18" s="114">
        <v>300</v>
      </c>
      <c r="H18" s="140">
        <v>302</v>
      </c>
      <c r="I18" s="115">
        <v>15</v>
      </c>
      <c r="J18" s="116">
        <v>4.9668874172185431</v>
      </c>
      <c r="K18" s="110"/>
      <c r="L18" s="110"/>
      <c r="M18" s="110"/>
      <c r="N18" s="110"/>
      <c r="O18" s="110"/>
    </row>
    <row r="19" spans="1:15" s="110" customFormat="1" ht="24.95" customHeight="1" x14ac:dyDescent="0.2">
      <c r="A19" s="193" t="s">
        <v>146</v>
      </c>
      <c r="B19" s="199" t="s">
        <v>147</v>
      </c>
      <c r="C19" s="113">
        <v>13.1674111891087</v>
      </c>
      <c r="D19" s="115">
        <v>619</v>
      </c>
      <c r="E19" s="114">
        <v>633</v>
      </c>
      <c r="F19" s="114">
        <v>719</v>
      </c>
      <c r="G19" s="114">
        <v>636</v>
      </c>
      <c r="H19" s="140">
        <v>550</v>
      </c>
      <c r="I19" s="115">
        <v>69</v>
      </c>
      <c r="J19" s="116">
        <v>12.545454545454545</v>
      </c>
    </row>
    <row r="20" spans="1:15" s="287" customFormat="1" ht="24.95" customHeight="1" x14ac:dyDescent="0.2">
      <c r="A20" s="193" t="s">
        <v>148</v>
      </c>
      <c r="B20" s="199" t="s">
        <v>149</v>
      </c>
      <c r="C20" s="113">
        <v>4.9776643267389913</v>
      </c>
      <c r="D20" s="115">
        <v>234</v>
      </c>
      <c r="E20" s="114">
        <v>271</v>
      </c>
      <c r="F20" s="114">
        <v>237</v>
      </c>
      <c r="G20" s="114">
        <v>229</v>
      </c>
      <c r="H20" s="140">
        <v>201</v>
      </c>
      <c r="I20" s="115">
        <v>33</v>
      </c>
      <c r="J20" s="116">
        <v>16.417910447761194</v>
      </c>
      <c r="K20" s="110"/>
      <c r="L20" s="110"/>
      <c r="M20" s="110"/>
      <c r="N20" s="110"/>
      <c r="O20" s="110"/>
    </row>
    <row r="21" spans="1:15" s="110" customFormat="1" ht="24.95" customHeight="1" x14ac:dyDescent="0.2">
      <c r="A21" s="201" t="s">
        <v>150</v>
      </c>
      <c r="B21" s="202" t="s">
        <v>151</v>
      </c>
      <c r="C21" s="113">
        <v>7.019783024888322</v>
      </c>
      <c r="D21" s="115">
        <v>330</v>
      </c>
      <c r="E21" s="114">
        <v>249</v>
      </c>
      <c r="F21" s="114">
        <v>417</v>
      </c>
      <c r="G21" s="114">
        <v>210</v>
      </c>
      <c r="H21" s="140">
        <v>203</v>
      </c>
      <c r="I21" s="115">
        <v>127</v>
      </c>
      <c r="J21" s="116">
        <v>62.561576354679801</v>
      </c>
    </row>
    <row r="22" spans="1:15" s="110" customFormat="1" ht="24.95" customHeight="1" x14ac:dyDescent="0.2">
      <c r="A22" s="201" t="s">
        <v>152</v>
      </c>
      <c r="B22" s="199" t="s">
        <v>153</v>
      </c>
      <c r="C22" s="113">
        <v>1.8506700701978303</v>
      </c>
      <c r="D22" s="115">
        <v>87</v>
      </c>
      <c r="E22" s="114">
        <v>55</v>
      </c>
      <c r="F22" s="114">
        <v>126</v>
      </c>
      <c r="G22" s="114">
        <v>74</v>
      </c>
      <c r="H22" s="140">
        <v>117</v>
      </c>
      <c r="I22" s="115">
        <v>-30</v>
      </c>
      <c r="J22" s="116">
        <v>-25.641025641025642</v>
      </c>
    </row>
    <row r="23" spans="1:15" s="110" customFormat="1" ht="24.95" customHeight="1" x14ac:dyDescent="0.2">
      <c r="A23" s="193" t="s">
        <v>154</v>
      </c>
      <c r="B23" s="199" t="s">
        <v>155</v>
      </c>
      <c r="C23" s="113">
        <v>1.0210593490746649</v>
      </c>
      <c r="D23" s="115">
        <v>48</v>
      </c>
      <c r="E23" s="114">
        <v>33</v>
      </c>
      <c r="F23" s="114">
        <v>73</v>
      </c>
      <c r="G23" s="114">
        <v>42</v>
      </c>
      <c r="H23" s="140">
        <v>52</v>
      </c>
      <c r="I23" s="115">
        <v>-4</v>
      </c>
      <c r="J23" s="116">
        <v>-7.6923076923076925</v>
      </c>
    </row>
    <row r="24" spans="1:15" s="110" customFormat="1" ht="24.95" customHeight="1" x14ac:dyDescent="0.2">
      <c r="A24" s="193" t="s">
        <v>156</v>
      </c>
      <c r="B24" s="199" t="s">
        <v>221</v>
      </c>
      <c r="C24" s="113">
        <v>4.3607743033397153</v>
      </c>
      <c r="D24" s="115">
        <v>205</v>
      </c>
      <c r="E24" s="114">
        <v>129</v>
      </c>
      <c r="F24" s="114">
        <v>279</v>
      </c>
      <c r="G24" s="114">
        <v>163</v>
      </c>
      <c r="H24" s="140">
        <v>203</v>
      </c>
      <c r="I24" s="115">
        <v>2</v>
      </c>
      <c r="J24" s="116">
        <v>0.98522167487684731</v>
      </c>
    </row>
    <row r="25" spans="1:15" s="110" customFormat="1" ht="24.95" customHeight="1" x14ac:dyDescent="0.2">
      <c r="A25" s="193" t="s">
        <v>222</v>
      </c>
      <c r="B25" s="204" t="s">
        <v>159</v>
      </c>
      <c r="C25" s="113">
        <v>4.6585832801531586</v>
      </c>
      <c r="D25" s="115">
        <v>219</v>
      </c>
      <c r="E25" s="114">
        <v>187</v>
      </c>
      <c r="F25" s="114">
        <v>383</v>
      </c>
      <c r="G25" s="114">
        <v>291</v>
      </c>
      <c r="H25" s="140">
        <v>259</v>
      </c>
      <c r="I25" s="115">
        <v>-40</v>
      </c>
      <c r="J25" s="116">
        <v>-15.444015444015443</v>
      </c>
    </row>
    <row r="26" spans="1:15" s="110" customFormat="1" ht="24.95" customHeight="1" x14ac:dyDescent="0.2">
      <c r="A26" s="201">
        <v>782.78300000000002</v>
      </c>
      <c r="B26" s="203" t="s">
        <v>160</v>
      </c>
      <c r="C26" s="113">
        <v>10.508402467560094</v>
      </c>
      <c r="D26" s="115">
        <v>494</v>
      </c>
      <c r="E26" s="114">
        <v>434</v>
      </c>
      <c r="F26" s="114">
        <v>713</v>
      </c>
      <c r="G26" s="114">
        <v>569</v>
      </c>
      <c r="H26" s="140">
        <v>465</v>
      </c>
      <c r="I26" s="115">
        <v>29</v>
      </c>
      <c r="J26" s="116">
        <v>6.236559139784946</v>
      </c>
    </row>
    <row r="27" spans="1:15" s="110" customFormat="1" ht="24.95" customHeight="1" x14ac:dyDescent="0.2">
      <c r="A27" s="193" t="s">
        <v>161</v>
      </c>
      <c r="B27" s="199" t="s">
        <v>162</v>
      </c>
      <c r="C27" s="113">
        <v>1.9995745586045521</v>
      </c>
      <c r="D27" s="115">
        <v>94</v>
      </c>
      <c r="E27" s="114">
        <v>88</v>
      </c>
      <c r="F27" s="114">
        <v>153</v>
      </c>
      <c r="G27" s="114">
        <v>74</v>
      </c>
      <c r="H27" s="140">
        <v>64</v>
      </c>
      <c r="I27" s="115">
        <v>30</v>
      </c>
      <c r="J27" s="116">
        <v>46.875</v>
      </c>
    </row>
    <row r="28" spans="1:15" s="110" customFormat="1" ht="24.95" customHeight="1" x14ac:dyDescent="0.2">
      <c r="A28" s="193" t="s">
        <v>163</v>
      </c>
      <c r="B28" s="199" t="s">
        <v>164</v>
      </c>
      <c r="C28" s="113">
        <v>1.8719421399702192</v>
      </c>
      <c r="D28" s="115">
        <v>88</v>
      </c>
      <c r="E28" s="114">
        <v>90</v>
      </c>
      <c r="F28" s="114">
        <v>267</v>
      </c>
      <c r="G28" s="114">
        <v>77</v>
      </c>
      <c r="H28" s="140">
        <v>160</v>
      </c>
      <c r="I28" s="115">
        <v>-72</v>
      </c>
      <c r="J28" s="116">
        <v>-45</v>
      </c>
    </row>
    <row r="29" spans="1:15" s="110" customFormat="1" ht="24.95" customHeight="1" x14ac:dyDescent="0.2">
      <c r="A29" s="193">
        <v>86</v>
      </c>
      <c r="B29" s="199" t="s">
        <v>165</v>
      </c>
      <c r="C29" s="113">
        <v>7.8919378855562643</v>
      </c>
      <c r="D29" s="115">
        <v>371</v>
      </c>
      <c r="E29" s="114">
        <v>345</v>
      </c>
      <c r="F29" s="114">
        <v>508</v>
      </c>
      <c r="G29" s="114">
        <v>365</v>
      </c>
      <c r="H29" s="140">
        <v>310</v>
      </c>
      <c r="I29" s="115">
        <v>61</v>
      </c>
      <c r="J29" s="116">
        <v>19.677419354838708</v>
      </c>
    </row>
    <row r="30" spans="1:15" s="110" customFormat="1" ht="24.95" customHeight="1" x14ac:dyDescent="0.2">
      <c r="A30" s="193">
        <v>87.88</v>
      </c>
      <c r="B30" s="204" t="s">
        <v>166</v>
      </c>
      <c r="C30" s="113">
        <v>4.9776643267389913</v>
      </c>
      <c r="D30" s="115">
        <v>234</v>
      </c>
      <c r="E30" s="114">
        <v>241</v>
      </c>
      <c r="F30" s="114">
        <v>306</v>
      </c>
      <c r="G30" s="114">
        <v>201</v>
      </c>
      <c r="H30" s="140">
        <v>172</v>
      </c>
      <c r="I30" s="115">
        <v>62</v>
      </c>
      <c r="J30" s="116">
        <v>36.046511627906973</v>
      </c>
    </row>
    <row r="31" spans="1:15" s="110" customFormat="1" ht="24.95" customHeight="1" x14ac:dyDescent="0.2">
      <c r="A31" s="193" t="s">
        <v>167</v>
      </c>
      <c r="B31" s="199" t="s">
        <v>168</v>
      </c>
      <c r="C31" s="113">
        <v>3.7438842799404384</v>
      </c>
      <c r="D31" s="115">
        <v>176</v>
      </c>
      <c r="E31" s="114">
        <v>146</v>
      </c>
      <c r="F31" s="114">
        <v>333</v>
      </c>
      <c r="G31" s="114">
        <v>151</v>
      </c>
      <c r="H31" s="140">
        <v>156</v>
      </c>
      <c r="I31" s="115">
        <v>20</v>
      </c>
      <c r="J31" s="116">
        <v>12.820512820512821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0.17017655817911082</v>
      </c>
      <c r="D34" s="115">
        <v>8</v>
      </c>
      <c r="E34" s="114">
        <v>5</v>
      </c>
      <c r="F34" s="114">
        <v>20</v>
      </c>
      <c r="G34" s="114">
        <v>10</v>
      </c>
      <c r="H34" s="140">
        <v>7</v>
      </c>
      <c r="I34" s="115">
        <v>1</v>
      </c>
      <c r="J34" s="116">
        <v>14.285714285714286</v>
      </c>
    </row>
    <row r="35" spans="1:10" s="110" customFormat="1" ht="24.95" customHeight="1" x14ac:dyDescent="0.2">
      <c r="A35" s="292" t="s">
        <v>171</v>
      </c>
      <c r="B35" s="293" t="s">
        <v>172</v>
      </c>
      <c r="C35" s="113">
        <v>31.780472239948946</v>
      </c>
      <c r="D35" s="115">
        <v>1494</v>
      </c>
      <c r="E35" s="114">
        <v>1070</v>
      </c>
      <c r="F35" s="114">
        <v>1263</v>
      </c>
      <c r="G35" s="114">
        <v>704</v>
      </c>
      <c r="H35" s="140">
        <v>832</v>
      </c>
      <c r="I35" s="115">
        <v>662</v>
      </c>
      <c r="J35" s="116">
        <v>79.567307692307693</v>
      </c>
    </row>
    <row r="36" spans="1:10" s="110" customFormat="1" ht="24.95" customHeight="1" x14ac:dyDescent="0.2">
      <c r="A36" s="294" t="s">
        <v>173</v>
      </c>
      <c r="B36" s="295" t="s">
        <v>174</v>
      </c>
      <c r="C36" s="125">
        <v>68.049351201871943</v>
      </c>
      <c r="D36" s="143">
        <v>3199</v>
      </c>
      <c r="E36" s="144">
        <v>2901</v>
      </c>
      <c r="F36" s="144">
        <v>4514</v>
      </c>
      <c r="G36" s="144">
        <v>3082</v>
      </c>
      <c r="H36" s="145">
        <v>2912</v>
      </c>
      <c r="I36" s="143">
        <v>287</v>
      </c>
      <c r="J36" s="146">
        <v>9.8557692307692299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4701</v>
      </c>
      <c r="F11" s="264">
        <v>3976</v>
      </c>
      <c r="G11" s="264">
        <v>5797</v>
      </c>
      <c r="H11" s="264">
        <v>3796</v>
      </c>
      <c r="I11" s="265">
        <v>3751</v>
      </c>
      <c r="J11" s="263">
        <v>950</v>
      </c>
      <c r="K11" s="266">
        <v>25.326579578778993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19.67666453945969</v>
      </c>
      <c r="E13" s="115">
        <v>925</v>
      </c>
      <c r="F13" s="114">
        <v>876</v>
      </c>
      <c r="G13" s="114">
        <v>1192</v>
      </c>
      <c r="H13" s="114">
        <v>966</v>
      </c>
      <c r="I13" s="140">
        <v>828</v>
      </c>
      <c r="J13" s="115">
        <v>97</v>
      </c>
      <c r="K13" s="116">
        <v>11.714975845410628</v>
      </c>
    </row>
    <row r="14" spans="1:15" ht="15.95" customHeight="1" x14ac:dyDescent="0.2">
      <c r="A14" s="306" t="s">
        <v>230</v>
      </c>
      <c r="B14" s="307"/>
      <c r="C14" s="308"/>
      <c r="D14" s="113">
        <v>55.669006594341631</v>
      </c>
      <c r="E14" s="115">
        <v>2617</v>
      </c>
      <c r="F14" s="114">
        <v>2102</v>
      </c>
      <c r="G14" s="114">
        <v>3572</v>
      </c>
      <c r="H14" s="114">
        <v>2045</v>
      </c>
      <c r="I14" s="140">
        <v>2113</v>
      </c>
      <c r="J14" s="115">
        <v>504</v>
      </c>
      <c r="K14" s="116">
        <v>23.852342640795079</v>
      </c>
    </row>
    <row r="15" spans="1:15" ht="15.95" customHeight="1" x14ac:dyDescent="0.2">
      <c r="A15" s="306" t="s">
        <v>231</v>
      </c>
      <c r="B15" s="307"/>
      <c r="C15" s="308"/>
      <c r="D15" s="113">
        <v>10.848755583918315</v>
      </c>
      <c r="E15" s="115">
        <v>510</v>
      </c>
      <c r="F15" s="114">
        <v>439</v>
      </c>
      <c r="G15" s="114">
        <v>566</v>
      </c>
      <c r="H15" s="114">
        <v>375</v>
      </c>
      <c r="I15" s="140">
        <v>348</v>
      </c>
      <c r="J15" s="115">
        <v>162</v>
      </c>
      <c r="K15" s="116">
        <v>46.551724137931032</v>
      </c>
    </row>
    <row r="16" spans="1:15" ht="15.95" customHeight="1" x14ac:dyDescent="0.2">
      <c r="A16" s="306" t="s">
        <v>232</v>
      </c>
      <c r="B16" s="307"/>
      <c r="C16" s="308"/>
      <c r="D16" s="113">
        <v>13.635396724101255</v>
      </c>
      <c r="E16" s="115">
        <v>641</v>
      </c>
      <c r="F16" s="114">
        <v>555</v>
      </c>
      <c r="G16" s="114">
        <v>442</v>
      </c>
      <c r="H16" s="114">
        <v>403</v>
      </c>
      <c r="I16" s="140">
        <v>458</v>
      </c>
      <c r="J16" s="115">
        <v>183</v>
      </c>
      <c r="K16" s="116">
        <v>39.956331877729255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0.2765369070410551</v>
      </c>
      <c r="E18" s="115">
        <v>13</v>
      </c>
      <c r="F18" s="114">
        <v>9</v>
      </c>
      <c r="G18" s="114">
        <v>27</v>
      </c>
      <c r="H18" s="114">
        <v>18</v>
      </c>
      <c r="I18" s="140">
        <v>7</v>
      </c>
      <c r="J18" s="115">
        <v>6</v>
      </c>
      <c r="K18" s="116">
        <v>85.714285714285708</v>
      </c>
    </row>
    <row r="19" spans="1:11" ht="14.1" customHeight="1" x14ac:dyDescent="0.2">
      <c r="A19" s="306" t="s">
        <v>235</v>
      </c>
      <c r="B19" s="307" t="s">
        <v>236</v>
      </c>
      <c r="C19" s="308"/>
      <c r="D19" s="113">
        <v>0.14890448840672196</v>
      </c>
      <c r="E19" s="115">
        <v>7</v>
      </c>
      <c r="F19" s="114">
        <v>7</v>
      </c>
      <c r="G19" s="114">
        <v>16</v>
      </c>
      <c r="H19" s="114">
        <v>13</v>
      </c>
      <c r="I19" s="140">
        <v>5</v>
      </c>
      <c r="J19" s="115">
        <v>2</v>
      </c>
      <c r="K19" s="116">
        <v>40</v>
      </c>
    </row>
    <row r="20" spans="1:11" ht="14.1" customHeight="1" x14ac:dyDescent="0.2">
      <c r="A20" s="306">
        <v>12</v>
      </c>
      <c r="B20" s="307" t="s">
        <v>237</v>
      </c>
      <c r="C20" s="308"/>
      <c r="D20" s="113">
        <v>0.68070623271644326</v>
      </c>
      <c r="E20" s="115">
        <v>32</v>
      </c>
      <c r="F20" s="114">
        <v>14</v>
      </c>
      <c r="G20" s="114">
        <v>24</v>
      </c>
      <c r="H20" s="114">
        <v>28</v>
      </c>
      <c r="I20" s="140">
        <v>28</v>
      </c>
      <c r="J20" s="115">
        <v>4</v>
      </c>
      <c r="K20" s="116">
        <v>14.285714285714286</v>
      </c>
    </row>
    <row r="21" spans="1:11" ht="14.1" customHeight="1" x14ac:dyDescent="0.2">
      <c r="A21" s="306">
        <v>21</v>
      </c>
      <c r="B21" s="307" t="s">
        <v>238</v>
      </c>
      <c r="C21" s="308"/>
      <c r="D21" s="113">
        <v>0.10636034886194427</v>
      </c>
      <c r="E21" s="115">
        <v>5</v>
      </c>
      <c r="F21" s="114" t="s">
        <v>513</v>
      </c>
      <c r="G21" s="114" t="s">
        <v>513</v>
      </c>
      <c r="H21" s="114">
        <v>7</v>
      </c>
      <c r="I21" s="140">
        <v>7</v>
      </c>
      <c r="J21" s="115">
        <v>-2</v>
      </c>
      <c r="K21" s="116">
        <v>-28.571428571428573</v>
      </c>
    </row>
    <row r="22" spans="1:11" ht="14.1" customHeight="1" x14ac:dyDescent="0.2">
      <c r="A22" s="306">
        <v>22</v>
      </c>
      <c r="B22" s="307" t="s">
        <v>239</v>
      </c>
      <c r="C22" s="308"/>
      <c r="D22" s="113">
        <v>1.9357583492873858</v>
      </c>
      <c r="E22" s="115">
        <v>91</v>
      </c>
      <c r="F22" s="114">
        <v>87</v>
      </c>
      <c r="G22" s="114">
        <v>144</v>
      </c>
      <c r="H22" s="114">
        <v>109</v>
      </c>
      <c r="I22" s="140">
        <v>80</v>
      </c>
      <c r="J22" s="115">
        <v>11</v>
      </c>
      <c r="K22" s="116">
        <v>13.75</v>
      </c>
    </row>
    <row r="23" spans="1:11" ht="14.1" customHeight="1" x14ac:dyDescent="0.2">
      <c r="A23" s="306">
        <v>23</v>
      </c>
      <c r="B23" s="307" t="s">
        <v>240</v>
      </c>
      <c r="C23" s="308"/>
      <c r="D23" s="113">
        <v>0.36162518613061051</v>
      </c>
      <c r="E23" s="115">
        <v>17</v>
      </c>
      <c r="F23" s="114">
        <v>21</v>
      </c>
      <c r="G23" s="114">
        <v>35</v>
      </c>
      <c r="H23" s="114">
        <v>25</v>
      </c>
      <c r="I23" s="140">
        <v>29</v>
      </c>
      <c r="J23" s="115">
        <v>-12</v>
      </c>
      <c r="K23" s="116">
        <v>-41.379310344827587</v>
      </c>
    </row>
    <row r="24" spans="1:11" ht="14.1" customHeight="1" x14ac:dyDescent="0.2">
      <c r="A24" s="306">
        <v>24</v>
      </c>
      <c r="B24" s="307" t="s">
        <v>241</v>
      </c>
      <c r="C24" s="308"/>
      <c r="D24" s="113">
        <v>1.7230376515634971</v>
      </c>
      <c r="E24" s="115">
        <v>81</v>
      </c>
      <c r="F24" s="114">
        <v>44</v>
      </c>
      <c r="G24" s="114">
        <v>72</v>
      </c>
      <c r="H24" s="114">
        <v>44</v>
      </c>
      <c r="I24" s="140">
        <v>69</v>
      </c>
      <c r="J24" s="115">
        <v>12</v>
      </c>
      <c r="K24" s="116">
        <v>17.391304347826086</v>
      </c>
    </row>
    <row r="25" spans="1:11" ht="14.1" customHeight="1" x14ac:dyDescent="0.2">
      <c r="A25" s="306">
        <v>25</v>
      </c>
      <c r="B25" s="307" t="s">
        <v>242</v>
      </c>
      <c r="C25" s="308"/>
      <c r="D25" s="113">
        <v>4.4671346522016595</v>
      </c>
      <c r="E25" s="115">
        <v>210</v>
      </c>
      <c r="F25" s="114">
        <v>198</v>
      </c>
      <c r="G25" s="114">
        <v>334</v>
      </c>
      <c r="H25" s="114">
        <v>230</v>
      </c>
      <c r="I25" s="140">
        <v>164</v>
      </c>
      <c r="J25" s="115">
        <v>46</v>
      </c>
      <c r="K25" s="116">
        <v>28.048780487804876</v>
      </c>
    </row>
    <row r="26" spans="1:11" ht="14.1" customHeight="1" x14ac:dyDescent="0.2">
      <c r="A26" s="306">
        <v>26</v>
      </c>
      <c r="B26" s="307" t="s">
        <v>243</v>
      </c>
      <c r="C26" s="308"/>
      <c r="D26" s="113">
        <v>2.914273558817273</v>
      </c>
      <c r="E26" s="115">
        <v>137</v>
      </c>
      <c r="F26" s="114">
        <v>76</v>
      </c>
      <c r="G26" s="114">
        <v>210</v>
      </c>
      <c r="H26" s="114">
        <v>85</v>
      </c>
      <c r="I26" s="140">
        <v>115</v>
      </c>
      <c r="J26" s="115">
        <v>22</v>
      </c>
      <c r="K26" s="116">
        <v>19.130434782608695</v>
      </c>
    </row>
    <row r="27" spans="1:11" ht="14.1" customHeight="1" x14ac:dyDescent="0.2">
      <c r="A27" s="306">
        <v>27</v>
      </c>
      <c r="B27" s="307" t="s">
        <v>244</v>
      </c>
      <c r="C27" s="308"/>
      <c r="D27" s="113">
        <v>1.467772814294831</v>
      </c>
      <c r="E27" s="115">
        <v>69</v>
      </c>
      <c r="F27" s="114">
        <v>52</v>
      </c>
      <c r="G27" s="114">
        <v>45</v>
      </c>
      <c r="H27" s="114">
        <v>44</v>
      </c>
      <c r="I27" s="140">
        <v>58</v>
      </c>
      <c r="J27" s="115">
        <v>11</v>
      </c>
      <c r="K27" s="116">
        <v>18.96551724137931</v>
      </c>
    </row>
    <row r="28" spans="1:11" ht="14.1" customHeight="1" x14ac:dyDescent="0.2">
      <c r="A28" s="306">
        <v>28</v>
      </c>
      <c r="B28" s="307" t="s">
        <v>245</v>
      </c>
      <c r="C28" s="308"/>
      <c r="D28" s="113">
        <v>0.19144862795149969</v>
      </c>
      <c r="E28" s="115">
        <v>9</v>
      </c>
      <c r="F28" s="114" t="s">
        <v>513</v>
      </c>
      <c r="G28" s="114">
        <v>6</v>
      </c>
      <c r="H28" s="114" t="s">
        <v>513</v>
      </c>
      <c r="I28" s="140">
        <v>4</v>
      </c>
      <c r="J28" s="115">
        <v>5</v>
      </c>
      <c r="K28" s="116">
        <v>125</v>
      </c>
    </row>
    <row r="29" spans="1:11" ht="14.1" customHeight="1" x14ac:dyDescent="0.2">
      <c r="A29" s="306">
        <v>29</v>
      </c>
      <c r="B29" s="307" t="s">
        <v>246</v>
      </c>
      <c r="C29" s="308"/>
      <c r="D29" s="113">
        <v>3.9778770474367158</v>
      </c>
      <c r="E29" s="115">
        <v>187</v>
      </c>
      <c r="F29" s="114">
        <v>109</v>
      </c>
      <c r="G29" s="114">
        <v>116</v>
      </c>
      <c r="H29" s="114">
        <v>114</v>
      </c>
      <c r="I29" s="140">
        <v>117</v>
      </c>
      <c r="J29" s="115">
        <v>70</v>
      </c>
      <c r="K29" s="116">
        <v>59.82905982905983</v>
      </c>
    </row>
    <row r="30" spans="1:11" ht="14.1" customHeight="1" x14ac:dyDescent="0.2">
      <c r="A30" s="306" t="s">
        <v>247</v>
      </c>
      <c r="B30" s="307" t="s">
        <v>248</v>
      </c>
      <c r="C30" s="308"/>
      <c r="D30" s="113">
        <v>0.36162518613061051</v>
      </c>
      <c r="E30" s="115">
        <v>17</v>
      </c>
      <c r="F30" s="114" t="s">
        <v>513</v>
      </c>
      <c r="G30" s="114" t="s">
        <v>513</v>
      </c>
      <c r="H30" s="114">
        <v>11</v>
      </c>
      <c r="I30" s="140" t="s">
        <v>513</v>
      </c>
      <c r="J30" s="115" t="s">
        <v>513</v>
      </c>
      <c r="K30" s="116" t="s">
        <v>513</v>
      </c>
    </row>
    <row r="31" spans="1:11" ht="14.1" customHeight="1" x14ac:dyDescent="0.2">
      <c r="A31" s="306" t="s">
        <v>249</v>
      </c>
      <c r="B31" s="307" t="s">
        <v>250</v>
      </c>
      <c r="C31" s="308"/>
      <c r="D31" s="113">
        <v>3.6162518613061052</v>
      </c>
      <c r="E31" s="115">
        <v>170</v>
      </c>
      <c r="F31" s="114">
        <v>97</v>
      </c>
      <c r="G31" s="114">
        <v>94</v>
      </c>
      <c r="H31" s="114">
        <v>103</v>
      </c>
      <c r="I31" s="140">
        <v>99</v>
      </c>
      <c r="J31" s="115">
        <v>71</v>
      </c>
      <c r="K31" s="116">
        <v>71.717171717171723</v>
      </c>
    </row>
    <row r="32" spans="1:11" ht="14.1" customHeight="1" x14ac:dyDescent="0.2">
      <c r="A32" s="306">
        <v>31</v>
      </c>
      <c r="B32" s="307" t="s">
        <v>251</v>
      </c>
      <c r="C32" s="308"/>
      <c r="D32" s="113">
        <v>0.65943416294405444</v>
      </c>
      <c r="E32" s="115">
        <v>31</v>
      </c>
      <c r="F32" s="114">
        <v>10</v>
      </c>
      <c r="G32" s="114">
        <v>27</v>
      </c>
      <c r="H32" s="114">
        <v>8</v>
      </c>
      <c r="I32" s="140">
        <v>16</v>
      </c>
      <c r="J32" s="115">
        <v>15</v>
      </c>
      <c r="K32" s="116">
        <v>93.75</v>
      </c>
    </row>
    <row r="33" spans="1:11" ht="14.1" customHeight="1" x14ac:dyDescent="0.2">
      <c r="A33" s="306">
        <v>32</v>
      </c>
      <c r="B33" s="307" t="s">
        <v>252</v>
      </c>
      <c r="C33" s="308"/>
      <c r="D33" s="113">
        <v>2.2761114656456072</v>
      </c>
      <c r="E33" s="115">
        <v>107</v>
      </c>
      <c r="F33" s="114">
        <v>102</v>
      </c>
      <c r="G33" s="114">
        <v>176</v>
      </c>
      <c r="H33" s="114">
        <v>203</v>
      </c>
      <c r="I33" s="140">
        <v>185</v>
      </c>
      <c r="J33" s="115">
        <v>-78</v>
      </c>
      <c r="K33" s="116">
        <v>-42.162162162162161</v>
      </c>
    </row>
    <row r="34" spans="1:11" ht="14.1" customHeight="1" x14ac:dyDescent="0.2">
      <c r="A34" s="306">
        <v>33</v>
      </c>
      <c r="B34" s="307" t="s">
        <v>253</v>
      </c>
      <c r="C34" s="308"/>
      <c r="D34" s="113">
        <v>1.8081259306530526</v>
      </c>
      <c r="E34" s="115">
        <v>85</v>
      </c>
      <c r="F34" s="114">
        <v>33</v>
      </c>
      <c r="G34" s="114">
        <v>66</v>
      </c>
      <c r="H34" s="114">
        <v>41</v>
      </c>
      <c r="I34" s="140">
        <v>53</v>
      </c>
      <c r="J34" s="115">
        <v>32</v>
      </c>
      <c r="K34" s="116">
        <v>60.377358490566039</v>
      </c>
    </row>
    <row r="35" spans="1:11" ht="14.1" customHeight="1" x14ac:dyDescent="0.2">
      <c r="A35" s="306">
        <v>34</v>
      </c>
      <c r="B35" s="307" t="s">
        <v>254</v>
      </c>
      <c r="C35" s="308"/>
      <c r="D35" s="113">
        <v>2.7653690704105509</v>
      </c>
      <c r="E35" s="115">
        <v>130</v>
      </c>
      <c r="F35" s="114">
        <v>64</v>
      </c>
      <c r="G35" s="114">
        <v>148</v>
      </c>
      <c r="H35" s="114">
        <v>68</v>
      </c>
      <c r="I35" s="140">
        <v>67</v>
      </c>
      <c r="J35" s="115">
        <v>63</v>
      </c>
      <c r="K35" s="116">
        <v>94.02985074626865</v>
      </c>
    </row>
    <row r="36" spans="1:11" ht="14.1" customHeight="1" x14ac:dyDescent="0.2">
      <c r="A36" s="306">
        <v>41</v>
      </c>
      <c r="B36" s="307" t="s">
        <v>255</v>
      </c>
      <c r="C36" s="308"/>
      <c r="D36" s="113">
        <v>5.0840246756009364</v>
      </c>
      <c r="E36" s="115">
        <v>239</v>
      </c>
      <c r="F36" s="114">
        <v>176</v>
      </c>
      <c r="G36" s="114">
        <v>507</v>
      </c>
      <c r="H36" s="114">
        <v>162</v>
      </c>
      <c r="I36" s="140">
        <v>232</v>
      </c>
      <c r="J36" s="115">
        <v>7</v>
      </c>
      <c r="K36" s="116">
        <v>3.0172413793103448</v>
      </c>
    </row>
    <row r="37" spans="1:11" ht="14.1" customHeight="1" x14ac:dyDescent="0.2">
      <c r="A37" s="306">
        <v>42</v>
      </c>
      <c r="B37" s="307" t="s">
        <v>256</v>
      </c>
      <c r="C37" s="308"/>
      <c r="D37" s="113">
        <v>0.14890448840672196</v>
      </c>
      <c r="E37" s="115">
        <v>7</v>
      </c>
      <c r="F37" s="114">
        <v>4</v>
      </c>
      <c r="G37" s="114">
        <v>5</v>
      </c>
      <c r="H37" s="114">
        <v>6</v>
      </c>
      <c r="I37" s="140">
        <v>7</v>
      </c>
      <c r="J37" s="115">
        <v>0</v>
      </c>
      <c r="K37" s="116">
        <v>0</v>
      </c>
    </row>
    <row r="38" spans="1:11" ht="14.1" customHeight="1" x14ac:dyDescent="0.2">
      <c r="A38" s="306">
        <v>43</v>
      </c>
      <c r="B38" s="307" t="s">
        <v>257</v>
      </c>
      <c r="C38" s="308"/>
      <c r="D38" s="113">
        <v>5.2116570942352691</v>
      </c>
      <c r="E38" s="115">
        <v>245</v>
      </c>
      <c r="F38" s="114">
        <v>78</v>
      </c>
      <c r="G38" s="114">
        <v>119</v>
      </c>
      <c r="H38" s="114">
        <v>54</v>
      </c>
      <c r="I38" s="140">
        <v>88</v>
      </c>
      <c r="J38" s="115">
        <v>157</v>
      </c>
      <c r="K38" s="116">
        <v>178.40909090909091</v>
      </c>
    </row>
    <row r="39" spans="1:11" ht="14.1" customHeight="1" x14ac:dyDescent="0.2">
      <c r="A39" s="306">
        <v>51</v>
      </c>
      <c r="B39" s="307" t="s">
        <v>258</v>
      </c>
      <c r="C39" s="308"/>
      <c r="D39" s="113">
        <v>5.7009146990002124</v>
      </c>
      <c r="E39" s="115">
        <v>268</v>
      </c>
      <c r="F39" s="114">
        <v>276</v>
      </c>
      <c r="G39" s="114">
        <v>394</v>
      </c>
      <c r="H39" s="114">
        <v>380</v>
      </c>
      <c r="I39" s="140">
        <v>263</v>
      </c>
      <c r="J39" s="115">
        <v>5</v>
      </c>
      <c r="K39" s="116">
        <v>1.9011406844106464</v>
      </c>
    </row>
    <row r="40" spans="1:11" ht="14.1" customHeight="1" x14ac:dyDescent="0.2">
      <c r="A40" s="306" t="s">
        <v>259</v>
      </c>
      <c r="B40" s="307" t="s">
        <v>260</v>
      </c>
      <c r="C40" s="308"/>
      <c r="D40" s="113">
        <v>4.8074877685598807</v>
      </c>
      <c r="E40" s="115">
        <v>226</v>
      </c>
      <c r="F40" s="114">
        <v>228</v>
      </c>
      <c r="G40" s="114">
        <v>373</v>
      </c>
      <c r="H40" s="114">
        <v>359</v>
      </c>
      <c r="I40" s="140">
        <v>247</v>
      </c>
      <c r="J40" s="115">
        <v>-21</v>
      </c>
      <c r="K40" s="116">
        <v>-8.5020242914979764</v>
      </c>
    </row>
    <row r="41" spans="1:11" ht="14.1" customHeight="1" x14ac:dyDescent="0.2">
      <c r="A41" s="306"/>
      <c r="B41" s="307" t="s">
        <v>261</v>
      </c>
      <c r="C41" s="308"/>
      <c r="D41" s="113">
        <v>4.4033184428844923</v>
      </c>
      <c r="E41" s="115">
        <v>207</v>
      </c>
      <c r="F41" s="114">
        <v>198</v>
      </c>
      <c r="G41" s="114">
        <v>345</v>
      </c>
      <c r="H41" s="114">
        <v>326</v>
      </c>
      <c r="I41" s="140">
        <v>226</v>
      </c>
      <c r="J41" s="115">
        <v>-19</v>
      </c>
      <c r="K41" s="116">
        <v>-8.4070796460176993</v>
      </c>
    </row>
    <row r="42" spans="1:11" ht="14.1" customHeight="1" x14ac:dyDescent="0.2">
      <c r="A42" s="306">
        <v>52</v>
      </c>
      <c r="B42" s="307" t="s">
        <v>262</v>
      </c>
      <c r="C42" s="308"/>
      <c r="D42" s="113">
        <v>3.89278876834716</v>
      </c>
      <c r="E42" s="115">
        <v>183</v>
      </c>
      <c r="F42" s="114">
        <v>164</v>
      </c>
      <c r="G42" s="114">
        <v>203</v>
      </c>
      <c r="H42" s="114">
        <v>168</v>
      </c>
      <c r="I42" s="140">
        <v>151</v>
      </c>
      <c r="J42" s="115">
        <v>32</v>
      </c>
      <c r="K42" s="116">
        <v>21.192052980132452</v>
      </c>
    </row>
    <row r="43" spans="1:11" ht="14.1" customHeight="1" x14ac:dyDescent="0.2">
      <c r="A43" s="306" t="s">
        <v>263</v>
      </c>
      <c r="B43" s="307" t="s">
        <v>264</v>
      </c>
      <c r="C43" s="308"/>
      <c r="D43" s="113">
        <v>3.5737077217613273</v>
      </c>
      <c r="E43" s="115">
        <v>168</v>
      </c>
      <c r="F43" s="114">
        <v>150</v>
      </c>
      <c r="G43" s="114">
        <v>157</v>
      </c>
      <c r="H43" s="114">
        <v>146</v>
      </c>
      <c r="I43" s="140">
        <v>139</v>
      </c>
      <c r="J43" s="115">
        <v>29</v>
      </c>
      <c r="K43" s="116">
        <v>20.863309352517987</v>
      </c>
    </row>
    <row r="44" spans="1:11" ht="14.1" customHeight="1" x14ac:dyDescent="0.2">
      <c r="A44" s="306">
        <v>53</v>
      </c>
      <c r="B44" s="307" t="s">
        <v>265</v>
      </c>
      <c r="C44" s="308"/>
      <c r="D44" s="113">
        <v>0.99978727930227607</v>
      </c>
      <c r="E44" s="115">
        <v>47</v>
      </c>
      <c r="F44" s="114">
        <v>60</v>
      </c>
      <c r="G44" s="114">
        <v>73</v>
      </c>
      <c r="H44" s="114">
        <v>70</v>
      </c>
      <c r="I44" s="140">
        <v>41</v>
      </c>
      <c r="J44" s="115">
        <v>6</v>
      </c>
      <c r="K44" s="116">
        <v>14.634146341463415</v>
      </c>
    </row>
    <row r="45" spans="1:11" ht="14.1" customHeight="1" x14ac:dyDescent="0.2">
      <c r="A45" s="306" t="s">
        <v>266</v>
      </c>
      <c r="B45" s="307" t="s">
        <v>267</v>
      </c>
      <c r="C45" s="308"/>
      <c r="D45" s="113">
        <v>0.99978727930227607</v>
      </c>
      <c r="E45" s="115">
        <v>47</v>
      </c>
      <c r="F45" s="114">
        <v>60</v>
      </c>
      <c r="G45" s="114">
        <v>72</v>
      </c>
      <c r="H45" s="114">
        <v>70</v>
      </c>
      <c r="I45" s="140">
        <v>41</v>
      </c>
      <c r="J45" s="115">
        <v>6</v>
      </c>
      <c r="K45" s="116">
        <v>14.634146341463415</v>
      </c>
    </row>
    <row r="46" spans="1:11" ht="14.1" customHeight="1" x14ac:dyDescent="0.2">
      <c r="A46" s="306">
        <v>54</v>
      </c>
      <c r="B46" s="307" t="s">
        <v>268</v>
      </c>
      <c r="C46" s="308"/>
      <c r="D46" s="113">
        <v>1.8506700701978303</v>
      </c>
      <c r="E46" s="115">
        <v>87</v>
      </c>
      <c r="F46" s="114">
        <v>77</v>
      </c>
      <c r="G46" s="114">
        <v>247</v>
      </c>
      <c r="H46" s="114">
        <v>67</v>
      </c>
      <c r="I46" s="140">
        <v>61</v>
      </c>
      <c r="J46" s="115">
        <v>26</v>
      </c>
      <c r="K46" s="116">
        <v>42.622950819672134</v>
      </c>
    </row>
    <row r="47" spans="1:11" ht="14.1" customHeight="1" x14ac:dyDescent="0.2">
      <c r="A47" s="306">
        <v>61</v>
      </c>
      <c r="B47" s="307" t="s">
        <v>269</v>
      </c>
      <c r="C47" s="308"/>
      <c r="D47" s="113">
        <v>3.0206339076792172</v>
      </c>
      <c r="E47" s="115">
        <v>142</v>
      </c>
      <c r="F47" s="114">
        <v>132</v>
      </c>
      <c r="G47" s="114">
        <v>120</v>
      </c>
      <c r="H47" s="114">
        <v>108</v>
      </c>
      <c r="I47" s="140">
        <v>72</v>
      </c>
      <c r="J47" s="115">
        <v>70</v>
      </c>
      <c r="K47" s="116">
        <v>97.222222222222229</v>
      </c>
    </row>
    <row r="48" spans="1:11" ht="14.1" customHeight="1" x14ac:dyDescent="0.2">
      <c r="A48" s="306">
        <v>62</v>
      </c>
      <c r="B48" s="307" t="s">
        <v>270</v>
      </c>
      <c r="C48" s="308"/>
      <c r="D48" s="113">
        <v>7.2537757923845989</v>
      </c>
      <c r="E48" s="115">
        <v>341</v>
      </c>
      <c r="F48" s="114">
        <v>362</v>
      </c>
      <c r="G48" s="114">
        <v>437</v>
      </c>
      <c r="H48" s="114">
        <v>261</v>
      </c>
      <c r="I48" s="140">
        <v>327</v>
      </c>
      <c r="J48" s="115">
        <v>14</v>
      </c>
      <c r="K48" s="116">
        <v>4.2813455657492359</v>
      </c>
    </row>
    <row r="49" spans="1:11" ht="14.1" customHeight="1" x14ac:dyDescent="0.2">
      <c r="A49" s="306">
        <v>63</v>
      </c>
      <c r="B49" s="307" t="s">
        <v>271</v>
      </c>
      <c r="C49" s="308"/>
      <c r="D49" s="113">
        <v>3.0419059774516062</v>
      </c>
      <c r="E49" s="115">
        <v>143</v>
      </c>
      <c r="F49" s="114">
        <v>171</v>
      </c>
      <c r="G49" s="114">
        <v>178</v>
      </c>
      <c r="H49" s="114">
        <v>149</v>
      </c>
      <c r="I49" s="140">
        <v>143</v>
      </c>
      <c r="J49" s="115">
        <v>0</v>
      </c>
      <c r="K49" s="116">
        <v>0</v>
      </c>
    </row>
    <row r="50" spans="1:11" ht="14.1" customHeight="1" x14ac:dyDescent="0.2">
      <c r="A50" s="306" t="s">
        <v>272</v>
      </c>
      <c r="B50" s="307" t="s">
        <v>273</v>
      </c>
      <c r="C50" s="308"/>
      <c r="D50" s="113">
        <v>0.25526483726866622</v>
      </c>
      <c r="E50" s="115">
        <v>12</v>
      </c>
      <c r="F50" s="114">
        <v>7</v>
      </c>
      <c r="G50" s="114">
        <v>15</v>
      </c>
      <c r="H50" s="114">
        <v>34</v>
      </c>
      <c r="I50" s="140">
        <v>14</v>
      </c>
      <c r="J50" s="115">
        <v>-2</v>
      </c>
      <c r="K50" s="116">
        <v>-14.285714285714286</v>
      </c>
    </row>
    <row r="51" spans="1:11" ht="14.1" customHeight="1" x14ac:dyDescent="0.2">
      <c r="A51" s="306" t="s">
        <v>274</v>
      </c>
      <c r="B51" s="307" t="s">
        <v>275</v>
      </c>
      <c r="C51" s="308"/>
      <c r="D51" s="113">
        <v>2.4037438842799403</v>
      </c>
      <c r="E51" s="115">
        <v>113</v>
      </c>
      <c r="F51" s="114">
        <v>125</v>
      </c>
      <c r="G51" s="114">
        <v>123</v>
      </c>
      <c r="H51" s="114">
        <v>93</v>
      </c>
      <c r="I51" s="140">
        <v>114</v>
      </c>
      <c r="J51" s="115">
        <v>-1</v>
      </c>
      <c r="K51" s="116">
        <v>-0.8771929824561403</v>
      </c>
    </row>
    <row r="52" spans="1:11" ht="14.1" customHeight="1" x14ac:dyDescent="0.2">
      <c r="A52" s="306">
        <v>71</v>
      </c>
      <c r="B52" s="307" t="s">
        <v>276</v>
      </c>
      <c r="C52" s="308"/>
      <c r="D52" s="113">
        <v>16.464582003828973</v>
      </c>
      <c r="E52" s="115">
        <v>774</v>
      </c>
      <c r="F52" s="114">
        <v>630</v>
      </c>
      <c r="G52" s="114">
        <v>609</v>
      </c>
      <c r="H52" s="114">
        <v>435</v>
      </c>
      <c r="I52" s="140">
        <v>448</v>
      </c>
      <c r="J52" s="115">
        <v>326</v>
      </c>
      <c r="K52" s="116">
        <v>72.767857142857139</v>
      </c>
    </row>
    <row r="53" spans="1:11" ht="14.1" customHeight="1" x14ac:dyDescent="0.2">
      <c r="A53" s="306" t="s">
        <v>277</v>
      </c>
      <c r="B53" s="307" t="s">
        <v>278</v>
      </c>
      <c r="C53" s="308"/>
      <c r="D53" s="113">
        <v>5.2329291640076576</v>
      </c>
      <c r="E53" s="115">
        <v>246</v>
      </c>
      <c r="F53" s="114">
        <v>201</v>
      </c>
      <c r="G53" s="114">
        <v>248</v>
      </c>
      <c r="H53" s="114">
        <v>187</v>
      </c>
      <c r="I53" s="140">
        <v>170</v>
      </c>
      <c r="J53" s="115">
        <v>76</v>
      </c>
      <c r="K53" s="116">
        <v>44.705882352941174</v>
      </c>
    </row>
    <row r="54" spans="1:11" ht="14.1" customHeight="1" x14ac:dyDescent="0.2">
      <c r="A54" s="306" t="s">
        <v>279</v>
      </c>
      <c r="B54" s="307" t="s">
        <v>280</v>
      </c>
      <c r="C54" s="308"/>
      <c r="D54" s="113">
        <v>8.742820676451819</v>
      </c>
      <c r="E54" s="115">
        <v>411</v>
      </c>
      <c r="F54" s="114">
        <v>335</v>
      </c>
      <c r="G54" s="114">
        <v>303</v>
      </c>
      <c r="H54" s="114">
        <v>182</v>
      </c>
      <c r="I54" s="140">
        <v>225</v>
      </c>
      <c r="J54" s="115">
        <v>186</v>
      </c>
      <c r="K54" s="116">
        <v>82.666666666666671</v>
      </c>
    </row>
    <row r="55" spans="1:11" ht="14.1" customHeight="1" x14ac:dyDescent="0.2">
      <c r="A55" s="306">
        <v>72</v>
      </c>
      <c r="B55" s="307" t="s">
        <v>281</v>
      </c>
      <c r="C55" s="308"/>
      <c r="D55" s="113">
        <v>1.5528610933843863</v>
      </c>
      <c r="E55" s="115">
        <v>73</v>
      </c>
      <c r="F55" s="114">
        <v>135</v>
      </c>
      <c r="G55" s="114">
        <v>105</v>
      </c>
      <c r="H55" s="114">
        <v>72</v>
      </c>
      <c r="I55" s="140">
        <v>84</v>
      </c>
      <c r="J55" s="115">
        <v>-11</v>
      </c>
      <c r="K55" s="116">
        <v>-13.095238095238095</v>
      </c>
    </row>
    <row r="56" spans="1:11" ht="14.1" customHeight="1" x14ac:dyDescent="0.2">
      <c r="A56" s="306" t="s">
        <v>282</v>
      </c>
      <c r="B56" s="307" t="s">
        <v>283</v>
      </c>
      <c r="C56" s="308"/>
      <c r="D56" s="113">
        <v>0.4679855349925548</v>
      </c>
      <c r="E56" s="115">
        <v>22</v>
      </c>
      <c r="F56" s="114">
        <v>32</v>
      </c>
      <c r="G56" s="114">
        <v>45</v>
      </c>
      <c r="H56" s="114">
        <v>20</v>
      </c>
      <c r="I56" s="140">
        <v>32</v>
      </c>
      <c r="J56" s="115">
        <v>-10</v>
      </c>
      <c r="K56" s="116">
        <v>-31.25</v>
      </c>
    </row>
    <row r="57" spans="1:11" ht="14.1" customHeight="1" x14ac:dyDescent="0.2">
      <c r="A57" s="306" t="s">
        <v>284</v>
      </c>
      <c r="B57" s="307" t="s">
        <v>285</v>
      </c>
      <c r="C57" s="308"/>
      <c r="D57" s="113">
        <v>0.85088279089555419</v>
      </c>
      <c r="E57" s="115">
        <v>40</v>
      </c>
      <c r="F57" s="114">
        <v>94</v>
      </c>
      <c r="G57" s="114">
        <v>29</v>
      </c>
      <c r="H57" s="114">
        <v>35</v>
      </c>
      <c r="I57" s="140">
        <v>36</v>
      </c>
      <c r="J57" s="115">
        <v>4</v>
      </c>
      <c r="K57" s="116">
        <v>11.111111111111111</v>
      </c>
    </row>
    <row r="58" spans="1:11" ht="14.1" customHeight="1" x14ac:dyDescent="0.2">
      <c r="A58" s="306">
        <v>73</v>
      </c>
      <c r="B58" s="307" t="s">
        <v>286</v>
      </c>
      <c r="C58" s="308"/>
      <c r="D58" s="113">
        <v>1.8719421399702192</v>
      </c>
      <c r="E58" s="115">
        <v>88</v>
      </c>
      <c r="F58" s="114">
        <v>67</v>
      </c>
      <c r="G58" s="114">
        <v>126</v>
      </c>
      <c r="H58" s="114">
        <v>54</v>
      </c>
      <c r="I58" s="140">
        <v>52</v>
      </c>
      <c r="J58" s="115">
        <v>36</v>
      </c>
      <c r="K58" s="116">
        <v>69.230769230769226</v>
      </c>
    </row>
    <row r="59" spans="1:11" ht="14.1" customHeight="1" x14ac:dyDescent="0.2">
      <c r="A59" s="306" t="s">
        <v>287</v>
      </c>
      <c r="B59" s="307" t="s">
        <v>288</v>
      </c>
      <c r="C59" s="308"/>
      <c r="D59" s="113">
        <v>1.1912359072537757</v>
      </c>
      <c r="E59" s="115">
        <v>56</v>
      </c>
      <c r="F59" s="114">
        <v>41</v>
      </c>
      <c r="G59" s="114">
        <v>91</v>
      </c>
      <c r="H59" s="114">
        <v>43</v>
      </c>
      <c r="I59" s="140">
        <v>34</v>
      </c>
      <c r="J59" s="115">
        <v>22</v>
      </c>
      <c r="K59" s="116">
        <v>64.705882352941174</v>
      </c>
    </row>
    <row r="60" spans="1:11" ht="14.1" customHeight="1" x14ac:dyDescent="0.2">
      <c r="A60" s="306">
        <v>81</v>
      </c>
      <c r="B60" s="307" t="s">
        <v>289</v>
      </c>
      <c r="C60" s="308"/>
      <c r="D60" s="113">
        <v>7.7217613273771537</v>
      </c>
      <c r="E60" s="115">
        <v>363</v>
      </c>
      <c r="F60" s="114">
        <v>324</v>
      </c>
      <c r="G60" s="114">
        <v>445</v>
      </c>
      <c r="H60" s="114">
        <v>374</v>
      </c>
      <c r="I60" s="140">
        <v>322</v>
      </c>
      <c r="J60" s="115">
        <v>41</v>
      </c>
      <c r="K60" s="116">
        <v>12.732919254658386</v>
      </c>
    </row>
    <row r="61" spans="1:11" ht="14.1" customHeight="1" x14ac:dyDescent="0.2">
      <c r="A61" s="306" t="s">
        <v>290</v>
      </c>
      <c r="B61" s="307" t="s">
        <v>291</v>
      </c>
      <c r="C61" s="308"/>
      <c r="D61" s="113">
        <v>3.1057221867687725</v>
      </c>
      <c r="E61" s="115">
        <v>146</v>
      </c>
      <c r="F61" s="114">
        <v>113</v>
      </c>
      <c r="G61" s="114">
        <v>176</v>
      </c>
      <c r="H61" s="114">
        <v>135</v>
      </c>
      <c r="I61" s="140">
        <v>100</v>
      </c>
      <c r="J61" s="115">
        <v>46</v>
      </c>
      <c r="K61" s="116">
        <v>46</v>
      </c>
    </row>
    <row r="62" spans="1:11" ht="14.1" customHeight="1" x14ac:dyDescent="0.2">
      <c r="A62" s="306" t="s">
        <v>292</v>
      </c>
      <c r="B62" s="307" t="s">
        <v>293</v>
      </c>
      <c r="C62" s="308"/>
      <c r="D62" s="113">
        <v>1.5315890236119976</v>
      </c>
      <c r="E62" s="115">
        <v>72</v>
      </c>
      <c r="F62" s="114">
        <v>82</v>
      </c>
      <c r="G62" s="114">
        <v>135</v>
      </c>
      <c r="H62" s="114">
        <v>99</v>
      </c>
      <c r="I62" s="140">
        <v>75</v>
      </c>
      <c r="J62" s="115">
        <v>-3</v>
      </c>
      <c r="K62" s="116">
        <v>-4</v>
      </c>
    </row>
    <row r="63" spans="1:11" ht="14.1" customHeight="1" x14ac:dyDescent="0.2">
      <c r="A63" s="306"/>
      <c r="B63" s="307" t="s">
        <v>294</v>
      </c>
      <c r="C63" s="308"/>
      <c r="D63" s="113">
        <v>1.1912359072537757</v>
      </c>
      <c r="E63" s="115">
        <v>56</v>
      </c>
      <c r="F63" s="114">
        <v>68</v>
      </c>
      <c r="G63" s="114">
        <v>110</v>
      </c>
      <c r="H63" s="114">
        <v>89</v>
      </c>
      <c r="I63" s="140">
        <v>61</v>
      </c>
      <c r="J63" s="115">
        <v>-5</v>
      </c>
      <c r="K63" s="116">
        <v>-8.1967213114754092</v>
      </c>
    </row>
    <row r="64" spans="1:11" ht="14.1" customHeight="1" x14ac:dyDescent="0.2">
      <c r="A64" s="306" t="s">
        <v>295</v>
      </c>
      <c r="B64" s="307" t="s">
        <v>296</v>
      </c>
      <c r="C64" s="308"/>
      <c r="D64" s="113">
        <v>0.97851520952988724</v>
      </c>
      <c r="E64" s="115">
        <v>46</v>
      </c>
      <c r="F64" s="114">
        <v>49</v>
      </c>
      <c r="G64" s="114">
        <v>46</v>
      </c>
      <c r="H64" s="114">
        <v>64</v>
      </c>
      <c r="I64" s="140">
        <v>45</v>
      </c>
      <c r="J64" s="115">
        <v>1</v>
      </c>
      <c r="K64" s="116">
        <v>2.2222222222222223</v>
      </c>
    </row>
    <row r="65" spans="1:11" ht="14.1" customHeight="1" x14ac:dyDescent="0.2">
      <c r="A65" s="306" t="s">
        <v>297</v>
      </c>
      <c r="B65" s="307" t="s">
        <v>298</v>
      </c>
      <c r="C65" s="308"/>
      <c r="D65" s="113">
        <v>0.65943416294405444</v>
      </c>
      <c r="E65" s="115">
        <v>31</v>
      </c>
      <c r="F65" s="114">
        <v>24</v>
      </c>
      <c r="G65" s="114">
        <v>28</v>
      </c>
      <c r="H65" s="114">
        <v>26</v>
      </c>
      <c r="I65" s="140">
        <v>43</v>
      </c>
      <c r="J65" s="115">
        <v>-12</v>
      </c>
      <c r="K65" s="116">
        <v>-27.906976744186046</v>
      </c>
    </row>
    <row r="66" spans="1:11" ht="14.1" customHeight="1" x14ac:dyDescent="0.2">
      <c r="A66" s="306">
        <v>82</v>
      </c>
      <c r="B66" s="307" t="s">
        <v>299</v>
      </c>
      <c r="C66" s="308"/>
      <c r="D66" s="113">
        <v>3.1482663263135504</v>
      </c>
      <c r="E66" s="115">
        <v>148</v>
      </c>
      <c r="F66" s="114">
        <v>159</v>
      </c>
      <c r="G66" s="114">
        <v>142</v>
      </c>
      <c r="H66" s="114">
        <v>134</v>
      </c>
      <c r="I66" s="140">
        <v>113</v>
      </c>
      <c r="J66" s="115">
        <v>35</v>
      </c>
      <c r="K66" s="116">
        <v>30.973451327433629</v>
      </c>
    </row>
    <row r="67" spans="1:11" ht="14.1" customHeight="1" x14ac:dyDescent="0.2">
      <c r="A67" s="306" t="s">
        <v>300</v>
      </c>
      <c r="B67" s="307" t="s">
        <v>301</v>
      </c>
      <c r="C67" s="308"/>
      <c r="D67" s="113">
        <v>1.7655817911082747</v>
      </c>
      <c r="E67" s="115">
        <v>83</v>
      </c>
      <c r="F67" s="114">
        <v>111</v>
      </c>
      <c r="G67" s="114">
        <v>69</v>
      </c>
      <c r="H67" s="114">
        <v>80</v>
      </c>
      <c r="I67" s="140">
        <v>60</v>
      </c>
      <c r="J67" s="115">
        <v>23</v>
      </c>
      <c r="K67" s="116">
        <v>38.333333333333336</v>
      </c>
    </row>
    <row r="68" spans="1:11" ht="14.1" customHeight="1" x14ac:dyDescent="0.2">
      <c r="A68" s="306" t="s">
        <v>302</v>
      </c>
      <c r="B68" s="307" t="s">
        <v>303</v>
      </c>
      <c r="C68" s="308"/>
      <c r="D68" s="113">
        <v>0.7870665815783876</v>
      </c>
      <c r="E68" s="115">
        <v>37</v>
      </c>
      <c r="F68" s="114">
        <v>37</v>
      </c>
      <c r="G68" s="114">
        <v>41</v>
      </c>
      <c r="H68" s="114">
        <v>41</v>
      </c>
      <c r="I68" s="140">
        <v>39</v>
      </c>
      <c r="J68" s="115">
        <v>-2</v>
      </c>
      <c r="K68" s="116">
        <v>-5.1282051282051286</v>
      </c>
    </row>
    <row r="69" spans="1:11" ht="14.1" customHeight="1" x14ac:dyDescent="0.2">
      <c r="A69" s="306">
        <v>83</v>
      </c>
      <c r="B69" s="307" t="s">
        <v>304</v>
      </c>
      <c r="C69" s="308"/>
      <c r="D69" s="113">
        <v>3.6587960008508826</v>
      </c>
      <c r="E69" s="115">
        <v>172</v>
      </c>
      <c r="F69" s="114">
        <v>189</v>
      </c>
      <c r="G69" s="114">
        <v>393</v>
      </c>
      <c r="H69" s="114">
        <v>151</v>
      </c>
      <c r="I69" s="140">
        <v>188</v>
      </c>
      <c r="J69" s="115">
        <v>-16</v>
      </c>
      <c r="K69" s="116">
        <v>-8.5106382978723403</v>
      </c>
    </row>
    <row r="70" spans="1:11" ht="14.1" customHeight="1" x14ac:dyDescent="0.2">
      <c r="A70" s="306" t="s">
        <v>305</v>
      </c>
      <c r="B70" s="307" t="s">
        <v>306</v>
      </c>
      <c r="C70" s="308"/>
      <c r="D70" s="113">
        <v>2.7653690704105509</v>
      </c>
      <c r="E70" s="115">
        <v>130</v>
      </c>
      <c r="F70" s="114">
        <v>165</v>
      </c>
      <c r="G70" s="114">
        <v>364</v>
      </c>
      <c r="H70" s="114">
        <v>117</v>
      </c>
      <c r="I70" s="140">
        <v>159</v>
      </c>
      <c r="J70" s="115">
        <v>-29</v>
      </c>
      <c r="K70" s="116">
        <v>-18.238993710691823</v>
      </c>
    </row>
    <row r="71" spans="1:11" ht="14.1" customHeight="1" x14ac:dyDescent="0.2">
      <c r="A71" s="306"/>
      <c r="B71" s="307" t="s">
        <v>307</v>
      </c>
      <c r="C71" s="308"/>
      <c r="D71" s="113">
        <v>1.1061476281642204</v>
      </c>
      <c r="E71" s="115">
        <v>52</v>
      </c>
      <c r="F71" s="114">
        <v>67</v>
      </c>
      <c r="G71" s="114">
        <v>201</v>
      </c>
      <c r="H71" s="114">
        <v>43</v>
      </c>
      <c r="I71" s="140">
        <v>102</v>
      </c>
      <c r="J71" s="115">
        <v>-50</v>
      </c>
      <c r="K71" s="116">
        <v>-49.019607843137258</v>
      </c>
    </row>
    <row r="72" spans="1:11" ht="14.1" customHeight="1" x14ac:dyDescent="0.2">
      <c r="A72" s="306">
        <v>84</v>
      </c>
      <c r="B72" s="307" t="s">
        <v>308</v>
      </c>
      <c r="C72" s="308"/>
      <c r="D72" s="113">
        <v>1.6166773027015529</v>
      </c>
      <c r="E72" s="115">
        <v>76</v>
      </c>
      <c r="F72" s="114">
        <v>68</v>
      </c>
      <c r="G72" s="114">
        <v>94</v>
      </c>
      <c r="H72" s="114">
        <v>63</v>
      </c>
      <c r="I72" s="140">
        <v>90</v>
      </c>
      <c r="J72" s="115">
        <v>-14</v>
      </c>
      <c r="K72" s="116">
        <v>-15.555555555555555</v>
      </c>
    </row>
    <row r="73" spans="1:11" ht="14.1" customHeight="1" x14ac:dyDescent="0.2">
      <c r="A73" s="306" t="s">
        <v>309</v>
      </c>
      <c r="B73" s="307" t="s">
        <v>310</v>
      </c>
      <c r="C73" s="308"/>
      <c r="D73" s="113">
        <v>0.7870665815783876</v>
      </c>
      <c r="E73" s="115">
        <v>37</v>
      </c>
      <c r="F73" s="114">
        <v>28</v>
      </c>
      <c r="G73" s="114">
        <v>36</v>
      </c>
      <c r="H73" s="114">
        <v>25</v>
      </c>
      <c r="I73" s="140">
        <v>30</v>
      </c>
      <c r="J73" s="115">
        <v>7</v>
      </c>
      <c r="K73" s="116">
        <v>23.333333333333332</v>
      </c>
    </row>
    <row r="74" spans="1:11" ht="14.1" customHeight="1" x14ac:dyDescent="0.2">
      <c r="A74" s="306" t="s">
        <v>311</v>
      </c>
      <c r="B74" s="307" t="s">
        <v>312</v>
      </c>
      <c r="C74" s="308"/>
      <c r="D74" s="113">
        <v>0.2339927674962774</v>
      </c>
      <c r="E74" s="115">
        <v>11</v>
      </c>
      <c r="F74" s="114">
        <v>15</v>
      </c>
      <c r="G74" s="114">
        <v>20</v>
      </c>
      <c r="H74" s="114">
        <v>9</v>
      </c>
      <c r="I74" s="140">
        <v>14</v>
      </c>
      <c r="J74" s="115">
        <v>-3</v>
      </c>
      <c r="K74" s="116">
        <v>-21.428571428571427</v>
      </c>
    </row>
    <row r="75" spans="1:11" ht="14.1" customHeight="1" x14ac:dyDescent="0.2">
      <c r="A75" s="306" t="s">
        <v>313</v>
      </c>
      <c r="B75" s="307" t="s">
        <v>314</v>
      </c>
      <c r="C75" s="308"/>
      <c r="D75" s="113">
        <v>0.12763241863433311</v>
      </c>
      <c r="E75" s="115">
        <v>6</v>
      </c>
      <c r="F75" s="114">
        <v>6</v>
      </c>
      <c r="G75" s="114">
        <v>8</v>
      </c>
      <c r="H75" s="114">
        <v>6</v>
      </c>
      <c r="I75" s="140">
        <v>12</v>
      </c>
      <c r="J75" s="115">
        <v>-6</v>
      </c>
      <c r="K75" s="116">
        <v>-50</v>
      </c>
    </row>
    <row r="76" spans="1:11" ht="14.1" customHeight="1" x14ac:dyDescent="0.2">
      <c r="A76" s="306">
        <v>91</v>
      </c>
      <c r="B76" s="307" t="s">
        <v>315</v>
      </c>
      <c r="C76" s="308"/>
      <c r="D76" s="113">
        <v>0.2765369070410551</v>
      </c>
      <c r="E76" s="115">
        <v>13</v>
      </c>
      <c r="F76" s="114">
        <v>18</v>
      </c>
      <c r="G76" s="114">
        <v>15</v>
      </c>
      <c r="H76" s="114">
        <v>5</v>
      </c>
      <c r="I76" s="140">
        <v>13</v>
      </c>
      <c r="J76" s="115">
        <v>0</v>
      </c>
      <c r="K76" s="116">
        <v>0</v>
      </c>
    </row>
    <row r="77" spans="1:11" ht="14.1" customHeight="1" x14ac:dyDescent="0.2">
      <c r="A77" s="306">
        <v>92</v>
      </c>
      <c r="B77" s="307" t="s">
        <v>316</v>
      </c>
      <c r="C77" s="308"/>
      <c r="D77" s="113">
        <v>1.2550521165709423</v>
      </c>
      <c r="E77" s="115">
        <v>59</v>
      </c>
      <c r="F77" s="114">
        <v>51</v>
      </c>
      <c r="G77" s="114">
        <v>44</v>
      </c>
      <c r="H77" s="114">
        <v>41</v>
      </c>
      <c r="I77" s="140">
        <v>44</v>
      </c>
      <c r="J77" s="115">
        <v>15</v>
      </c>
      <c r="K77" s="116">
        <v>34.090909090909093</v>
      </c>
    </row>
    <row r="78" spans="1:11" ht="14.1" customHeight="1" x14ac:dyDescent="0.2">
      <c r="A78" s="306">
        <v>93</v>
      </c>
      <c r="B78" s="307" t="s">
        <v>317</v>
      </c>
      <c r="C78" s="308"/>
      <c r="D78" s="113" t="s">
        <v>513</v>
      </c>
      <c r="E78" s="115" t="s">
        <v>513</v>
      </c>
      <c r="F78" s="114" t="s">
        <v>513</v>
      </c>
      <c r="G78" s="114">
        <v>4</v>
      </c>
      <c r="H78" s="114" t="s">
        <v>513</v>
      </c>
      <c r="I78" s="140">
        <v>4</v>
      </c>
      <c r="J78" s="115" t="s">
        <v>513</v>
      </c>
      <c r="K78" s="116" t="s">
        <v>513</v>
      </c>
    </row>
    <row r="79" spans="1:11" ht="14.1" customHeight="1" x14ac:dyDescent="0.2">
      <c r="A79" s="306">
        <v>94</v>
      </c>
      <c r="B79" s="307" t="s">
        <v>318</v>
      </c>
      <c r="C79" s="308"/>
      <c r="D79" s="113">
        <v>0.38289725590299939</v>
      </c>
      <c r="E79" s="115">
        <v>18</v>
      </c>
      <c r="F79" s="114">
        <v>7</v>
      </c>
      <c r="G79" s="114">
        <v>76</v>
      </c>
      <c r="H79" s="114">
        <v>5</v>
      </c>
      <c r="I79" s="140">
        <v>5</v>
      </c>
      <c r="J79" s="115">
        <v>13</v>
      </c>
      <c r="K79" s="116" t="s">
        <v>514</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0.17017655817911082</v>
      </c>
      <c r="E81" s="143">
        <v>8</v>
      </c>
      <c r="F81" s="144">
        <v>4</v>
      </c>
      <c r="G81" s="144">
        <v>25</v>
      </c>
      <c r="H81" s="144">
        <v>7</v>
      </c>
      <c r="I81" s="145">
        <v>4</v>
      </c>
      <c r="J81" s="143">
        <v>4</v>
      </c>
      <c r="K81" s="146">
        <v>100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5904</v>
      </c>
      <c r="E11" s="114">
        <v>4282</v>
      </c>
      <c r="F11" s="114">
        <v>4572</v>
      </c>
      <c r="G11" s="114">
        <v>3717</v>
      </c>
      <c r="H11" s="140">
        <v>4118</v>
      </c>
      <c r="I11" s="115">
        <v>1786</v>
      </c>
      <c r="J11" s="116">
        <v>43.370568237008257</v>
      </c>
    </row>
    <row r="12" spans="1:15" s="110" customFormat="1" ht="24.95" customHeight="1" x14ac:dyDescent="0.2">
      <c r="A12" s="193" t="s">
        <v>132</v>
      </c>
      <c r="B12" s="194" t="s">
        <v>133</v>
      </c>
      <c r="C12" s="113">
        <v>8.4688346883468837E-2</v>
      </c>
      <c r="D12" s="115">
        <v>5</v>
      </c>
      <c r="E12" s="114">
        <v>10</v>
      </c>
      <c r="F12" s="114">
        <v>13</v>
      </c>
      <c r="G12" s="114">
        <v>11</v>
      </c>
      <c r="H12" s="140">
        <v>9</v>
      </c>
      <c r="I12" s="115">
        <v>-4</v>
      </c>
      <c r="J12" s="116">
        <v>-44.444444444444443</v>
      </c>
    </row>
    <row r="13" spans="1:15" s="110" customFormat="1" ht="24.95" customHeight="1" x14ac:dyDescent="0.2">
      <c r="A13" s="193" t="s">
        <v>134</v>
      </c>
      <c r="B13" s="199" t="s">
        <v>214</v>
      </c>
      <c r="C13" s="113">
        <v>0.50813008130081305</v>
      </c>
      <c r="D13" s="115">
        <v>30</v>
      </c>
      <c r="E13" s="114">
        <v>49</v>
      </c>
      <c r="F13" s="114">
        <v>45</v>
      </c>
      <c r="G13" s="114">
        <v>23</v>
      </c>
      <c r="H13" s="140">
        <v>25</v>
      </c>
      <c r="I13" s="115">
        <v>5</v>
      </c>
      <c r="J13" s="116">
        <v>20</v>
      </c>
    </row>
    <row r="14" spans="1:15" s="287" customFormat="1" ht="24.95" customHeight="1" x14ac:dyDescent="0.2">
      <c r="A14" s="193" t="s">
        <v>215</v>
      </c>
      <c r="B14" s="199" t="s">
        <v>137</v>
      </c>
      <c r="C14" s="113">
        <v>11.941056910569106</v>
      </c>
      <c r="D14" s="115">
        <v>705</v>
      </c>
      <c r="E14" s="114">
        <v>439</v>
      </c>
      <c r="F14" s="114">
        <v>592</v>
      </c>
      <c r="G14" s="114">
        <v>447</v>
      </c>
      <c r="H14" s="140">
        <v>611</v>
      </c>
      <c r="I14" s="115">
        <v>94</v>
      </c>
      <c r="J14" s="116">
        <v>15.384615384615385</v>
      </c>
      <c r="K14" s="110"/>
      <c r="L14" s="110"/>
      <c r="M14" s="110"/>
      <c r="N14" s="110"/>
      <c r="O14" s="110"/>
    </row>
    <row r="15" spans="1:15" s="110" customFormat="1" ht="24.95" customHeight="1" x14ac:dyDescent="0.2">
      <c r="A15" s="193" t="s">
        <v>216</v>
      </c>
      <c r="B15" s="199" t="s">
        <v>217</v>
      </c>
      <c r="C15" s="113">
        <v>1.0331978319783197</v>
      </c>
      <c r="D15" s="115">
        <v>61</v>
      </c>
      <c r="E15" s="114">
        <v>56</v>
      </c>
      <c r="F15" s="114">
        <v>83</v>
      </c>
      <c r="G15" s="114">
        <v>69</v>
      </c>
      <c r="H15" s="140">
        <v>55</v>
      </c>
      <c r="I15" s="115">
        <v>6</v>
      </c>
      <c r="J15" s="116">
        <v>10.909090909090908</v>
      </c>
    </row>
    <row r="16" spans="1:15" s="287" customFormat="1" ht="24.95" customHeight="1" x14ac:dyDescent="0.2">
      <c r="A16" s="193" t="s">
        <v>218</v>
      </c>
      <c r="B16" s="199" t="s">
        <v>141</v>
      </c>
      <c r="C16" s="113">
        <v>2.3035230352303522</v>
      </c>
      <c r="D16" s="115">
        <v>136</v>
      </c>
      <c r="E16" s="114">
        <v>130</v>
      </c>
      <c r="F16" s="114">
        <v>89</v>
      </c>
      <c r="G16" s="114">
        <v>68</v>
      </c>
      <c r="H16" s="140">
        <v>95</v>
      </c>
      <c r="I16" s="115">
        <v>41</v>
      </c>
      <c r="J16" s="116">
        <v>43.157894736842103</v>
      </c>
      <c r="K16" s="110"/>
      <c r="L16" s="110"/>
      <c r="M16" s="110"/>
      <c r="N16" s="110"/>
      <c r="O16" s="110"/>
    </row>
    <row r="17" spans="1:15" s="110" customFormat="1" ht="24.95" customHeight="1" x14ac:dyDescent="0.2">
      <c r="A17" s="193" t="s">
        <v>142</v>
      </c>
      <c r="B17" s="199" t="s">
        <v>220</v>
      </c>
      <c r="C17" s="113">
        <v>8.6043360433604335</v>
      </c>
      <c r="D17" s="115">
        <v>508</v>
      </c>
      <c r="E17" s="114">
        <v>253</v>
      </c>
      <c r="F17" s="114">
        <v>420</v>
      </c>
      <c r="G17" s="114">
        <v>310</v>
      </c>
      <c r="H17" s="140">
        <v>461</v>
      </c>
      <c r="I17" s="115">
        <v>47</v>
      </c>
      <c r="J17" s="116">
        <v>10.195227765726681</v>
      </c>
    </row>
    <row r="18" spans="1:15" s="287" customFormat="1" ht="24.95" customHeight="1" x14ac:dyDescent="0.2">
      <c r="A18" s="201" t="s">
        <v>144</v>
      </c>
      <c r="B18" s="202" t="s">
        <v>145</v>
      </c>
      <c r="C18" s="113">
        <v>6.1483739837398375</v>
      </c>
      <c r="D18" s="115">
        <v>363</v>
      </c>
      <c r="E18" s="114">
        <v>253</v>
      </c>
      <c r="F18" s="114">
        <v>275</v>
      </c>
      <c r="G18" s="114">
        <v>243</v>
      </c>
      <c r="H18" s="140">
        <v>263</v>
      </c>
      <c r="I18" s="115">
        <v>100</v>
      </c>
      <c r="J18" s="116">
        <v>38.022813688212928</v>
      </c>
      <c r="K18" s="110"/>
      <c r="L18" s="110"/>
      <c r="M18" s="110"/>
      <c r="N18" s="110"/>
      <c r="O18" s="110"/>
    </row>
    <row r="19" spans="1:15" s="110" customFormat="1" ht="24.95" customHeight="1" x14ac:dyDescent="0.2">
      <c r="A19" s="193" t="s">
        <v>146</v>
      </c>
      <c r="B19" s="199" t="s">
        <v>147</v>
      </c>
      <c r="C19" s="113">
        <v>11.517615176151761</v>
      </c>
      <c r="D19" s="115">
        <v>680</v>
      </c>
      <c r="E19" s="114">
        <v>561</v>
      </c>
      <c r="F19" s="114">
        <v>625</v>
      </c>
      <c r="G19" s="114">
        <v>615</v>
      </c>
      <c r="H19" s="140">
        <v>637</v>
      </c>
      <c r="I19" s="115">
        <v>43</v>
      </c>
      <c r="J19" s="116">
        <v>6.7503924646781792</v>
      </c>
    </row>
    <row r="20" spans="1:15" s="287" customFormat="1" ht="24.95" customHeight="1" x14ac:dyDescent="0.2">
      <c r="A20" s="193" t="s">
        <v>148</v>
      </c>
      <c r="B20" s="199" t="s">
        <v>149</v>
      </c>
      <c r="C20" s="113">
        <v>3.8279132791327912</v>
      </c>
      <c r="D20" s="115">
        <v>226</v>
      </c>
      <c r="E20" s="114">
        <v>190</v>
      </c>
      <c r="F20" s="114">
        <v>241</v>
      </c>
      <c r="G20" s="114">
        <v>182</v>
      </c>
      <c r="H20" s="140">
        <v>180</v>
      </c>
      <c r="I20" s="115">
        <v>46</v>
      </c>
      <c r="J20" s="116">
        <v>25.555555555555557</v>
      </c>
      <c r="K20" s="110"/>
      <c r="L20" s="110"/>
      <c r="M20" s="110"/>
      <c r="N20" s="110"/>
      <c r="O20" s="110"/>
    </row>
    <row r="21" spans="1:15" s="110" customFormat="1" ht="24.95" customHeight="1" x14ac:dyDescent="0.2">
      <c r="A21" s="201" t="s">
        <v>150</v>
      </c>
      <c r="B21" s="202" t="s">
        <v>151</v>
      </c>
      <c r="C21" s="113">
        <v>6.5379403794037945</v>
      </c>
      <c r="D21" s="115">
        <v>386</v>
      </c>
      <c r="E21" s="114">
        <v>221</v>
      </c>
      <c r="F21" s="114">
        <v>216</v>
      </c>
      <c r="G21" s="114">
        <v>211</v>
      </c>
      <c r="H21" s="140">
        <v>195</v>
      </c>
      <c r="I21" s="115">
        <v>191</v>
      </c>
      <c r="J21" s="116">
        <v>97.948717948717942</v>
      </c>
    </row>
    <row r="22" spans="1:15" s="110" customFormat="1" ht="24.95" customHeight="1" x14ac:dyDescent="0.2">
      <c r="A22" s="201" t="s">
        <v>152</v>
      </c>
      <c r="B22" s="199" t="s">
        <v>153</v>
      </c>
      <c r="C22" s="113">
        <v>21.121273712737128</v>
      </c>
      <c r="D22" s="115">
        <v>1247</v>
      </c>
      <c r="E22" s="114">
        <v>727</v>
      </c>
      <c r="F22" s="114">
        <v>202</v>
      </c>
      <c r="G22" s="114">
        <v>117</v>
      </c>
      <c r="H22" s="140">
        <v>131</v>
      </c>
      <c r="I22" s="115">
        <v>1116</v>
      </c>
      <c r="J22" s="116" t="s">
        <v>514</v>
      </c>
    </row>
    <row r="23" spans="1:15" s="110" customFormat="1" ht="24.95" customHeight="1" x14ac:dyDescent="0.2">
      <c r="A23" s="193" t="s">
        <v>154</v>
      </c>
      <c r="B23" s="199" t="s">
        <v>155</v>
      </c>
      <c r="C23" s="113">
        <v>1.2025745257452574</v>
      </c>
      <c r="D23" s="115">
        <v>71</v>
      </c>
      <c r="E23" s="114">
        <v>50</v>
      </c>
      <c r="F23" s="114">
        <v>58</v>
      </c>
      <c r="G23" s="114">
        <v>46</v>
      </c>
      <c r="H23" s="140">
        <v>74</v>
      </c>
      <c r="I23" s="115">
        <v>-3</v>
      </c>
      <c r="J23" s="116">
        <v>-4.0540540540540544</v>
      </c>
    </row>
    <row r="24" spans="1:15" s="110" customFormat="1" ht="24.95" customHeight="1" x14ac:dyDescent="0.2">
      <c r="A24" s="193" t="s">
        <v>156</v>
      </c>
      <c r="B24" s="199" t="s">
        <v>221</v>
      </c>
      <c r="C24" s="113">
        <v>5.2676151761517618</v>
      </c>
      <c r="D24" s="115">
        <v>311</v>
      </c>
      <c r="E24" s="114">
        <v>154</v>
      </c>
      <c r="F24" s="114">
        <v>205</v>
      </c>
      <c r="G24" s="114">
        <v>183</v>
      </c>
      <c r="H24" s="140">
        <v>222</v>
      </c>
      <c r="I24" s="115">
        <v>89</v>
      </c>
      <c r="J24" s="116">
        <v>40.090090090090094</v>
      </c>
    </row>
    <row r="25" spans="1:15" s="110" customFormat="1" ht="24.95" customHeight="1" x14ac:dyDescent="0.2">
      <c r="A25" s="193" t="s">
        <v>222</v>
      </c>
      <c r="B25" s="204" t="s">
        <v>159</v>
      </c>
      <c r="C25" s="113">
        <v>5.301490514905149</v>
      </c>
      <c r="D25" s="115">
        <v>313</v>
      </c>
      <c r="E25" s="114">
        <v>190</v>
      </c>
      <c r="F25" s="114">
        <v>270</v>
      </c>
      <c r="G25" s="114">
        <v>222</v>
      </c>
      <c r="H25" s="140">
        <v>258</v>
      </c>
      <c r="I25" s="115">
        <v>55</v>
      </c>
      <c r="J25" s="116">
        <v>21.31782945736434</v>
      </c>
    </row>
    <row r="26" spans="1:15" s="110" customFormat="1" ht="24.95" customHeight="1" x14ac:dyDescent="0.2">
      <c r="A26" s="201">
        <v>782.78300000000002</v>
      </c>
      <c r="B26" s="203" t="s">
        <v>160</v>
      </c>
      <c r="C26" s="113">
        <v>10.010162601626016</v>
      </c>
      <c r="D26" s="115">
        <v>591</v>
      </c>
      <c r="E26" s="114">
        <v>631</v>
      </c>
      <c r="F26" s="114">
        <v>632</v>
      </c>
      <c r="G26" s="114">
        <v>538</v>
      </c>
      <c r="H26" s="140">
        <v>547</v>
      </c>
      <c r="I26" s="115">
        <v>44</v>
      </c>
      <c r="J26" s="116">
        <v>8.0438756855575875</v>
      </c>
    </row>
    <row r="27" spans="1:15" s="110" customFormat="1" ht="24.95" customHeight="1" x14ac:dyDescent="0.2">
      <c r="A27" s="193" t="s">
        <v>161</v>
      </c>
      <c r="B27" s="199" t="s">
        <v>162</v>
      </c>
      <c r="C27" s="113">
        <v>1.6260162601626016</v>
      </c>
      <c r="D27" s="115">
        <v>96</v>
      </c>
      <c r="E27" s="114">
        <v>54</v>
      </c>
      <c r="F27" s="114">
        <v>117</v>
      </c>
      <c r="G27" s="114">
        <v>67</v>
      </c>
      <c r="H27" s="140">
        <v>87</v>
      </c>
      <c r="I27" s="115">
        <v>9</v>
      </c>
      <c r="J27" s="116">
        <v>10.344827586206897</v>
      </c>
    </row>
    <row r="28" spans="1:15" s="110" customFormat="1" ht="24.95" customHeight="1" x14ac:dyDescent="0.2">
      <c r="A28" s="193" t="s">
        <v>163</v>
      </c>
      <c r="B28" s="199" t="s">
        <v>164</v>
      </c>
      <c r="C28" s="113">
        <v>2.3543360433604335</v>
      </c>
      <c r="D28" s="115">
        <v>139</v>
      </c>
      <c r="E28" s="114">
        <v>104</v>
      </c>
      <c r="F28" s="114">
        <v>194</v>
      </c>
      <c r="G28" s="114">
        <v>109</v>
      </c>
      <c r="H28" s="140">
        <v>186</v>
      </c>
      <c r="I28" s="115">
        <v>-47</v>
      </c>
      <c r="J28" s="116">
        <v>-25.268817204301076</v>
      </c>
    </row>
    <row r="29" spans="1:15" s="110" customFormat="1" ht="24.95" customHeight="1" x14ac:dyDescent="0.2">
      <c r="A29" s="193">
        <v>86</v>
      </c>
      <c r="B29" s="199" t="s">
        <v>165</v>
      </c>
      <c r="C29" s="113">
        <v>6.0806233062330621</v>
      </c>
      <c r="D29" s="115">
        <v>359</v>
      </c>
      <c r="E29" s="114">
        <v>291</v>
      </c>
      <c r="F29" s="114">
        <v>365</v>
      </c>
      <c r="G29" s="114">
        <v>348</v>
      </c>
      <c r="H29" s="140">
        <v>345</v>
      </c>
      <c r="I29" s="115">
        <v>14</v>
      </c>
      <c r="J29" s="116">
        <v>4.0579710144927539</v>
      </c>
    </row>
    <row r="30" spans="1:15" s="110" customFormat="1" ht="24.95" customHeight="1" x14ac:dyDescent="0.2">
      <c r="A30" s="193">
        <v>87.88</v>
      </c>
      <c r="B30" s="204" t="s">
        <v>166</v>
      </c>
      <c r="C30" s="113">
        <v>3.5399728997289972</v>
      </c>
      <c r="D30" s="115">
        <v>209</v>
      </c>
      <c r="E30" s="114">
        <v>202</v>
      </c>
      <c r="F30" s="114">
        <v>268</v>
      </c>
      <c r="G30" s="114">
        <v>196</v>
      </c>
      <c r="H30" s="140">
        <v>178</v>
      </c>
      <c r="I30" s="115">
        <v>31</v>
      </c>
      <c r="J30" s="116">
        <v>17.415730337078653</v>
      </c>
    </row>
    <row r="31" spans="1:15" s="110" customFormat="1" ht="24.95" customHeight="1" x14ac:dyDescent="0.2">
      <c r="A31" s="193" t="s">
        <v>167</v>
      </c>
      <c r="B31" s="199" t="s">
        <v>168</v>
      </c>
      <c r="C31" s="113">
        <v>2.9302168021680215</v>
      </c>
      <c r="D31" s="115">
        <v>173</v>
      </c>
      <c r="E31" s="114">
        <v>156</v>
      </c>
      <c r="F31" s="114">
        <v>254</v>
      </c>
      <c r="G31" s="114">
        <v>159</v>
      </c>
      <c r="H31" s="140">
        <v>170</v>
      </c>
      <c r="I31" s="115">
        <v>3</v>
      </c>
      <c r="J31" s="116">
        <v>1.7647058823529411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8.4688346883468837E-2</v>
      </c>
      <c r="D34" s="115">
        <v>5</v>
      </c>
      <c r="E34" s="114">
        <v>10</v>
      </c>
      <c r="F34" s="114">
        <v>13</v>
      </c>
      <c r="G34" s="114">
        <v>11</v>
      </c>
      <c r="H34" s="140">
        <v>9</v>
      </c>
      <c r="I34" s="115">
        <v>-4</v>
      </c>
      <c r="J34" s="116">
        <v>-44.444444444444443</v>
      </c>
    </row>
    <row r="35" spans="1:10" s="110" customFormat="1" ht="24.95" customHeight="1" x14ac:dyDescent="0.2">
      <c r="A35" s="292" t="s">
        <v>171</v>
      </c>
      <c r="B35" s="293" t="s">
        <v>172</v>
      </c>
      <c r="C35" s="113">
        <v>18.597560975609756</v>
      </c>
      <c r="D35" s="115">
        <v>1098</v>
      </c>
      <c r="E35" s="114">
        <v>741</v>
      </c>
      <c r="F35" s="114">
        <v>912</v>
      </c>
      <c r="G35" s="114">
        <v>713</v>
      </c>
      <c r="H35" s="140">
        <v>899</v>
      </c>
      <c r="I35" s="115">
        <v>199</v>
      </c>
      <c r="J35" s="116">
        <v>22.135706340378199</v>
      </c>
    </row>
    <row r="36" spans="1:10" s="110" customFormat="1" ht="24.95" customHeight="1" x14ac:dyDescent="0.2">
      <c r="A36" s="294" t="s">
        <v>173</v>
      </c>
      <c r="B36" s="295" t="s">
        <v>174</v>
      </c>
      <c r="C36" s="125">
        <v>81.31775067750678</v>
      </c>
      <c r="D36" s="143">
        <v>4801</v>
      </c>
      <c r="E36" s="144">
        <v>3531</v>
      </c>
      <c r="F36" s="144">
        <v>3647</v>
      </c>
      <c r="G36" s="144">
        <v>2993</v>
      </c>
      <c r="H36" s="145">
        <v>3210</v>
      </c>
      <c r="I36" s="143">
        <v>1591</v>
      </c>
      <c r="J36" s="146">
        <v>49.563862928348911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5904</v>
      </c>
      <c r="F11" s="264">
        <v>4282</v>
      </c>
      <c r="G11" s="264">
        <v>4572</v>
      </c>
      <c r="H11" s="264">
        <v>3717</v>
      </c>
      <c r="I11" s="265">
        <v>4118</v>
      </c>
      <c r="J11" s="263">
        <v>1786</v>
      </c>
      <c r="K11" s="266">
        <v>43.370568237008257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18.275745257452574</v>
      </c>
      <c r="E13" s="115">
        <v>1079</v>
      </c>
      <c r="F13" s="114">
        <v>904</v>
      </c>
      <c r="G13" s="114">
        <v>1044</v>
      </c>
      <c r="H13" s="114">
        <v>844</v>
      </c>
      <c r="I13" s="140">
        <v>880</v>
      </c>
      <c r="J13" s="115">
        <v>199</v>
      </c>
      <c r="K13" s="116">
        <v>22.613636363636363</v>
      </c>
    </row>
    <row r="14" spans="1:17" ht="15.95" customHeight="1" x14ac:dyDescent="0.2">
      <c r="A14" s="306" t="s">
        <v>230</v>
      </c>
      <c r="B14" s="307"/>
      <c r="C14" s="308"/>
      <c r="D14" s="113">
        <v>57.164634146341463</v>
      </c>
      <c r="E14" s="115">
        <v>3375</v>
      </c>
      <c r="F14" s="114">
        <v>2303</v>
      </c>
      <c r="G14" s="114">
        <v>2546</v>
      </c>
      <c r="H14" s="114">
        <v>2119</v>
      </c>
      <c r="I14" s="140">
        <v>2355</v>
      </c>
      <c r="J14" s="115">
        <v>1020</v>
      </c>
      <c r="K14" s="116">
        <v>43.312101910828027</v>
      </c>
    </row>
    <row r="15" spans="1:17" ht="15.95" customHeight="1" x14ac:dyDescent="0.2">
      <c r="A15" s="306" t="s">
        <v>231</v>
      </c>
      <c r="B15" s="307"/>
      <c r="C15" s="308"/>
      <c r="D15" s="113">
        <v>9.654471544715447</v>
      </c>
      <c r="E15" s="115">
        <v>570</v>
      </c>
      <c r="F15" s="114">
        <v>488</v>
      </c>
      <c r="G15" s="114">
        <v>493</v>
      </c>
      <c r="H15" s="114">
        <v>368</v>
      </c>
      <c r="I15" s="140">
        <v>366</v>
      </c>
      <c r="J15" s="115">
        <v>204</v>
      </c>
      <c r="K15" s="116">
        <v>55.73770491803279</v>
      </c>
    </row>
    <row r="16" spans="1:17" ht="15.95" customHeight="1" x14ac:dyDescent="0.2">
      <c r="A16" s="306" t="s">
        <v>232</v>
      </c>
      <c r="B16" s="307"/>
      <c r="C16" s="308"/>
      <c r="D16" s="113">
        <v>14.718834688346883</v>
      </c>
      <c r="E16" s="115">
        <v>869</v>
      </c>
      <c r="F16" s="114">
        <v>574</v>
      </c>
      <c r="G16" s="114">
        <v>479</v>
      </c>
      <c r="H16" s="114">
        <v>379</v>
      </c>
      <c r="I16" s="140">
        <v>510</v>
      </c>
      <c r="J16" s="115">
        <v>359</v>
      </c>
      <c r="K16" s="116">
        <v>70.392156862745097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0.25406504065040653</v>
      </c>
      <c r="E18" s="115">
        <v>15</v>
      </c>
      <c r="F18" s="114">
        <v>19</v>
      </c>
      <c r="G18" s="114">
        <v>19</v>
      </c>
      <c r="H18" s="114">
        <v>17</v>
      </c>
      <c r="I18" s="140">
        <v>10</v>
      </c>
      <c r="J18" s="115">
        <v>5</v>
      </c>
      <c r="K18" s="116">
        <v>50</v>
      </c>
    </row>
    <row r="19" spans="1:11" ht="14.1" customHeight="1" x14ac:dyDescent="0.2">
      <c r="A19" s="306" t="s">
        <v>235</v>
      </c>
      <c r="B19" s="307" t="s">
        <v>236</v>
      </c>
      <c r="C19" s="308"/>
      <c r="D19" s="113">
        <v>0.18631436314363142</v>
      </c>
      <c r="E19" s="115">
        <v>11</v>
      </c>
      <c r="F19" s="114">
        <v>13</v>
      </c>
      <c r="G19" s="114">
        <v>12</v>
      </c>
      <c r="H19" s="114">
        <v>13</v>
      </c>
      <c r="I19" s="140">
        <v>6</v>
      </c>
      <c r="J19" s="115">
        <v>5</v>
      </c>
      <c r="K19" s="116">
        <v>83.333333333333329</v>
      </c>
    </row>
    <row r="20" spans="1:11" ht="14.1" customHeight="1" x14ac:dyDescent="0.2">
      <c r="A20" s="306">
        <v>12</v>
      </c>
      <c r="B20" s="307" t="s">
        <v>237</v>
      </c>
      <c r="C20" s="308"/>
      <c r="D20" s="113">
        <v>0.38956639566395662</v>
      </c>
      <c r="E20" s="115">
        <v>23</v>
      </c>
      <c r="F20" s="114">
        <v>16</v>
      </c>
      <c r="G20" s="114">
        <v>25</v>
      </c>
      <c r="H20" s="114">
        <v>27</v>
      </c>
      <c r="I20" s="140">
        <v>33</v>
      </c>
      <c r="J20" s="115">
        <v>-10</v>
      </c>
      <c r="K20" s="116">
        <v>-30.303030303030305</v>
      </c>
    </row>
    <row r="21" spans="1:11" ht="14.1" customHeight="1" x14ac:dyDescent="0.2">
      <c r="A21" s="306">
        <v>21</v>
      </c>
      <c r="B21" s="307" t="s">
        <v>238</v>
      </c>
      <c r="C21" s="308"/>
      <c r="D21" s="113" t="s">
        <v>513</v>
      </c>
      <c r="E21" s="115" t="s">
        <v>513</v>
      </c>
      <c r="F21" s="114" t="s">
        <v>513</v>
      </c>
      <c r="G21" s="114" t="s">
        <v>513</v>
      </c>
      <c r="H21" s="114">
        <v>6</v>
      </c>
      <c r="I21" s="140" t="s">
        <v>513</v>
      </c>
      <c r="J21" s="115" t="s">
        <v>513</v>
      </c>
      <c r="K21" s="116" t="s">
        <v>513</v>
      </c>
    </row>
    <row r="22" spans="1:11" ht="14.1" customHeight="1" x14ac:dyDescent="0.2">
      <c r="A22" s="306">
        <v>22</v>
      </c>
      <c r="B22" s="307" t="s">
        <v>239</v>
      </c>
      <c r="C22" s="308"/>
      <c r="D22" s="113">
        <v>1.9817073170731707</v>
      </c>
      <c r="E22" s="115">
        <v>117</v>
      </c>
      <c r="F22" s="114">
        <v>101</v>
      </c>
      <c r="G22" s="114">
        <v>137</v>
      </c>
      <c r="H22" s="114">
        <v>108</v>
      </c>
      <c r="I22" s="140">
        <v>100</v>
      </c>
      <c r="J22" s="115">
        <v>17</v>
      </c>
      <c r="K22" s="116">
        <v>17</v>
      </c>
    </row>
    <row r="23" spans="1:11" ht="14.1" customHeight="1" x14ac:dyDescent="0.2">
      <c r="A23" s="306">
        <v>23</v>
      </c>
      <c r="B23" s="307" t="s">
        <v>240</v>
      </c>
      <c r="C23" s="308"/>
      <c r="D23" s="113">
        <v>0.37262872628726285</v>
      </c>
      <c r="E23" s="115">
        <v>22</v>
      </c>
      <c r="F23" s="114">
        <v>24</v>
      </c>
      <c r="G23" s="114">
        <v>43</v>
      </c>
      <c r="H23" s="114">
        <v>17</v>
      </c>
      <c r="I23" s="140">
        <v>29</v>
      </c>
      <c r="J23" s="115">
        <v>-7</v>
      </c>
      <c r="K23" s="116">
        <v>-24.137931034482758</v>
      </c>
    </row>
    <row r="24" spans="1:11" ht="14.1" customHeight="1" x14ac:dyDescent="0.2">
      <c r="A24" s="306">
        <v>24</v>
      </c>
      <c r="B24" s="307" t="s">
        <v>241</v>
      </c>
      <c r="C24" s="308"/>
      <c r="D24" s="113">
        <v>1.1178861788617886</v>
      </c>
      <c r="E24" s="115">
        <v>66</v>
      </c>
      <c r="F24" s="114">
        <v>87</v>
      </c>
      <c r="G24" s="114">
        <v>71</v>
      </c>
      <c r="H24" s="114">
        <v>69</v>
      </c>
      <c r="I24" s="140">
        <v>58</v>
      </c>
      <c r="J24" s="115">
        <v>8</v>
      </c>
      <c r="K24" s="116">
        <v>13.793103448275861</v>
      </c>
    </row>
    <row r="25" spans="1:11" ht="14.1" customHeight="1" x14ac:dyDescent="0.2">
      <c r="A25" s="306">
        <v>25</v>
      </c>
      <c r="B25" s="307" t="s">
        <v>242</v>
      </c>
      <c r="C25" s="308"/>
      <c r="D25" s="113">
        <v>3.794037940379404</v>
      </c>
      <c r="E25" s="115">
        <v>224</v>
      </c>
      <c r="F25" s="114">
        <v>258</v>
      </c>
      <c r="G25" s="114">
        <v>188</v>
      </c>
      <c r="H25" s="114">
        <v>240</v>
      </c>
      <c r="I25" s="140">
        <v>199</v>
      </c>
      <c r="J25" s="115">
        <v>25</v>
      </c>
      <c r="K25" s="116">
        <v>12.562814070351759</v>
      </c>
    </row>
    <row r="26" spans="1:11" ht="14.1" customHeight="1" x14ac:dyDescent="0.2">
      <c r="A26" s="306">
        <v>26</v>
      </c>
      <c r="B26" s="307" t="s">
        <v>243</v>
      </c>
      <c r="C26" s="308"/>
      <c r="D26" s="113">
        <v>2.47289972899729</v>
      </c>
      <c r="E26" s="115">
        <v>146</v>
      </c>
      <c r="F26" s="114">
        <v>99</v>
      </c>
      <c r="G26" s="114">
        <v>120</v>
      </c>
      <c r="H26" s="114">
        <v>106</v>
      </c>
      <c r="I26" s="140">
        <v>142</v>
      </c>
      <c r="J26" s="115">
        <v>4</v>
      </c>
      <c r="K26" s="116">
        <v>2.816901408450704</v>
      </c>
    </row>
    <row r="27" spans="1:11" ht="14.1" customHeight="1" x14ac:dyDescent="0.2">
      <c r="A27" s="306">
        <v>27</v>
      </c>
      <c r="B27" s="307" t="s">
        <v>244</v>
      </c>
      <c r="C27" s="308"/>
      <c r="D27" s="113">
        <v>1.4058265582655827</v>
      </c>
      <c r="E27" s="115">
        <v>83</v>
      </c>
      <c r="F27" s="114">
        <v>59</v>
      </c>
      <c r="G27" s="114">
        <v>55</v>
      </c>
      <c r="H27" s="114">
        <v>55</v>
      </c>
      <c r="I27" s="140">
        <v>56</v>
      </c>
      <c r="J27" s="115">
        <v>27</v>
      </c>
      <c r="K27" s="116">
        <v>48.214285714285715</v>
      </c>
    </row>
    <row r="28" spans="1:11" ht="14.1" customHeight="1" x14ac:dyDescent="0.2">
      <c r="A28" s="306">
        <v>28</v>
      </c>
      <c r="B28" s="307" t="s">
        <v>245</v>
      </c>
      <c r="C28" s="308"/>
      <c r="D28" s="113" t="s">
        <v>513</v>
      </c>
      <c r="E28" s="115" t="s">
        <v>513</v>
      </c>
      <c r="F28" s="114" t="s">
        <v>513</v>
      </c>
      <c r="G28" s="114">
        <v>6</v>
      </c>
      <c r="H28" s="114" t="s">
        <v>513</v>
      </c>
      <c r="I28" s="140">
        <v>5</v>
      </c>
      <c r="J28" s="115" t="s">
        <v>513</v>
      </c>
      <c r="K28" s="116" t="s">
        <v>513</v>
      </c>
    </row>
    <row r="29" spans="1:11" ht="14.1" customHeight="1" x14ac:dyDescent="0.2">
      <c r="A29" s="306">
        <v>29</v>
      </c>
      <c r="B29" s="307" t="s">
        <v>246</v>
      </c>
      <c r="C29" s="308"/>
      <c r="D29" s="113">
        <v>3.5399728997289972</v>
      </c>
      <c r="E29" s="115">
        <v>209</v>
      </c>
      <c r="F29" s="114">
        <v>116</v>
      </c>
      <c r="G29" s="114">
        <v>113</v>
      </c>
      <c r="H29" s="114">
        <v>125</v>
      </c>
      <c r="I29" s="140">
        <v>126</v>
      </c>
      <c r="J29" s="115">
        <v>83</v>
      </c>
      <c r="K29" s="116">
        <v>65.873015873015873</v>
      </c>
    </row>
    <row r="30" spans="1:11" ht="14.1" customHeight="1" x14ac:dyDescent="0.2">
      <c r="A30" s="306" t="s">
        <v>247</v>
      </c>
      <c r="B30" s="307" t="s">
        <v>248</v>
      </c>
      <c r="C30" s="308"/>
      <c r="D30" s="113">
        <v>0.27100271002710025</v>
      </c>
      <c r="E30" s="115">
        <v>16</v>
      </c>
      <c r="F30" s="114" t="s">
        <v>513</v>
      </c>
      <c r="G30" s="114" t="s">
        <v>513</v>
      </c>
      <c r="H30" s="114">
        <v>16</v>
      </c>
      <c r="I30" s="140" t="s">
        <v>513</v>
      </c>
      <c r="J30" s="115" t="s">
        <v>513</v>
      </c>
      <c r="K30" s="116" t="s">
        <v>513</v>
      </c>
    </row>
    <row r="31" spans="1:11" ht="14.1" customHeight="1" x14ac:dyDescent="0.2">
      <c r="A31" s="306" t="s">
        <v>249</v>
      </c>
      <c r="B31" s="307" t="s">
        <v>250</v>
      </c>
      <c r="C31" s="308"/>
      <c r="D31" s="113">
        <v>3.2689701897018972</v>
      </c>
      <c r="E31" s="115">
        <v>193</v>
      </c>
      <c r="F31" s="114">
        <v>101</v>
      </c>
      <c r="G31" s="114">
        <v>88</v>
      </c>
      <c r="H31" s="114">
        <v>109</v>
      </c>
      <c r="I31" s="140">
        <v>105</v>
      </c>
      <c r="J31" s="115">
        <v>88</v>
      </c>
      <c r="K31" s="116">
        <v>83.80952380952381</v>
      </c>
    </row>
    <row r="32" spans="1:11" ht="14.1" customHeight="1" x14ac:dyDescent="0.2">
      <c r="A32" s="306">
        <v>31</v>
      </c>
      <c r="B32" s="307" t="s">
        <v>251</v>
      </c>
      <c r="C32" s="308"/>
      <c r="D32" s="113">
        <v>0.55894308943089432</v>
      </c>
      <c r="E32" s="115">
        <v>33</v>
      </c>
      <c r="F32" s="114">
        <v>7</v>
      </c>
      <c r="G32" s="114">
        <v>8</v>
      </c>
      <c r="H32" s="114">
        <v>20</v>
      </c>
      <c r="I32" s="140">
        <v>12</v>
      </c>
      <c r="J32" s="115">
        <v>21</v>
      </c>
      <c r="K32" s="116">
        <v>175</v>
      </c>
    </row>
    <row r="33" spans="1:11" ht="14.1" customHeight="1" x14ac:dyDescent="0.2">
      <c r="A33" s="306">
        <v>32</v>
      </c>
      <c r="B33" s="307" t="s">
        <v>252</v>
      </c>
      <c r="C33" s="308"/>
      <c r="D33" s="113">
        <v>3.2520325203252032</v>
      </c>
      <c r="E33" s="115">
        <v>192</v>
      </c>
      <c r="F33" s="114">
        <v>152</v>
      </c>
      <c r="G33" s="114">
        <v>165</v>
      </c>
      <c r="H33" s="114">
        <v>135</v>
      </c>
      <c r="I33" s="140">
        <v>140</v>
      </c>
      <c r="J33" s="115">
        <v>52</v>
      </c>
      <c r="K33" s="116">
        <v>37.142857142857146</v>
      </c>
    </row>
    <row r="34" spans="1:11" ht="14.1" customHeight="1" x14ac:dyDescent="0.2">
      <c r="A34" s="306">
        <v>33</v>
      </c>
      <c r="B34" s="307" t="s">
        <v>253</v>
      </c>
      <c r="C34" s="308"/>
      <c r="D34" s="113">
        <v>1.2872628726287263</v>
      </c>
      <c r="E34" s="115">
        <v>76</v>
      </c>
      <c r="F34" s="114">
        <v>48</v>
      </c>
      <c r="G34" s="114">
        <v>47</v>
      </c>
      <c r="H34" s="114">
        <v>40</v>
      </c>
      <c r="I34" s="140">
        <v>43</v>
      </c>
      <c r="J34" s="115">
        <v>33</v>
      </c>
      <c r="K34" s="116">
        <v>76.744186046511629</v>
      </c>
    </row>
    <row r="35" spans="1:11" ht="14.1" customHeight="1" x14ac:dyDescent="0.2">
      <c r="A35" s="306">
        <v>34</v>
      </c>
      <c r="B35" s="307" t="s">
        <v>254</v>
      </c>
      <c r="C35" s="308"/>
      <c r="D35" s="113">
        <v>2.1172086720867207</v>
      </c>
      <c r="E35" s="115">
        <v>125</v>
      </c>
      <c r="F35" s="114">
        <v>89</v>
      </c>
      <c r="G35" s="114">
        <v>70</v>
      </c>
      <c r="H35" s="114">
        <v>64</v>
      </c>
      <c r="I35" s="140">
        <v>78</v>
      </c>
      <c r="J35" s="115">
        <v>47</v>
      </c>
      <c r="K35" s="116">
        <v>60.256410256410255</v>
      </c>
    </row>
    <row r="36" spans="1:11" ht="14.1" customHeight="1" x14ac:dyDescent="0.2">
      <c r="A36" s="306">
        <v>41</v>
      </c>
      <c r="B36" s="307" t="s">
        <v>255</v>
      </c>
      <c r="C36" s="308"/>
      <c r="D36" s="113">
        <v>6.25</v>
      </c>
      <c r="E36" s="115">
        <v>369</v>
      </c>
      <c r="F36" s="114">
        <v>161</v>
      </c>
      <c r="G36" s="114">
        <v>339</v>
      </c>
      <c r="H36" s="114">
        <v>170</v>
      </c>
      <c r="I36" s="140">
        <v>296</v>
      </c>
      <c r="J36" s="115">
        <v>73</v>
      </c>
      <c r="K36" s="116">
        <v>24.662162162162161</v>
      </c>
    </row>
    <row r="37" spans="1:11" ht="14.1" customHeight="1" x14ac:dyDescent="0.2">
      <c r="A37" s="306">
        <v>42</v>
      </c>
      <c r="B37" s="307" t="s">
        <v>256</v>
      </c>
      <c r="C37" s="308"/>
      <c r="D37" s="113">
        <v>0.13550135501355012</v>
      </c>
      <c r="E37" s="115">
        <v>8</v>
      </c>
      <c r="F37" s="114">
        <v>0</v>
      </c>
      <c r="G37" s="114">
        <v>9</v>
      </c>
      <c r="H37" s="114" t="s">
        <v>513</v>
      </c>
      <c r="I37" s="140">
        <v>6</v>
      </c>
      <c r="J37" s="115">
        <v>2</v>
      </c>
      <c r="K37" s="116">
        <v>33.333333333333336</v>
      </c>
    </row>
    <row r="38" spans="1:11" ht="14.1" customHeight="1" x14ac:dyDescent="0.2">
      <c r="A38" s="306">
        <v>43</v>
      </c>
      <c r="B38" s="307" t="s">
        <v>257</v>
      </c>
      <c r="C38" s="308"/>
      <c r="D38" s="113">
        <v>9.095528455284553</v>
      </c>
      <c r="E38" s="115">
        <v>537</v>
      </c>
      <c r="F38" s="114">
        <v>137</v>
      </c>
      <c r="G38" s="114">
        <v>102</v>
      </c>
      <c r="H38" s="114">
        <v>58</v>
      </c>
      <c r="I38" s="140">
        <v>79</v>
      </c>
      <c r="J38" s="115">
        <v>458</v>
      </c>
      <c r="K38" s="116" t="s">
        <v>514</v>
      </c>
    </row>
    <row r="39" spans="1:11" ht="14.1" customHeight="1" x14ac:dyDescent="0.2">
      <c r="A39" s="306">
        <v>51</v>
      </c>
      <c r="B39" s="307" t="s">
        <v>258</v>
      </c>
      <c r="C39" s="308"/>
      <c r="D39" s="113">
        <v>5.7079945799457992</v>
      </c>
      <c r="E39" s="115">
        <v>337</v>
      </c>
      <c r="F39" s="114">
        <v>297</v>
      </c>
      <c r="G39" s="114">
        <v>354</v>
      </c>
      <c r="H39" s="114">
        <v>313</v>
      </c>
      <c r="I39" s="140">
        <v>314</v>
      </c>
      <c r="J39" s="115">
        <v>23</v>
      </c>
      <c r="K39" s="116">
        <v>7.3248407643312099</v>
      </c>
    </row>
    <row r="40" spans="1:11" ht="14.1" customHeight="1" x14ac:dyDescent="0.2">
      <c r="A40" s="306" t="s">
        <v>259</v>
      </c>
      <c r="B40" s="307" t="s">
        <v>260</v>
      </c>
      <c r="C40" s="308"/>
      <c r="D40" s="113">
        <v>5.0813008130081299</v>
      </c>
      <c r="E40" s="115">
        <v>300</v>
      </c>
      <c r="F40" s="114">
        <v>267</v>
      </c>
      <c r="G40" s="114">
        <v>343</v>
      </c>
      <c r="H40" s="114">
        <v>292</v>
      </c>
      <c r="I40" s="140">
        <v>298</v>
      </c>
      <c r="J40" s="115">
        <v>2</v>
      </c>
      <c r="K40" s="116">
        <v>0.67114093959731547</v>
      </c>
    </row>
    <row r="41" spans="1:11" ht="14.1" customHeight="1" x14ac:dyDescent="0.2">
      <c r="A41" s="306"/>
      <c r="B41" s="307" t="s">
        <v>261</v>
      </c>
      <c r="C41" s="308"/>
      <c r="D41" s="113">
        <v>4.6747967479674797</v>
      </c>
      <c r="E41" s="115">
        <v>276</v>
      </c>
      <c r="F41" s="114">
        <v>235</v>
      </c>
      <c r="G41" s="114">
        <v>282</v>
      </c>
      <c r="H41" s="114">
        <v>258</v>
      </c>
      <c r="I41" s="140">
        <v>272</v>
      </c>
      <c r="J41" s="115">
        <v>4</v>
      </c>
      <c r="K41" s="116">
        <v>1.4705882352941178</v>
      </c>
    </row>
    <row r="42" spans="1:11" ht="14.1" customHeight="1" x14ac:dyDescent="0.2">
      <c r="A42" s="306">
        <v>52</v>
      </c>
      <c r="B42" s="307" t="s">
        <v>262</v>
      </c>
      <c r="C42" s="308"/>
      <c r="D42" s="113">
        <v>3.2859078590785908</v>
      </c>
      <c r="E42" s="115">
        <v>194</v>
      </c>
      <c r="F42" s="114">
        <v>146</v>
      </c>
      <c r="G42" s="114">
        <v>182</v>
      </c>
      <c r="H42" s="114">
        <v>146</v>
      </c>
      <c r="I42" s="140">
        <v>168</v>
      </c>
      <c r="J42" s="115">
        <v>26</v>
      </c>
      <c r="K42" s="116">
        <v>15.476190476190476</v>
      </c>
    </row>
    <row r="43" spans="1:11" ht="14.1" customHeight="1" x14ac:dyDescent="0.2">
      <c r="A43" s="306" t="s">
        <v>263</v>
      </c>
      <c r="B43" s="307" t="s">
        <v>264</v>
      </c>
      <c r="C43" s="308"/>
      <c r="D43" s="113">
        <v>2.845528455284553</v>
      </c>
      <c r="E43" s="115">
        <v>168</v>
      </c>
      <c r="F43" s="114">
        <v>120</v>
      </c>
      <c r="G43" s="114">
        <v>153</v>
      </c>
      <c r="H43" s="114">
        <v>131</v>
      </c>
      <c r="I43" s="140">
        <v>140</v>
      </c>
      <c r="J43" s="115">
        <v>28</v>
      </c>
      <c r="K43" s="116">
        <v>20</v>
      </c>
    </row>
    <row r="44" spans="1:11" ht="14.1" customHeight="1" x14ac:dyDescent="0.2">
      <c r="A44" s="306">
        <v>53</v>
      </c>
      <c r="B44" s="307" t="s">
        <v>265</v>
      </c>
      <c r="C44" s="308"/>
      <c r="D44" s="113">
        <v>0.99932249322493227</v>
      </c>
      <c r="E44" s="115">
        <v>59</v>
      </c>
      <c r="F44" s="114">
        <v>51</v>
      </c>
      <c r="G44" s="114">
        <v>51</v>
      </c>
      <c r="H44" s="114">
        <v>38</v>
      </c>
      <c r="I44" s="140">
        <v>43</v>
      </c>
      <c r="J44" s="115">
        <v>16</v>
      </c>
      <c r="K44" s="116">
        <v>37.209302325581397</v>
      </c>
    </row>
    <row r="45" spans="1:11" ht="14.1" customHeight="1" x14ac:dyDescent="0.2">
      <c r="A45" s="306" t="s">
        <v>266</v>
      </c>
      <c r="B45" s="307" t="s">
        <v>267</v>
      </c>
      <c r="C45" s="308"/>
      <c r="D45" s="113">
        <v>0.99932249322493227</v>
      </c>
      <c r="E45" s="115">
        <v>59</v>
      </c>
      <c r="F45" s="114">
        <v>51</v>
      </c>
      <c r="G45" s="114">
        <v>50</v>
      </c>
      <c r="H45" s="114">
        <v>37</v>
      </c>
      <c r="I45" s="140">
        <v>43</v>
      </c>
      <c r="J45" s="115">
        <v>16</v>
      </c>
      <c r="K45" s="116">
        <v>37.209302325581397</v>
      </c>
    </row>
    <row r="46" spans="1:11" ht="14.1" customHeight="1" x14ac:dyDescent="0.2">
      <c r="A46" s="306">
        <v>54</v>
      </c>
      <c r="B46" s="307" t="s">
        <v>268</v>
      </c>
      <c r="C46" s="308"/>
      <c r="D46" s="113">
        <v>1.7107046070460705</v>
      </c>
      <c r="E46" s="115">
        <v>101</v>
      </c>
      <c r="F46" s="114">
        <v>63</v>
      </c>
      <c r="G46" s="114">
        <v>79</v>
      </c>
      <c r="H46" s="114">
        <v>67</v>
      </c>
      <c r="I46" s="140">
        <v>74</v>
      </c>
      <c r="J46" s="115">
        <v>27</v>
      </c>
      <c r="K46" s="116">
        <v>36.486486486486484</v>
      </c>
    </row>
    <row r="47" spans="1:11" ht="14.1" customHeight="1" x14ac:dyDescent="0.2">
      <c r="A47" s="306">
        <v>61</v>
      </c>
      <c r="B47" s="307" t="s">
        <v>269</v>
      </c>
      <c r="C47" s="308"/>
      <c r="D47" s="113">
        <v>2.8963414634146343</v>
      </c>
      <c r="E47" s="115">
        <v>171</v>
      </c>
      <c r="F47" s="114">
        <v>127</v>
      </c>
      <c r="G47" s="114">
        <v>92</v>
      </c>
      <c r="H47" s="114">
        <v>105</v>
      </c>
      <c r="I47" s="140">
        <v>100</v>
      </c>
      <c r="J47" s="115">
        <v>71</v>
      </c>
      <c r="K47" s="116">
        <v>71</v>
      </c>
    </row>
    <row r="48" spans="1:11" ht="14.1" customHeight="1" x14ac:dyDescent="0.2">
      <c r="A48" s="306">
        <v>62</v>
      </c>
      <c r="B48" s="307" t="s">
        <v>270</v>
      </c>
      <c r="C48" s="308"/>
      <c r="D48" s="113">
        <v>6.7411924119241196</v>
      </c>
      <c r="E48" s="115">
        <v>398</v>
      </c>
      <c r="F48" s="114">
        <v>316</v>
      </c>
      <c r="G48" s="114">
        <v>402</v>
      </c>
      <c r="H48" s="114">
        <v>273</v>
      </c>
      <c r="I48" s="140">
        <v>381</v>
      </c>
      <c r="J48" s="115">
        <v>17</v>
      </c>
      <c r="K48" s="116">
        <v>4.4619422572178475</v>
      </c>
    </row>
    <row r="49" spans="1:11" ht="14.1" customHeight="1" x14ac:dyDescent="0.2">
      <c r="A49" s="306">
        <v>63</v>
      </c>
      <c r="B49" s="307" t="s">
        <v>271</v>
      </c>
      <c r="C49" s="308"/>
      <c r="D49" s="113">
        <v>3.5907859078590785</v>
      </c>
      <c r="E49" s="115">
        <v>212</v>
      </c>
      <c r="F49" s="114">
        <v>170</v>
      </c>
      <c r="G49" s="114">
        <v>161</v>
      </c>
      <c r="H49" s="114">
        <v>140</v>
      </c>
      <c r="I49" s="140">
        <v>130</v>
      </c>
      <c r="J49" s="115">
        <v>82</v>
      </c>
      <c r="K49" s="116">
        <v>63.07692307692308</v>
      </c>
    </row>
    <row r="50" spans="1:11" ht="14.1" customHeight="1" x14ac:dyDescent="0.2">
      <c r="A50" s="306" t="s">
        <v>272</v>
      </c>
      <c r="B50" s="307" t="s">
        <v>273</v>
      </c>
      <c r="C50" s="308"/>
      <c r="D50" s="113">
        <v>0.28794037940379402</v>
      </c>
      <c r="E50" s="115">
        <v>17</v>
      </c>
      <c r="F50" s="114">
        <v>13</v>
      </c>
      <c r="G50" s="114">
        <v>13</v>
      </c>
      <c r="H50" s="114">
        <v>11</v>
      </c>
      <c r="I50" s="140">
        <v>8</v>
      </c>
      <c r="J50" s="115">
        <v>9</v>
      </c>
      <c r="K50" s="116">
        <v>112.5</v>
      </c>
    </row>
    <row r="51" spans="1:11" ht="14.1" customHeight="1" x14ac:dyDescent="0.2">
      <c r="A51" s="306" t="s">
        <v>274</v>
      </c>
      <c r="B51" s="307" t="s">
        <v>275</v>
      </c>
      <c r="C51" s="308"/>
      <c r="D51" s="113">
        <v>2.6761517615176151</v>
      </c>
      <c r="E51" s="115">
        <v>158</v>
      </c>
      <c r="F51" s="114">
        <v>116</v>
      </c>
      <c r="G51" s="114">
        <v>112</v>
      </c>
      <c r="H51" s="114">
        <v>103</v>
      </c>
      <c r="I51" s="140">
        <v>101</v>
      </c>
      <c r="J51" s="115">
        <v>57</v>
      </c>
      <c r="K51" s="116">
        <v>56.435643564356432</v>
      </c>
    </row>
    <row r="52" spans="1:11" ht="14.1" customHeight="1" x14ac:dyDescent="0.2">
      <c r="A52" s="306">
        <v>71</v>
      </c>
      <c r="B52" s="307" t="s">
        <v>276</v>
      </c>
      <c r="C52" s="308"/>
      <c r="D52" s="113">
        <v>18.445121951219512</v>
      </c>
      <c r="E52" s="115">
        <v>1089</v>
      </c>
      <c r="F52" s="114">
        <v>726</v>
      </c>
      <c r="G52" s="114">
        <v>509</v>
      </c>
      <c r="H52" s="114">
        <v>478</v>
      </c>
      <c r="I52" s="140">
        <v>556</v>
      </c>
      <c r="J52" s="115">
        <v>533</v>
      </c>
      <c r="K52" s="116">
        <v>95.863309352517987</v>
      </c>
    </row>
    <row r="53" spans="1:11" ht="14.1" customHeight="1" x14ac:dyDescent="0.2">
      <c r="A53" s="306" t="s">
        <v>277</v>
      </c>
      <c r="B53" s="307" t="s">
        <v>278</v>
      </c>
      <c r="C53" s="308"/>
      <c r="D53" s="113">
        <v>4.6409214092140925</v>
      </c>
      <c r="E53" s="115">
        <v>274</v>
      </c>
      <c r="F53" s="114">
        <v>189</v>
      </c>
      <c r="G53" s="114">
        <v>190</v>
      </c>
      <c r="H53" s="114">
        <v>173</v>
      </c>
      <c r="I53" s="140">
        <v>209</v>
      </c>
      <c r="J53" s="115">
        <v>65</v>
      </c>
      <c r="K53" s="116">
        <v>31.100478468899521</v>
      </c>
    </row>
    <row r="54" spans="1:11" ht="14.1" customHeight="1" x14ac:dyDescent="0.2">
      <c r="A54" s="306" t="s">
        <v>279</v>
      </c>
      <c r="B54" s="307" t="s">
        <v>280</v>
      </c>
      <c r="C54" s="308"/>
      <c r="D54" s="113">
        <v>10.213414634146341</v>
      </c>
      <c r="E54" s="115">
        <v>603</v>
      </c>
      <c r="F54" s="114">
        <v>415</v>
      </c>
      <c r="G54" s="114">
        <v>251</v>
      </c>
      <c r="H54" s="114">
        <v>232</v>
      </c>
      <c r="I54" s="140">
        <v>287</v>
      </c>
      <c r="J54" s="115">
        <v>316</v>
      </c>
      <c r="K54" s="116">
        <v>110.10452961672473</v>
      </c>
    </row>
    <row r="55" spans="1:11" ht="14.1" customHeight="1" x14ac:dyDescent="0.2">
      <c r="A55" s="306">
        <v>72</v>
      </c>
      <c r="B55" s="307" t="s">
        <v>281</v>
      </c>
      <c r="C55" s="308"/>
      <c r="D55" s="113">
        <v>2.2865853658536586</v>
      </c>
      <c r="E55" s="115">
        <v>135</v>
      </c>
      <c r="F55" s="114">
        <v>166</v>
      </c>
      <c r="G55" s="114">
        <v>110</v>
      </c>
      <c r="H55" s="114">
        <v>86</v>
      </c>
      <c r="I55" s="140">
        <v>84</v>
      </c>
      <c r="J55" s="115">
        <v>51</v>
      </c>
      <c r="K55" s="116">
        <v>60.714285714285715</v>
      </c>
    </row>
    <row r="56" spans="1:11" ht="14.1" customHeight="1" x14ac:dyDescent="0.2">
      <c r="A56" s="306" t="s">
        <v>282</v>
      </c>
      <c r="B56" s="307" t="s">
        <v>283</v>
      </c>
      <c r="C56" s="308"/>
      <c r="D56" s="113">
        <v>0.8807588075880759</v>
      </c>
      <c r="E56" s="115">
        <v>52</v>
      </c>
      <c r="F56" s="114">
        <v>39</v>
      </c>
      <c r="G56" s="114">
        <v>42</v>
      </c>
      <c r="H56" s="114">
        <v>31</v>
      </c>
      <c r="I56" s="140">
        <v>49</v>
      </c>
      <c r="J56" s="115">
        <v>3</v>
      </c>
      <c r="K56" s="116">
        <v>6.1224489795918364</v>
      </c>
    </row>
    <row r="57" spans="1:11" ht="14.1" customHeight="1" x14ac:dyDescent="0.2">
      <c r="A57" s="306" t="s">
        <v>284</v>
      </c>
      <c r="B57" s="307" t="s">
        <v>285</v>
      </c>
      <c r="C57" s="308"/>
      <c r="D57" s="113">
        <v>1.1856368563685638</v>
      </c>
      <c r="E57" s="115">
        <v>70</v>
      </c>
      <c r="F57" s="114">
        <v>116</v>
      </c>
      <c r="G57" s="114">
        <v>52</v>
      </c>
      <c r="H57" s="114">
        <v>43</v>
      </c>
      <c r="I57" s="140">
        <v>26</v>
      </c>
      <c r="J57" s="115">
        <v>44</v>
      </c>
      <c r="K57" s="116">
        <v>169.23076923076923</v>
      </c>
    </row>
    <row r="58" spans="1:11" ht="14.1" customHeight="1" x14ac:dyDescent="0.2">
      <c r="A58" s="306">
        <v>73</v>
      </c>
      <c r="B58" s="307" t="s">
        <v>286</v>
      </c>
      <c r="C58" s="308"/>
      <c r="D58" s="113">
        <v>1.4227642276422765</v>
      </c>
      <c r="E58" s="115">
        <v>84</v>
      </c>
      <c r="F58" s="114">
        <v>68</v>
      </c>
      <c r="G58" s="114">
        <v>79</v>
      </c>
      <c r="H58" s="114">
        <v>50</v>
      </c>
      <c r="I58" s="140">
        <v>68</v>
      </c>
      <c r="J58" s="115">
        <v>16</v>
      </c>
      <c r="K58" s="116">
        <v>23.529411764705884</v>
      </c>
    </row>
    <row r="59" spans="1:11" ht="14.1" customHeight="1" x14ac:dyDescent="0.2">
      <c r="A59" s="306" t="s">
        <v>287</v>
      </c>
      <c r="B59" s="307" t="s">
        <v>288</v>
      </c>
      <c r="C59" s="308"/>
      <c r="D59" s="113">
        <v>0.84688346883468835</v>
      </c>
      <c r="E59" s="115">
        <v>50</v>
      </c>
      <c r="F59" s="114">
        <v>39</v>
      </c>
      <c r="G59" s="114">
        <v>41</v>
      </c>
      <c r="H59" s="114">
        <v>32</v>
      </c>
      <c r="I59" s="140">
        <v>38</v>
      </c>
      <c r="J59" s="115">
        <v>12</v>
      </c>
      <c r="K59" s="116">
        <v>31.578947368421051</v>
      </c>
    </row>
    <row r="60" spans="1:11" ht="14.1" customHeight="1" x14ac:dyDescent="0.2">
      <c r="A60" s="306">
        <v>81</v>
      </c>
      <c r="B60" s="307" t="s">
        <v>289</v>
      </c>
      <c r="C60" s="308"/>
      <c r="D60" s="113">
        <v>6.0975609756097562</v>
      </c>
      <c r="E60" s="115">
        <v>360</v>
      </c>
      <c r="F60" s="114">
        <v>299</v>
      </c>
      <c r="G60" s="114">
        <v>333</v>
      </c>
      <c r="H60" s="114">
        <v>345</v>
      </c>
      <c r="I60" s="140">
        <v>332</v>
      </c>
      <c r="J60" s="115">
        <v>28</v>
      </c>
      <c r="K60" s="116">
        <v>8.4337349397590362</v>
      </c>
    </row>
    <row r="61" spans="1:11" ht="14.1" customHeight="1" x14ac:dyDescent="0.2">
      <c r="A61" s="306" t="s">
        <v>290</v>
      </c>
      <c r="B61" s="307" t="s">
        <v>291</v>
      </c>
      <c r="C61" s="308"/>
      <c r="D61" s="113">
        <v>2.2527100271002709</v>
      </c>
      <c r="E61" s="115">
        <v>133</v>
      </c>
      <c r="F61" s="114">
        <v>96</v>
      </c>
      <c r="G61" s="114">
        <v>106</v>
      </c>
      <c r="H61" s="114">
        <v>142</v>
      </c>
      <c r="I61" s="140">
        <v>112</v>
      </c>
      <c r="J61" s="115">
        <v>21</v>
      </c>
      <c r="K61" s="116">
        <v>18.75</v>
      </c>
    </row>
    <row r="62" spans="1:11" ht="14.1" customHeight="1" x14ac:dyDescent="0.2">
      <c r="A62" s="306" t="s">
        <v>292</v>
      </c>
      <c r="B62" s="307" t="s">
        <v>293</v>
      </c>
      <c r="C62" s="308"/>
      <c r="D62" s="113">
        <v>1.3042005420054201</v>
      </c>
      <c r="E62" s="115">
        <v>77</v>
      </c>
      <c r="F62" s="114">
        <v>76</v>
      </c>
      <c r="G62" s="114">
        <v>106</v>
      </c>
      <c r="H62" s="114">
        <v>80</v>
      </c>
      <c r="I62" s="140">
        <v>71</v>
      </c>
      <c r="J62" s="115">
        <v>6</v>
      </c>
      <c r="K62" s="116">
        <v>8.4507042253521121</v>
      </c>
    </row>
    <row r="63" spans="1:11" ht="14.1" customHeight="1" x14ac:dyDescent="0.2">
      <c r="A63" s="306"/>
      <c r="B63" s="307" t="s">
        <v>294</v>
      </c>
      <c r="C63" s="308"/>
      <c r="D63" s="113">
        <v>1.1009485094850948</v>
      </c>
      <c r="E63" s="115">
        <v>65</v>
      </c>
      <c r="F63" s="114">
        <v>56</v>
      </c>
      <c r="G63" s="114">
        <v>87</v>
      </c>
      <c r="H63" s="114">
        <v>68</v>
      </c>
      <c r="I63" s="140">
        <v>58</v>
      </c>
      <c r="J63" s="115">
        <v>7</v>
      </c>
      <c r="K63" s="116">
        <v>12.068965517241379</v>
      </c>
    </row>
    <row r="64" spans="1:11" ht="14.1" customHeight="1" x14ac:dyDescent="0.2">
      <c r="A64" s="306" t="s">
        <v>295</v>
      </c>
      <c r="B64" s="307" t="s">
        <v>296</v>
      </c>
      <c r="C64" s="308"/>
      <c r="D64" s="113">
        <v>0.99932249322493227</v>
      </c>
      <c r="E64" s="115">
        <v>59</v>
      </c>
      <c r="F64" s="114">
        <v>45</v>
      </c>
      <c r="G64" s="114">
        <v>32</v>
      </c>
      <c r="H64" s="114">
        <v>34</v>
      </c>
      <c r="I64" s="140">
        <v>56</v>
      </c>
      <c r="J64" s="115">
        <v>3</v>
      </c>
      <c r="K64" s="116">
        <v>5.3571428571428568</v>
      </c>
    </row>
    <row r="65" spans="1:11" ht="14.1" customHeight="1" x14ac:dyDescent="0.2">
      <c r="A65" s="306" t="s">
        <v>297</v>
      </c>
      <c r="B65" s="307" t="s">
        <v>298</v>
      </c>
      <c r="C65" s="308"/>
      <c r="D65" s="113">
        <v>0.49119241192411922</v>
      </c>
      <c r="E65" s="115">
        <v>29</v>
      </c>
      <c r="F65" s="114">
        <v>24</v>
      </c>
      <c r="G65" s="114">
        <v>40</v>
      </c>
      <c r="H65" s="114">
        <v>29</v>
      </c>
      <c r="I65" s="140">
        <v>31</v>
      </c>
      <c r="J65" s="115">
        <v>-2</v>
      </c>
      <c r="K65" s="116">
        <v>-6.4516129032258061</v>
      </c>
    </row>
    <row r="66" spans="1:11" ht="14.1" customHeight="1" x14ac:dyDescent="0.2">
      <c r="A66" s="306">
        <v>82</v>
      </c>
      <c r="B66" s="307" t="s">
        <v>299</v>
      </c>
      <c r="C66" s="308"/>
      <c r="D66" s="113">
        <v>2.557588075880759</v>
      </c>
      <c r="E66" s="115">
        <v>151</v>
      </c>
      <c r="F66" s="114">
        <v>167</v>
      </c>
      <c r="G66" s="114">
        <v>125</v>
      </c>
      <c r="H66" s="114">
        <v>149</v>
      </c>
      <c r="I66" s="140">
        <v>99</v>
      </c>
      <c r="J66" s="115">
        <v>52</v>
      </c>
      <c r="K66" s="116">
        <v>52.525252525252526</v>
      </c>
    </row>
    <row r="67" spans="1:11" ht="14.1" customHeight="1" x14ac:dyDescent="0.2">
      <c r="A67" s="306" t="s">
        <v>300</v>
      </c>
      <c r="B67" s="307" t="s">
        <v>301</v>
      </c>
      <c r="C67" s="308"/>
      <c r="D67" s="113">
        <v>1.4397018970189701</v>
      </c>
      <c r="E67" s="115">
        <v>85</v>
      </c>
      <c r="F67" s="114">
        <v>88</v>
      </c>
      <c r="G67" s="114">
        <v>70</v>
      </c>
      <c r="H67" s="114">
        <v>74</v>
      </c>
      <c r="I67" s="140">
        <v>46</v>
      </c>
      <c r="J67" s="115">
        <v>39</v>
      </c>
      <c r="K67" s="116">
        <v>84.782608695652172</v>
      </c>
    </row>
    <row r="68" spans="1:11" ht="14.1" customHeight="1" x14ac:dyDescent="0.2">
      <c r="A68" s="306" t="s">
        <v>302</v>
      </c>
      <c r="B68" s="307" t="s">
        <v>303</v>
      </c>
      <c r="C68" s="308"/>
      <c r="D68" s="113">
        <v>0.74525745257452569</v>
      </c>
      <c r="E68" s="115">
        <v>44</v>
      </c>
      <c r="F68" s="114">
        <v>69</v>
      </c>
      <c r="G68" s="114">
        <v>38</v>
      </c>
      <c r="H68" s="114">
        <v>53</v>
      </c>
      <c r="I68" s="140">
        <v>35</v>
      </c>
      <c r="J68" s="115">
        <v>9</v>
      </c>
      <c r="K68" s="116">
        <v>25.714285714285715</v>
      </c>
    </row>
    <row r="69" spans="1:11" ht="14.1" customHeight="1" x14ac:dyDescent="0.2">
      <c r="A69" s="306">
        <v>83</v>
      </c>
      <c r="B69" s="307" t="s">
        <v>304</v>
      </c>
      <c r="C69" s="308"/>
      <c r="D69" s="113">
        <v>2.9471544715447155</v>
      </c>
      <c r="E69" s="115">
        <v>174</v>
      </c>
      <c r="F69" s="114">
        <v>153</v>
      </c>
      <c r="G69" s="114">
        <v>334</v>
      </c>
      <c r="H69" s="114">
        <v>130</v>
      </c>
      <c r="I69" s="140">
        <v>211</v>
      </c>
      <c r="J69" s="115">
        <v>-37</v>
      </c>
      <c r="K69" s="116">
        <v>-17.535545023696681</v>
      </c>
    </row>
    <row r="70" spans="1:11" ht="14.1" customHeight="1" x14ac:dyDescent="0.2">
      <c r="A70" s="306" t="s">
        <v>305</v>
      </c>
      <c r="B70" s="307" t="s">
        <v>306</v>
      </c>
      <c r="C70" s="308"/>
      <c r="D70" s="113">
        <v>2.5745257452574526</v>
      </c>
      <c r="E70" s="115">
        <v>152</v>
      </c>
      <c r="F70" s="114">
        <v>127</v>
      </c>
      <c r="G70" s="114">
        <v>302</v>
      </c>
      <c r="H70" s="114">
        <v>105</v>
      </c>
      <c r="I70" s="140">
        <v>191</v>
      </c>
      <c r="J70" s="115">
        <v>-39</v>
      </c>
      <c r="K70" s="116">
        <v>-20.418848167539267</v>
      </c>
    </row>
    <row r="71" spans="1:11" ht="14.1" customHeight="1" x14ac:dyDescent="0.2">
      <c r="A71" s="306"/>
      <c r="B71" s="307" t="s">
        <v>307</v>
      </c>
      <c r="C71" s="308"/>
      <c r="D71" s="113">
        <v>1.1009485094850948</v>
      </c>
      <c r="E71" s="115">
        <v>65</v>
      </c>
      <c r="F71" s="114">
        <v>62</v>
      </c>
      <c r="G71" s="114">
        <v>170</v>
      </c>
      <c r="H71" s="114">
        <v>41</v>
      </c>
      <c r="I71" s="140">
        <v>100</v>
      </c>
      <c r="J71" s="115">
        <v>-35</v>
      </c>
      <c r="K71" s="116">
        <v>-35</v>
      </c>
    </row>
    <row r="72" spans="1:11" ht="14.1" customHeight="1" x14ac:dyDescent="0.2">
      <c r="A72" s="306">
        <v>84</v>
      </c>
      <c r="B72" s="307" t="s">
        <v>308</v>
      </c>
      <c r="C72" s="308"/>
      <c r="D72" s="113">
        <v>1.4397018970189701</v>
      </c>
      <c r="E72" s="115">
        <v>85</v>
      </c>
      <c r="F72" s="114">
        <v>65</v>
      </c>
      <c r="G72" s="114">
        <v>134</v>
      </c>
      <c r="H72" s="114">
        <v>53</v>
      </c>
      <c r="I72" s="140">
        <v>76</v>
      </c>
      <c r="J72" s="115">
        <v>9</v>
      </c>
      <c r="K72" s="116">
        <v>11.842105263157896</v>
      </c>
    </row>
    <row r="73" spans="1:11" ht="14.1" customHeight="1" x14ac:dyDescent="0.2">
      <c r="A73" s="306" t="s">
        <v>309</v>
      </c>
      <c r="B73" s="307" t="s">
        <v>310</v>
      </c>
      <c r="C73" s="308"/>
      <c r="D73" s="113">
        <v>0.52506775067750677</v>
      </c>
      <c r="E73" s="115">
        <v>31</v>
      </c>
      <c r="F73" s="114">
        <v>23</v>
      </c>
      <c r="G73" s="114">
        <v>70</v>
      </c>
      <c r="H73" s="114">
        <v>26</v>
      </c>
      <c r="I73" s="140">
        <v>33</v>
      </c>
      <c r="J73" s="115">
        <v>-2</v>
      </c>
      <c r="K73" s="116">
        <v>-6.0606060606060606</v>
      </c>
    </row>
    <row r="74" spans="1:11" ht="14.1" customHeight="1" x14ac:dyDescent="0.2">
      <c r="A74" s="306" t="s">
        <v>311</v>
      </c>
      <c r="B74" s="307" t="s">
        <v>312</v>
      </c>
      <c r="C74" s="308"/>
      <c r="D74" s="113">
        <v>0.33875338753387535</v>
      </c>
      <c r="E74" s="115">
        <v>20</v>
      </c>
      <c r="F74" s="114">
        <v>19</v>
      </c>
      <c r="G74" s="114">
        <v>24</v>
      </c>
      <c r="H74" s="114">
        <v>14</v>
      </c>
      <c r="I74" s="140">
        <v>14</v>
      </c>
      <c r="J74" s="115">
        <v>6</v>
      </c>
      <c r="K74" s="116">
        <v>42.857142857142854</v>
      </c>
    </row>
    <row r="75" spans="1:11" ht="14.1" customHeight="1" x14ac:dyDescent="0.2">
      <c r="A75" s="306" t="s">
        <v>313</v>
      </c>
      <c r="B75" s="307" t="s">
        <v>314</v>
      </c>
      <c r="C75" s="308"/>
      <c r="D75" s="113">
        <v>0.1016260162601626</v>
      </c>
      <c r="E75" s="115">
        <v>6</v>
      </c>
      <c r="F75" s="114">
        <v>11</v>
      </c>
      <c r="G75" s="114">
        <v>8</v>
      </c>
      <c r="H75" s="114">
        <v>7</v>
      </c>
      <c r="I75" s="140">
        <v>5</v>
      </c>
      <c r="J75" s="115">
        <v>1</v>
      </c>
      <c r="K75" s="116">
        <v>20</v>
      </c>
    </row>
    <row r="76" spans="1:11" ht="14.1" customHeight="1" x14ac:dyDescent="0.2">
      <c r="A76" s="306">
        <v>91</v>
      </c>
      <c r="B76" s="307" t="s">
        <v>315</v>
      </c>
      <c r="C76" s="308"/>
      <c r="D76" s="113">
        <v>0.27100271002710025</v>
      </c>
      <c r="E76" s="115">
        <v>16</v>
      </c>
      <c r="F76" s="114">
        <v>24</v>
      </c>
      <c r="G76" s="114">
        <v>12</v>
      </c>
      <c r="H76" s="114">
        <v>8</v>
      </c>
      <c r="I76" s="140">
        <v>13</v>
      </c>
      <c r="J76" s="115">
        <v>3</v>
      </c>
      <c r="K76" s="116">
        <v>23.076923076923077</v>
      </c>
    </row>
    <row r="77" spans="1:11" ht="14.1" customHeight="1" x14ac:dyDescent="0.2">
      <c r="A77" s="306">
        <v>92</v>
      </c>
      <c r="B77" s="307" t="s">
        <v>316</v>
      </c>
      <c r="C77" s="308"/>
      <c r="D77" s="113">
        <v>0.8807588075880759</v>
      </c>
      <c r="E77" s="115">
        <v>52</v>
      </c>
      <c r="F77" s="114">
        <v>42</v>
      </c>
      <c r="G77" s="114">
        <v>39</v>
      </c>
      <c r="H77" s="114">
        <v>48</v>
      </c>
      <c r="I77" s="140">
        <v>34</v>
      </c>
      <c r="J77" s="115">
        <v>18</v>
      </c>
      <c r="K77" s="116">
        <v>52.941176470588232</v>
      </c>
    </row>
    <row r="78" spans="1:11" ht="14.1" customHeight="1" x14ac:dyDescent="0.2">
      <c r="A78" s="306">
        <v>93</v>
      </c>
      <c r="B78" s="307" t="s">
        <v>317</v>
      </c>
      <c r="C78" s="308"/>
      <c r="D78" s="113" t="s">
        <v>513</v>
      </c>
      <c r="E78" s="115" t="s">
        <v>513</v>
      </c>
      <c r="F78" s="114">
        <v>4</v>
      </c>
      <c r="G78" s="114" t="s">
        <v>513</v>
      </c>
      <c r="H78" s="114">
        <v>5</v>
      </c>
      <c r="I78" s="140">
        <v>7</v>
      </c>
      <c r="J78" s="115" t="s">
        <v>513</v>
      </c>
      <c r="K78" s="116" t="s">
        <v>513</v>
      </c>
    </row>
    <row r="79" spans="1:11" ht="14.1" customHeight="1" x14ac:dyDescent="0.2">
      <c r="A79" s="306">
        <v>94</v>
      </c>
      <c r="B79" s="307" t="s">
        <v>318</v>
      </c>
      <c r="C79" s="308"/>
      <c r="D79" s="113">
        <v>0.37262872628726285</v>
      </c>
      <c r="E79" s="115">
        <v>22</v>
      </c>
      <c r="F79" s="114">
        <v>7</v>
      </c>
      <c r="G79" s="114">
        <v>44</v>
      </c>
      <c r="H79" s="114">
        <v>14</v>
      </c>
      <c r="I79" s="140">
        <v>6</v>
      </c>
      <c r="J79" s="115">
        <v>16</v>
      </c>
      <c r="K79" s="116" t="s">
        <v>514</v>
      </c>
    </row>
    <row r="80" spans="1:11" ht="14.1" customHeight="1" x14ac:dyDescent="0.2">
      <c r="A80" s="306" t="s">
        <v>319</v>
      </c>
      <c r="B80" s="307" t="s">
        <v>320</v>
      </c>
      <c r="C80" s="308"/>
      <c r="D80" s="113" t="s">
        <v>513</v>
      </c>
      <c r="E80" s="115" t="s">
        <v>513</v>
      </c>
      <c r="F80" s="114" t="s">
        <v>513</v>
      </c>
      <c r="G80" s="114">
        <v>0</v>
      </c>
      <c r="H80" s="114">
        <v>0</v>
      </c>
      <c r="I80" s="140" t="s">
        <v>513</v>
      </c>
      <c r="J80" s="115" t="s">
        <v>513</v>
      </c>
      <c r="K80" s="116" t="s">
        <v>513</v>
      </c>
    </row>
    <row r="81" spans="1:11" ht="14.1" customHeight="1" x14ac:dyDescent="0.2">
      <c r="A81" s="310" t="s">
        <v>321</v>
      </c>
      <c r="B81" s="311" t="s">
        <v>333</v>
      </c>
      <c r="C81" s="312"/>
      <c r="D81" s="125">
        <v>0.18631436314363142</v>
      </c>
      <c r="E81" s="143">
        <v>11</v>
      </c>
      <c r="F81" s="144">
        <v>13</v>
      </c>
      <c r="G81" s="144">
        <v>10</v>
      </c>
      <c r="H81" s="144">
        <v>7</v>
      </c>
      <c r="I81" s="145">
        <v>7</v>
      </c>
      <c r="J81" s="143">
        <v>4</v>
      </c>
      <c r="K81" s="146">
        <v>57.142857142857146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60800</v>
      </c>
      <c r="C10" s="114">
        <v>35578</v>
      </c>
      <c r="D10" s="114">
        <v>25222</v>
      </c>
      <c r="E10" s="114">
        <v>48876</v>
      </c>
      <c r="F10" s="114">
        <v>11164</v>
      </c>
      <c r="G10" s="114">
        <v>5914</v>
      </c>
      <c r="H10" s="114">
        <v>16685</v>
      </c>
      <c r="I10" s="115">
        <v>12488</v>
      </c>
      <c r="J10" s="114">
        <v>9219</v>
      </c>
      <c r="K10" s="114">
        <v>3269</v>
      </c>
      <c r="L10" s="423">
        <v>4640</v>
      </c>
      <c r="M10" s="424">
        <v>4442</v>
      </c>
    </row>
    <row r="11" spans="1:13" ht="11.1" customHeight="1" x14ac:dyDescent="0.2">
      <c r="A11" s="422" t="s">
        <v>387</v>
      </c>
      <c r="B11" s="115">
        <v>60779</v>
      </c>
      <c r="C11" s="114">
        <v>35609</v>
      </c>
      <c r="D11" s="114">
        <v>25170</v>
      </c>
      <c r="E11" s="114">
        <v>48828</v>
      </c>
      <c r="F11" s="114">
        <v>11191</v>
      </c>
      <c r="G11" s="114">
        <v>5670</v>
      </c>
      <c r="H11" s="114">
        <v>16929</v>
      </c>
      <c r="I11" s="115">
        <v>12392</v>
      </c>
      <c r="J11" s="114">
        <v>9172</v>
      </c>
      <c r="K11" s="114">
        <v>3220</v>
      </c>
      <c r="L11" s="423">
        <v>2841</v>
      </c>
      <c r="M11" s="424">
        <v>2891</v>
      </c>
    </row>
    <row r="12" spans="1:13" ht="11.1" customHeight="1" x14ac:dyDescent="0.2">
      <c r="A12" s="422" t="s">
        <v>388</v>
      </c>
      <c r="B12" s="115">
        <v>61812</v>
      </c>
      <c r="C12" s="114">
        <v>36206</v>
      </c>
      <c r="D12" s="114">
        <v>25606</v>
      </c>
      <c r="E12" s="114">
        <v>49745</v>
      </c>
      <c r="F12" s="114">
        <v>11282</v>
      </c>
      <c r="G12" s="114">
        <v>6456</v>
      </c>
      <c r="H12" s="114">
        <v>17209</v>
      </c>
      <c r="I12" s="115">
        <v>12682</v>
      </c>
      <c r="J12" s="114">
        <v>9292</v>
      </c>
      <c r="K12" s="114">
        <v>3390</v>
      </c>
      <c r="L12" s="423">
        <v>4937</v>
      </c>
      <c r="M12" s="424">
        <v>3988</v>
      </c>
    </row>
    <row r="13" spans="1:13" s="110" customFormat="1" ht="11.1" customHeight="1" x14ac:dyDescent="0.2">
      <c r="A13" s="422" t="s">
        <v>389</v>
      </c>
      <c r="B13" s="115">
        <v>61574</v>
      </c>
      <c r="C13" s="114">
        <v>35879</v>
      </c>
      <c r="D13" s="114">
        <v>25695</v>
      </c>
      <c r="E13" s="114">
        <v>49368</v>
      </c>
      <c r="F13" s="114">
        <v>11423</v>
      </c>
      <c r="G13" s="114">
        <v>6255</v>
      </c>
      <c r="H13" s="114">
        <v>17489</v>
      </c>
      <c r="I13" s="115">
        <v>12714</v>
      </c>
      <c r="J13" s="114">
        <v>9331</v>
      </c>
      <c r="K13" s="114">
        <v>3383</v>
      </c>
      <c r="L13" s="423">
        <v>2759</v>
      </c>
      <c r="M13" s="424">
        <v>3135</v>
      </c>
    </row>
    <row r="14" spans="1:13" ht="15" customHeight="1" x14ac:dyDescent="0.2">
      <c r="A14" s="422" t="s">
        <v>390</v>
      </c>
      <c r="B14" s="115">
        <v>61155</v>
      </c>
      <c r="C14" s="114">
        <v>35556</v>
      </c>
      <c r="D14" s="114">
        <v>25599</v>
      </c>
      <c r="E14" s="114">
        <v>48006</v>
      </c>
      <c r="F14" s="114">
        <v>12423</v>
      </c>
      <c r="G14" s="114">
        <v>5956</v>
      </c>
      <c r="H14" s="114">
        <v>17612</v>
      </c>
      <c r="I14" s="115">
        <v>12747</v>
      </c>
      <c r="J14" s="114">
        <v>9333</v>
      </c>
      <c r="K14" s="114">
        <v>3414</v>
      </c>
      <c r="L14" s="423">
        <v>3444</v>
      </c>
      <c r="M14" s="424">
        <v>3931</v>
      </c>
    </row>
    <row r="15" spans="1:13" ht="11.1" customHeight="1" x14ac:dyDescent="0.2">
      <c r="A15" s="422" t="s">
        <v>387</v>
      </c>
      <c r="B15" s="115">
        <v>61022</v>
      </c>
      <c r="C15" s="114">
        <v>35489</v>
      </c>
      <c r="D15" s="114">
        <v>25533</v>
      </c>
      <c r="E15" s="114">
        <v>47790</v>
      </c>
      <c r="F15" s="114">
        <v>12515</v>
      </c>
      <c r="G15" s="114">
        <v>5738</v>
      </c>
      <c r="H15" s="114">
        <v>17870</v>
      </c>
      <c r="I15" s="115">
        <v>12546</v>
      </c>
      <c r="J15" s="114">
        <v>9177</v>
      </c>
      <c r="K15" s="114">
        <v>3369</v>
      </c>
      <c r="L15" s="423">
        <v>2787</v>
      </c>
      <c r="M15" s="424">
        <v>2927</v>
      </c>
    </row>
    <row r="16" spans="1:13" ht="11.1" customHeight="1" x14ac:dyDescent="0.2">
      <c r="A16" s="422" t="s">
        <v>388</v>
      </c>
      <c r="B16" s="115">
        <v>62048</v>
      </c>
      <c r="C16" s="114">
        <v>36059</v>
      </c>
      <c r="D16" s="114">
        <v>25989</v>
      </c>
      <c r="E16" s="114">
        <v>49347</v>
      </c>
      <c r="F16" s="114">
        <v>12672</v>
      </c>
      <c r="G16" s="114">
        <v>6447</v>
      </c>
      <c r="H16" s="114">
        <v>18110</v>
      </c>
      <c r="I16" s="115">
        <v>12710</v>
      </c>
      <c r="J16" s="114">
        <v>9108</v>
      </c>
      <c r="K16" s="114">
        <v>3602</v>
      </c>
      <c r="L16" s="423">
        <v>5102</v>
      </c>
      <c r="M16" s="424">
        <v>4279</v>
      </c>
    </row>
    <row r="17" spans="1:13" s="110" customFormat="1" ht="11.1" customHeight="1" x14ac:dyDescent="0.2">
      <c r="A17" s="422" t="s">
        <v>389</v>
      </c>
      <c r="B17" s="115">
        <v>62226</v>
      </c>
      <c r="C17" s="114">
        <v>36049</v>
      </c>
      <c r="D17" s="114">
        <v>26177</v>
      </c>
      <c r="E17" s="114">
        <v>49330</v>
      </c>
      <c r="F17" s="114">
        <v>12865</v>
      </c>
      <c r="G17" s="114">
        <v>6274</v>
      </c>
      <c r="H17" s="114">
        <v>18477</v>
      </c>
      <c r="I17" s="115">
        <v>12715</v>
      </c>
      <c r="J17" s="114">
        <v>9126</v>
      </c>
      <c r="K17" s="114">
        <v>3589</v>
      </c>
      <c r="L17" s="423">
        <v>2826</v>
      </c>
      <c r="M17" s="424">
        <v>3063</v>
      </c>
    </row>
    <row r="18" spans="1:13" ht="15" customHeight="1" x14ac:dyDescent="0.2">
      <c r="A18" s="422" t="s">
        <v>391</v>
      </c>
      <c r="B18" s="115">
        <v>61595</v>
      </c>
      <c r="C18" s="114">
        <v>35613</v>
      </c>
      <c r="D18" s="114">
        <v>25982</v>
      </c>
      <c r="E18" s="114">
        <v>48524</v>
      </c>
      <c r="F18" s="114">
        <v>13037</v>
      </c>
      <c r="G18" s="114">
        <v>5934</v>
      </c>
      <c r="H18" s="114">
        <v>18559</v>
      </c>
      <c r="I18" s="115">
        <v>12560</v>
      </c>
      <c r="J18" s="114">
        <v>9107</v>
      </c>
      <c r="K18" s="114">
        <v>3453</v>
      </c>
      <c r="L18" s="423">
        <v>4067</v>
      </c>
      <c r="M18" s="424">
        <v>4508</v>
      </c>
    </row>
    <row r="19" spans="1:13" ht="11.1" customHeight="1" x14ac:dyDescent="0.2">
      <c r="A19" s="422" t="s">
        <v>387</v>
      </c>
      <c r="B19" s="115">
        <v>61061</v>
      </c>
      <c r="C19" s="114">
        <v>35334</v>
      </c>
      <c r="D19" s="114">
        <v>25727</v>
      </c>
      <c r="E19" s="114">
        <v>47897</v>
      </c>
      <c r="F19" s="114">
        <v>13124</v>
      </c>
      <c r="G19" s="114">
        <v>5574</v>
      </c>
      <c r="H19" s="114">
        <v>18805</v>
      </c>
      <c r="I19" s="115">
        <v>12494</v>
      </c>
      <c r="J19" s="114">
        <v>9020</v>
      </c>
      <c r="K19" s="114">
        <v>3474</v>
      </c>
      <c r="L19" s="423">
        <v>2803</v>
      </c>
      <c r="M19" s="424">
        <v>3285</v>
      </c>
    </row>
    <row r="20" spans="1:13" ht="11.1" customHeight="1" x14ac:dyDescent="0.2">
      <c r="A20" s="422" t="s">
        <v>388</v>
      </c>
      <c r="B20" s="115">
        <v>61778</v>
      </c>
      <c r="C20" s="114">
        <v>35751</v>
      </c>
      <c r="D20" s="114">
        <v>26027</v>
      </c>
      <c r="E20" s="114">
        <v>48608</v>
      </c>
      <c r="F20" s="114">
        <v>13148</v>
      </c>
      <c r="G20" s="114">
        <v>6308</v>
      </c>
      <c r="H20" s="114">
        <v>19046</v>
      </c>
      <c r="I20" s="115">
        <v>12931</v>
      </c>
      <c r="J20" s="114">
        <v>9185</v>
      </c>
      <c r="K20" s="114">
        <v>3746</v>
      </c>
      <c r="L20" s="423">
        <v>4614</v>
      </c>
      <c r="M20" s="424">
        <v>3997</v>
      </c>
    </row>
    <row r="21" spans="1:13" s="110" customFormat="1" ht="11.1" customHeight="1" x14ac:dyDescent="0.2">
      <c r="A21" s="422" t="s">
        <v>389</v>
      </c>
      <c r="B21" s="115">
        <v>61768</v>
      </c>
      <c r="C21" s="114">
        <v>35701</v>
      </c>
      <c r="D21" s="114">
        <v>26067</v>
      </c>
      <c r="E21" s="114">
        <v>48538</v>
      </c>
      <c r="F21" s="114">
        <v>13215</v>
      </c>
      <c r="G21" s="114">
        <v>6183</v>
      </c>
      <c r="H21" s="114">
        <v>19326</v>
      </c>
      <c r="I21" s="115">
        <v>12694</v>
      </c>
      <c r="J21" s="114">
        <v>8930</v>
      </c>
      <c r="K21" s="114">
        <v>3764</v>
      </c>
      <c r="L21" s="423">
        <v>2725</v>
      </c>
      <c r="M21" s="424">
        <v>2887</v>
      </c>
    </row>
    <row r="22" spans="1:13" ht="15" customHeight="1" x14ac:dyDescent="0.2">
      <c r="A22" s="422" t="s">
        <v>392</v>
      </c>
      <c r="B22" s="115">
        <v>61596</v>
      </c>
      <c r="C22" s="114">
        <v>35600</v>
      </c>
      <c r="D22" s="114">
        <v>25996</v>
      </c>
      <c r="E22" s="114">
        <v>48243</v>
      </c>
      <c r="F22" s="114">
        <v>13297</v>
      </c>
      <c r="G22" s="114">
        <v>5869</v>
      </c>
      <c r="H22" s="114">
        <v>19537</v>
      </c>
      <c r="I22" s="115">
        <v>12936</v>
      </c>
      <c r="J22" s="114">
        <v>9135</v>
      </c>
      <c r="K22" s="114">
        <v>3801</v>
      </c>
      <c r="L22" s="423">
        <v>3348</v>
      </c>
      <c r="M22" s="424">
        <v>3647</v>
      </c>
    </row>
    <row r="23" spans="1:13" ht="11.1" customHeight="1" x14ac:dyDescent="0.2">
      <c r="A23" s="422" t="s">
        <v>387</v>
      </c>
      <c r="B23" s="115">
        <v>61389</v>
      </c>
      <c r="C23" s="114">
        <v>35540</v>
      </c>
      <c r="D23" s="114">
        <v>25849</v>
      </c>
      <c r="E23" s="114">
        <v>48029</v>
      </c>
      <c r="F23" s="114">
        <v>13298</v>
      </c>
      <c r="G23" s="114">
        <v>5602</v>
      </c>
      <c r="H23" s="114">
        <v>19785</v>
      </c>
      <c r="I23" s="115">
        <v>13095</v>
      </c>
      <c r="J23" s="114">
        <v>9299</v>
      </c>
      <c r="K23" s="114">
        <v>3796</v>
      </c>
      <c r="L23" s="423">
        <v>2586</v>
      </c>
      <c r="M23" s="424">
        <v>2815</v>
      </c>
    </row>
    <row r="24" spans="1:13" ht="11.1" customHeight="1" x14ac:dyDescent="0.2">
      <c r="A24" s="422" t="s">
        <v>388</v>
      </c>
      <c r="B24" s="115">
        <v>61765</v>
      </c>
      <c r="C24" s="114">
        <v>35743</v>
      </c>
      <c r="D24" s="114">
        <v>26022</v>
      </c>
      <c r="E24" s="114">
        <v>47670</v>
      </c>
      <c r="F24" s="114">
        <v>13314</v>
      </c>
      <c r="G24" s="114">
        <v>6433</v>
      </c>
      <c r="H24" s="114">
        <v>19861</v>
      </c>
      <c r="I24" s="115">
        <v>13061</v>
      </c>
      <c r="J24" s="114">
        <v>9107</v>
      </c>
      <c r="K24" s="114">
        <v>3954</v>
      </c>
      <c r="L24" s="423">
        <v>4780</v>
      </c>
      <c r="M24" s="424">
        <v>3877</v>
      </c>
    </row>
    <row r="25" spans="1:13" s="110" customFormat="1" ht="11.1" customHeight="1" x14ac:dyDescent="0.2">
      <c r="A25" s="422" t="s">
        <v>389</v>
      </c>
      <c r="B25" s="115">
        <v>61475</v>
      </c>
      <c r="C25" s="114">
        <v>35433</v>
      </c>
      <c r="D25" s="114">
        <v>26042</v>
      </c>
      <c r="E25" s="114">
        <v>47444</v>
      </c>
      <c r="F25" s="114">
        <v>13249</v>
      </c>
      <c r="G25" s="114">
        <v>6231</v>
      </c>
      <c r="H25" s="114">
        <v>20129</v>
      </c>
      <c r="I25" s="115">
        <v>12814</v>
      </c>
      <c r="J25" s="114">
        <v>8944</v>
      </c>
      <c r="K25" s="114">
        <v>3870</v>
      </c>
      <c r="L25" s="423">
        <v>2412</v>
      </c>
      <c r="M25" s="424">
        <v>2730</v>
      </c>
    </row>
    <row r="26" spans="1:13" ht="15" customHeight="1" x14ac:dyDescent="0.2">
      <c r="A26" s="422" t="s">
        <v>393</v>
      </c>
      <c r="B26" s="115">
        <v>60998</v>
      </c>
      <c r="C26" s="114">
        <v>35073</v>
      </c>
      <c r="D26" s="114">
        <v>25925</v>
      </c>
      <c r="E26" s="114">
        <v>46800</v>
      </c>
      <c r="F26" s="114">
        <v>13416</v>
      </c>
      <c r="G26" s="114">
        <v>5848</v>
      </c>
      <c r="H26" s="114">
        <v>20248</v>
      </c>
      <c r="I26" s="115">
        <v>12581</v>
      </c>
      <c r="J26" s="114">
        <v>8791</v>
      </c>
      <c r="K26" s="114">
        <v>3790</v>
      </c>
      <c r="L26" s="423">
        <v>3637</v>
      </c>
      <c r="M26" s="424">
        <v>3939</v>
      </c>
    </row>
    <row r="27" spans="1:13" ht="11.1" customHeight="1" x14ac:dyDescent="0.2">
      <c r="A27" s="422" t="s">
        <v>387</v>
      </c>
      <c r="B27" s="115">
        <v>61130</v>
      </c>
      <c r="C27" s="114">
        <v>35135</v>
      </c>
      <c r="D27" s="114">
        <v>25995</v>
      </c>
      <c r="E27" s="114">
        <v>46722</v>
      </c>
      <c r="F27" s="114">
        <v>13631</v>
      </c>
      <c r="G27" s="114">
        <v>5588</v>
      </c>
      <c r="H27" s="114">
        <v>20609</v>
      </c>
      <c r="I27" s="115">
        <v>12679</v>
      </c>
      <c r="J27" s="114">
        <v>8843</v>
      </c>
      <c r="K27" s="114">
        <v>3836</v>
      </c>
      <c r="L27" s="423">
        <v>2711</v>
      </c>
      <c r="M27" s="424">
        <v>2847</v>
      </c>
    </row>
    <row r="28" spans="1:13" ht="11.1" customHeight="1" x14ac:dyDescent="0.2">
      <c r="A28" s="422" t="s">
        <v>388</v>
      </c>
      <c r="B28" s="115">
        <v>62406</v>
      </c>
      <c r="C28" s="114">
        <v>35843</v>
      </c>
      <c r="D28" s="114">
        <v>26563</v>
      </c>
      <c r="E28" s="114">
        <v>48438</v>
      </c>
      <c r="F28" s="114">
        <v>13908</v>
      </c>
      <c r="G28" s="114">
        <v>6382</v>
      </c>
      <c r="H28" s="114">
        <v>20910</v>
      </c>
      <c r="I28" s="115">
        <v>12904</v>
      </c>
      <c r="J28" s="114">
        <v>8807</v>
      </c>
      <c r="K28" s="114">
        <v>4097</v>
      </c>
      <c r="L28" s="423">
        <v>4808</v>
      </c>
      <c r="M28" s="424">
        <v>4009</v>
      </c>
    </row>
    <row r="29" spans="1:13" s="110" customFormat="1" ht="11.1" customHeight="1" x14ac:dyDescent="0.2">
      <c r="A29" s="422" t="s">
        <v>389</v>
      </c>
      <c r="B29" s="115">
        <v>62301</v>
      </c>
      <c r="C29" s="114">
        <v>35715</v>
      </c>
      <c r="D29" s="114">
        <v>26586</v>
      </c>
      <c r="E29" s="114">
        <v>48185</v>
      </c>
      <c r="F29" s="114">
        <v>14101</v>
      </c>
      <c r="G29" s="114">
        <v>6161</v>
      </c>
      <c r="H29" s="114">
        <v>21174</v>
      </c>
      <c r="I29" s="115">
        <v>13089</v>
      </c>
      <c r="J29" s="114">
        <v>9008</v>
      </c>
      <c r="K29" s="114">
        <v>4081</v>
      </c>
      <c r="L29" s="423">
        <v>2692</v>
      </c>
      <c r="M29" s="424">
        <v>3107</v>
      </c>
    </row>
    <row r="30" spans="1:13" ht="15" customHeight="1" x14ac:dyDescent="0.2">
      <c r="A30" s="422" t="s">
        <v>394</v>
      </c>
      <c r="B30" s="115">
        <v>62066</v>
      </c>
      <c r="C30" s="114">
        <v>35543</v>
      </c>
      <c r="D30" s="114">
        <v>26523</v>
      </c>
      <c r="E30" s="114">
        <v>47804</v>
      </c>
      <c r="F30" s="114">
        <v>14251</v>
      </c>
      <c r="G30" s="114">
        <v>5906</v>
      </c>
      <c r="H30" s="114">
        <v>21254</v>
      </c>
      <c r="I30" s="115">
        <v>12861</v>
      </c>
      <c r="J30" s="114">
        <v>8846</v>
      </c>
      <c r="K30" s="114">
        <v>4015</v>
      </c>
      <c r="L30" s="423">
        <v>3949</v>
      </c>
      <c r="M30" s="424">
        <v>4397</v>
      </c>
    </row>
    <row r="31" spans="1:13" ht="11.1" customHeight="1" x14ac:dyDescent="0.2">
      <c r="A31" s="422" t="s">
        <v>387</v>
      </c>
      <c r="B31" s="115">
        <v>61963</v>
      </c>
      <c r="C31" s="114">
        <v>35459</v>
      </c>
      <c r="D31" s="114">
        <v>26504</v>
      </c>
      <c r="E31" s="114">
        <v>47604</v>
      </c>
      <c r="F31" s="114">
        <v>14351</v>
      </c>
      <c r="G31" s="114">
        <v>5644</v>
      </c>
      <c r="H31" s="114">
        <v>21492</v>
      </c>
      <c r="I31" s="115">
        <v>12754</v>
      </c>
      <c r="J31" s="114">
        <v>8887</v>
      </c>
      <c r="K31" s="114">
        <v>3867</v>
      </c>
      <c r="L31" s="423">
        <v>3219</v>
      </c>
      <c r="M31" s="424">
        <v>3375</v>
      </c>
    </row>
    <row r="32" spans="1:13" ht="11.1" customHeight="1" x14ac:dyDescent="0.2">
      <c r="A32" s="422" t="s">
        <v>388</v>
      </c>
      <c r="B32" s="115">
        <v>63279</v>
      </c>
      <c r="C32" s="114">
        <v>36248</v>
      </c>
      <c r="D32" s="114">
        <v>27031</v>
      </c>
      <c r="E32" s="114">
        <v>48664</v>
      </c>
      <c r="F32" s="114">
        <v>14610</v>
      </c>
      <c r="G32" s="114">
        <v>6427</v>
      </c>
      <c r="H32" s="114">
        <v>21728</v>
      </c>
      <c r="I32" s="115">
        <v>12854</v>
      </c>
      <c r="J32" s="114">
        <v>8744</v>
      </c>
      <c r="K32" s="114">
        <v>4110</v>
      </c>
      <c r="L32" s="423">
        <v>5921</v>
      </c>
      <c r="M32" s="424">
        <v>4796</v>
      </c>
    </row>
    <row r="33" spans="1:13" s="110" customFormat="1" ht="11.1" customHeight="1" x14ac:dyDescent="0.2">
      <c r="A33" s="422" t="s">
        <v>389</v>
      </c>
      <c r="B33" s="115">
        <v>63063</v>
      </c>
      <c r="C33" s="114">
        <v>36036</v>
      </c>
      <c r="D33" s="114">
        <v>27027</v>
      </c>
      <c r="E33" s="114">
        <v>48327</v>
      </c>
      <c r="F33" s="114">
        <v>14731</v>
      </c>
      <c r="G33" s="114">
        <v>6209</v>
      </c>
      <c r="H33" s="114">
        <v>21893</v>
      </c>
      <c r="I33" s="115">
        <v>12822</v>
      </c>
      <c r="J33" s="114">
        <v>8751</v>
      </c>
      <c r="K33" s="114">
        <v>4071</v>
      </c>
      <c r="L33" s="423">
        <v>3028</v>
      </c>
      <c r="M33" s="424">
        <v>3157</v>
      </c>
    </row>
    <row r="34" spans="1:13" ht="15" customHeight="1" x14ac:dyDescent="0.2">
      <c r="A34" s="422" t="s">
        <v>395</v>
      </c>
      <c r="B34" s="115">
        <v>62830</v>
      </c>
      <c r="C34" s="114">
        <v>35952</v>
      </c>
      <c r="D34" s="114">
        <v>26878</v>
      </c>
      <c r="E34" s="114">
        <v>48269</v>
      </c>
      <c r="F34" s="114">
        <v>14561</v>
      </c>
      <c r="G34" s="114">
        <v>5932</v>
      </c>
      <c r="H34" s="114">
        <v>22050</v>
      </c>
      <c r="I34" s="115">
        <v>12524</v>
      </c>
      <c r="J34" s="114">
        <v>8564</v>
      </c>
      <c r="K34" s="114">
        <v>3960</v>
      </c>
      <c r="L34" s="423">
        <v>3800</v>
      </c>
      <c r="M34" s="424">
        <v>4001</v>
      </c>
    </row>
    <row r="35" spans="1:13" ht="11.1" customHeight="1" x14ac:dyDescent="0.2">
      <c r="A35" s="422" t="s">
        <v>387</v>
      </c>
      <c r="B35" s="115">
        <v>62813</v>
      </c>
      <c r="C35" s="114">
        <v>36003</v>
      </c>
      <c r="D35" s="114">
        <v>26810</v>
      </c>
      <c r="E35" s="114">
        <v>48118</v>
      </c>
      <c r="F35" s="114">
        <v>14695</v>
      </c>
      <c r="G35" s="114">
        <v>5632</v>
      </c>
      <c r="H35" s="114">
        <v>22399</v>
      </c>
      <c r="I35" s="115">
        <v>12437</v>
      </c>
      <c r="J35" s="114">
        <v>8436</v>
      </c>
      <c r="K35" s="114">
        <v>4001</v>
      </c>
      <c r="L35" s="423">
        <v>3287</v>
      </c>
      <c r="M35" s="424">
        <v>3284</v>
      </c>
    </row>
    <row r="36" spans="1:13" ht="11.1" customHeight="1" x14ac:dyDescent="0.2">
      <c r="A36" s="422" t="s">
        <v>388</v>
      </c>
      <c r="B36" s="115">
        <v>63603</v>
      </c>
      <c r="C36" s="114">
        <v>36493</v>
      </c>
      <c r="D36" s="114">
        <v>27110</v>
      </c>
      <c r="E36" s="114">
        <v>48695</v>
      </c>
      <c r="F36" s="114">
        <v>14908</v>
      </c>
      <c r="G36" s="114">
        <v>6323</v>
      </c>
      <c r="H36" s="114">
        <v>22593</v>
      </c>
      <c r="I36" s="115">
        <v>12469</v>
      </c>
      <c r="J36" s="114">
        <v>8311</v>
      </c>
      <c r="K36" s="114">
        <v>4158</v>
      </c>
      <c r="L36" s="423">
        <v>6612</v>
      </c>
      <c r="M36" s="424">
        <v>5782</v>
      </c>
    </row>
    <row r="37" spans="1:13" s="110" customFormat="1" ht="11.1" customHeight="1" x14ac:dyDescent="0.2">
      <c r="A37" s="422" t="s">
        <v>389</v>
      </c>
      <c r="B37" s="115">
        <v>63698</v>
      </c>
      <c r="C37" s="114">
        <v>36402</v>
      </c>
      <c r="D37" s="114">
        <v>27296</v>
      </c>
      <c r="E37" s="114">
        <v>48617</v>
      </c>
      <c r="F37" s="114">
        <v>15081</v>
      </c>
      <c r="G37" s="114">
        <v>6110</v>
      </c>
      <c r="H37" s="114">
        <v>22890</v>
      </c>
      <c r="I37" s="115">
        <v>12446</v>
      </c>
      <c r="J37" s="114">
        <v>8287</v>
      </c>
      <c r="K37" s="114">
        <v>4159</v>
      </c>
      <c r="L37" s="423">
        <v>3202</v>
      </c>
      <c r="M37" s="424">
        <v>3314</v>
      </c>
    </row>
    <row r="38" spans="1:13" ht="15" customHeight="1" x14ac:dyDescent="0.2">
      <c r="A38" s="425" t="s">
        <v>396</v>
      </c>
      <c r="B38" s="115">
        <v>62437</v>
      </c>
      <c r="C38" s="114">
        <v>35658</v>
      </c>
      <c r="D38" s="114">
        <v>26779</v>
      </c>
      <c r="E38" s="114">
        <v>47558</v>
      </c>
      <c r="F38" s="114">
        <v>14879</v>
      </c>
      <c r="G38" s="114">
        <v>5776</v>
      </c>
      <c r="H38" s="114">
        <v>22585</v>
      </c>
      <c r="I38" s="115">
        <v>12387</v>
      </c>
      <c r="J38" s="114">
        <v>8211</v>
      </c>
      <c r="K38" s="114">
        <v>4176</v>
      </c>
      <c r="L38" s="423">
        <v>4510</v>
      </c>
      <c r="M38" s="424">
        <v>5783</v>
      </c>
    </row>
    <row r="39" spans="1:13" ht="11.1" customHeight="1" x14ac:dyDescent="0.2">
      <c r="A39" s="422" t="s">
        <v>387</v>
      </c>
      <c r="B39" s="115">
        <v>62551</v>
      </c>
      <c r="C39" s="114">
        <v>35771</v>
      </c>
      <c r="D39" s="114">
        <v>26780</v>
      </c>
      <c r="E39" s="114">
        <v>47550</v>
      </c>
      <c r="F39" s="114">
        <v>15001</v>
      </c>
      <c r="G39" s="114">
        <v>5588</v>
      </c>
      <c r="H39" s="114">
        <v>22916</v>
      </c>
      <c r="I39" s="115">
        <v>12394</v>
      </c>
      <c r="J39" s="114">
        <v>8291</v>
      </c>
      <c r="K39" s="114">
        <v>4103</v>
      </c>
      <c r="L39" s="423">
        <v>3521</v>
      </c>
      <c r="M39" s="424">
        <v>3326</v>
      </c>
    </row>
    <row r="40" spans="1:13" ht="11.1" customHeight="1" x14ac:dyDescent="0.2">
      <c r="A40" s="425" t="s">
        <v>388</v>
      </c>
      <c r="B40" s="115">
        <v>63777</v>
      </c>
      <c r="C40" s="114">
        <v>36483</v>
      </c>
      <c r="D40" s="114">
        <v>27294</v>
      </c>
      <c r="E40" s="114">
        <v>48363</v>
      </c>
      <c r="F40" s="114">
        <v>15414</v>
      </c>
      <c r="G40" s="114">
        <v>6349</v>
      </c>
      <c r="H40" s="114">
        <v>23229</v>
      </c>
      <c r="I40" s="115">
        <v>12668</v>
      </c>
      <c r="J40" s="114">
        <v>8311</v>
      </c>
      <c r="K40" s="114">
        <v>4357</v>
      </c>
      <c r="L40" s="423">
        <v>5368</v>
      </c>
      <c r="M40" s="424">
        <v>4356</v>
      </c>
    </row>
    <row r="41" spans="1:13" s="110" customFormat="1" ht="11.1" customHeight="1" x14ac:dyDescent="0.2">
      <c r="A41" s="422" t="s">
        <v>389</v>
      </c>
      <c r="B41" s="115">
        <v>63742</v>
      </c>
      <c r="C41" s="114">
        <v>36356</v>
      </c>
      <c r="D41" s="114">
        <v>27386</v>
      </c>
      <c r="E41" s="114">
        <v>48224</v>
      </c>
      <c r="F41" s="114">
        <v>15518</v>
      </c>
      <c r="G41" s="114">
        <v>6178</v>
      </c>
      <c r="H41" s="114">
        <v>23402</v>
      </c>
      <c r="I41" s="115">
        <v>12483</v>
      </c>
      <c r="J41" s="114">
        <v>8183</v>
      </c>
      <c r="K41" s="114">
        <v>4300</v>
      </c>
      <c r="L41" s="423">
        <v>3367</v>
      </c>
      <c r="M41" s="424">
        <v>3426</v>
      </c>
    </row>
    <row r="42" spans="1:13" ht="15" customHeight="1" x14ac:dyDescent="0.2">
      <c r="A42" s="422" t="s">
        <v>397</v>
      </c>
      <c r="B42" s="115">
        <v>63428</v>
      </c>
      <c r="C42" s="114">
        <v>36113</v>
      </c>
      <c r="D42" s="114">
        <v>27315</v>
      </c>
      <c r="E42" s="114">
        <v>47859</v>
      </c>
      <c r="F42" s="114">
        <v>15569</v>
      </c>
      <c r="G42" s="114">
        <v>5887</v>
      </c>
      <c r="H42" s="114">
        <v>23428</v>
      </c>
      <c r="I42" s="115">
        <v>12432</v>
      </c>
      <c r="J42" s="114">
        <v>8139</v>
      </c>
      <c r="K42" s="114">
        <v>4293</v>
      </c>
      <c r="L42" s="423">
        <v>3986</v>
      </c>
      <c r="M42" s="424">
        <v>4233</v>
      </c>
    </row>
    <row r="43" spans="1:13" ht="11.1" customHeight="1" x14ac:dyDescent="0.2">
      <c r="A43" s="422" t="s">
        <v>387</v>
      </c>
      <c r="B43" s="115">
        <v>63962</v>
      </c>
      <c r="C43" s="114">
        <v>36453</v>
      </c>
      <c r="D43" s="114">
        <v>27509</v>
      </c>
      <c r="E43" s="114">
        <v>48254</v>
      </c>
      <c r="F43" s="114">
        <v>15708</v>
      </c>
      <c r="G43" s="114">
        <v>5667</v>
      </c>
      <c r="H43" s="114">
        <v>23777</v>
      </c>
      <c r="I43" s="115">
        <v>12522</v>
      </c>
      <c r="J43" s="114">
        <v>8193</v>
      </c>
      <c r="K43" s="114">
        <v>4329</v>
      </c>
      <c r="L43" s="423">
        <v>3980</v>
      </c>
      <c r="M43" s="424">
        <v>3837</v>
      </c>
    </row>
    <row r="44" spans="1:13" ht="11.1" customHeight="1" x14ac:dyDescent="0.2">
      <c r="A44" s="422" t="s">
        <v>388</v>
      </c>
      <c r="B44" s="115">
        <v>65158</v>
      </c>
      <c r="C44" s="114">
        <v>37143</v>
      </c>
      <c r="D44" s="114">
        <v>28015</v>
      </c>
      <c r="E44" s="114">
        <v>49303</v>
      </c>
      <c r="F44" s="114">
        <v>15855</v>
      </c>
      <c r="G44" s="114">
        <v>6459</v>
      </c>
      <c r="H44" s="114">
        <v>24056</v>
      </c>
      <c r="I44" s="115">
        <v>12523</v>
      </c>
      <c r="J44" s="114">
        <v>8082</v>
      </c>
      <c r="K44" s="114">
        <v>4441</v>
      </c>
      <c r="L44" s="423">
        <v>5619</v>
      </c>
      <c r="M44" s="424">
        <v>4600</v>
      </c>
    </row>
    <row r="45" spans="1:13" s="110" customFormat="1" ht="11.1" customHeight="1" x14ac:dyDescent="0.2">
      <c r="A45" s="422" t="s">
        <v>389</v>
      </c>
      <c r="B45" s="115">
        <v>65026</v>
      </c>
      <c r="C45" s="114">
        <v>36969</v>
      </c>
      <c r="D45" s="114">
        <v>28057</v>
      </c>
      <c r="E45" s="114">
        <v>49035</v>
      </c>
      <c r="F45" s="114">
        <v>15991</v>
      </c>
      <c r="G45" s="114">
        <v>6292</v>
      </c>
      <c r="H45" s="114">
        <v>24182</v>
      </c>
      <c r="I45" s="115">
        <v>12607</v>
      </c>
      <c r="J45" s="114">
        <v>8121</v>
      </c>
      <c r="K45" s="114">
        <v>4486</v>
      </c>
      <c r="L45" s="423">
        <v>3326</v>
      </c>
      <c r="M45" s="424">
        <v>3493</v>
      </c>
    </row>
    <row r="46" spans="1:13" ht="15" customHeight="1" x14ac:dyDescent="0.2">
      <c r="A46" s="422" t="s">
        <v>398</v>
      </c>
      <c r="B46" s="115">
        <v>64898</v>
      </c>
      <c r="C46" s="114">
        <v>36864</v>
      </c>
      <c r="D46" s="114">
        <v>28034</v>
      </c>
      <c r="E46" s="114">
        <v>48694</v>
      </c>
      <c r="F46" s="114">
        <v>16204</v>
      </c>
      <c r="G46" s="114">
        <v>6005</v>
      </c>
      <c r="H46" s="114">
        <v>24357</v>
      </c>
      <c r="I46" s="115">
        <v>12505</v>
      </c>
      <c r="J46" s="114">
        <v>8007</v>
      </c>
      <c r="K46" s="114">
        <v>4498</v>
      </c>
      <c r="L46" s="423">
        <v>3751</v>
      </c>
      <c r="M46" s="424">
        <v>4118</v>
      </c>
    </row>
    <row r="47" spans="1:13" ht="11.1" customHeight="1" x14ac:dyDescent="0.2">
      <c r="A47" s="422" t="s">
        <v>387</v>
      </c>
      <c r="B47" s="115">
        <v>65077</v>
      </c>
      <c r="C47" s="114">
        <v>36999</v>
      </c>
      <c r="D47" s="114">
        <v>28078</v>
      </c>
      <c r="E47" s="114">
        <v>48789</v>
      </c>
      <c r="F47" s="114">
        <v>16288</v>
      </c>
      <c r="G47" s="114">
        <v>5806</v>
      </c>
      <c r="H47" s="114">
        <v>24614</v>
      </c>
      <c r="I47" s="115">
        <v>12501</v>
      </c>
      <c r="J47" s="114">
        <v>7944</v>
      </c>
      <c r="K47" s="114">
        <v>4557</v>
      </c>
      <c r="L47" s="423">
        <v>3796</v>
      </c>
      <c r="M47" s="424">
        <v>3717</v>
      </c>
    </row>
    <row r="48" spans="1:13" ht="11.1" customHeight="1" x14ac:dyDescent="0.2">
      <c r="A48" s="422" t="s">
        <v>388</v>
      </c>
      <c r="B48" s="115">
        <v>66454</v>
      </c>
      <c r="C48" s="114">
        <v>37764</v>
      </c>
      <c r="D48" s="114">
        <v>28690</v>
      </c>
      <c r="E48" s="114">
        <v>49888</v>
      </c>
      <c r="F48" s="114">
        <v>16566</v>
      </c>
      <c r="G48" s="114">
        <v>6637</v>
      </c>
      <c r="H48" s="114">
        <v>24812</v>
      </c>
      <c r="I48" s="115">
        <v>12678</v>
      </c>
      <c r="J48" s="114">
        <v>7911</v>
      </c>
      <c r="K48" s="114">
        <v>4767</v>
      </c>
      <c r="L48" s="423">
        <v>5797</v>
      </c>
      <c r="M48" s="424">
        <v>4572</v>
      </c>
    </row>
    <row r="49" spans="1:17" s="110" customFormat="1" ht="11.1" customHeight="1" x14ac:dyDescent="0.2">
      <c r="A49" s="422" t="s">
        <v>389</v>
      </c>
      <c r="B49" s="115">
        <v>66263</v>
      </c>
      <c r="C49" s="114">
        <v>37476</v>
      </c>
      <c r="D49" s="114">
        <v>28787</v>
      </c>
      <c r="E49" s="114">
        <v>49519</v>
      </c>
      <c r="F49" s="114">
        <v>16744</v>
      </c>
      <c r="G49" s="114">
        <v>6431</v>
      </c>
      <c r="H49" s="114">
        <v>24858</v>
      </c>
      <c r="I49" s="115">
        <v>12641</v>
      </c>
      <c r="J49" s="114">
        <v>7875</v>
      </c>
      <c r="K49" s="114">
        <v>4766</v>
      </c>
      <c r="L49" s="423">
        <v>3976</v>
      </c>
      <c r="M49" s="424">
        <v>4282</v>
      </c>
    </row>
    <row r="50" spans="1:17" ht="15" customHeight="1" x14ac:dyDescent="0.2">
      <c r="A50" s="422" t="s">
        <v>399</v>
      </c>
      <c r="B50" s="143">
        <v>65148</v>
      </c>
      <c r="C50" s="144">
        <v>36617</v>
      </c>
      <c r="D50" s="144">
        <v>28531</v>
      </c>
      <c r="E50" s="144">
        <v>48391</v>
      </c>
      <c r="F50" s="144">
        <v>16757</v>
      </c>
      <c r="G50" s="144">
        <v>6053</v>
      </c>
      <c r="H50" s="144">
        <v>24519</v>
      </c>
      <c r="I50" s="143">
        <v>12120</v>
      </c>
      <c r="J50" s="144">
        <v>7616</v>
      </c>
      <c r="K50" s="144">
        <v>4504</v>
      </c>
      <c r="L50" s="426">
        <v>4701</v>
      </c>
      <c r="M50" s="427">
        <v>5904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0.3852198835095072</v>
      </c>
      <c r="C6" s="480">
        <f>'Tabelle 3.3'!J11</f>
        <v>-3.0787684926029586</v>
      </c>
      <c r="D6" s="481">
        <f t="shared" ref="D6:E9" si="0">IF(OR(AND(B6&gt;=-50,B6&lt;=50),ISNUMBER(B6)=FALSE),B6,"")</f>
        <v>0.3852198835095072</v>
      </c>
      <c r="E6" s="481">
        <f t="shared" si="0"/>
        <v>-3.0787684926029586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0.3852198835095072</v>
      </c>
      <c r="C14" s="480">
        <f>'Tabelle 3.3'!J11</f>
        <v>-3.0787684926029586</v>
      </c>
      <c r="D14" s="481">
        <f>IF(OR(AND(B14&gt;=-50,B14&lt;=50),ISNUMBER(B14)=FALSE),B14,"")</f>
        <v>0.3852198835095072</v>
      </c>
      <c r="E14" s="481">
        <f>IF(OR(AND(C14&gt;=-50,C14&lt;=50),ISNUMBER(C14)=FALSE),C14,"")</f>
        <v>-3.0787684926029586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8.4745762711864412</v>
      </c>
      <c r="C15" s="480">
        <f>'Tabelle 3.3'!J12</f>
        <v>-9.3023255813953494</v>
      </c>
      <c r="D15" s="481">
        <f t="shared" ref="D15:E45" si="3">IF(OR(AND(B15&gt;=-50,B15&lt;=50),ISNUMBER(B15)=FALSE),B15,"")</f>
        <v>8.4745762711864412</v>
      </c>
      <c r="E15" s="481">
        <f t="shared" si="3"/>
        <v>-9.3023255813953494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0.63938618925831203</v>
      </c>
      <c r="C16" s="480">
        <f>'Tabelle 3.3'!J13</f>
        <v>3.9215686274509802</v>
      </c>
      <c r="D16" s="481">
        <f t="shared" si="3"/>
        <v>0.63938618925831203</v>
      </c>
      <c r="E16" s="481">
        <f t="shared" si="3"/>
        <v>3.9215686274509802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5.2568968447289413</v>
      </c>
      <c r="C17" s="480">
        <f>'Tabelle 3.3'!J14</f>
        <v>-12.090163934426229</v>
      </c>
      <c r="D17" s="481">
        <f t="shared" si="3"/>
        <v>5.2568968447289413</v>
      </c>
      <c r="E17" s="481">
        <f t="shared" si="3"/>
        <v>-12.090163934426229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0.32822757111597373</v>
      </c>
      <c r="C18" s="480">
        <f>'Tabelle 3.3'!J15</f>
        <v>-15.568862275449101</v>
      </c>
      <c r="D18" s="481">
        <f t="shared" si="3"/>
        <v>0.32822757111597373</v>
      </c>
      <c r="E18" s="481">
        <f t="shared" si="3"/>
        <v>-15.568862275449101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-8.6206896551724146</v>
      </c>
      <c r="C19" s="480">
        <f>'Tabelle 3.3'!J16</f>
        <v>-6.0483870967741939</v>
      </c>
      <c r="D19" s="481">
        <f t="shared" si="3"/>
        <v>-8.6206896551724146</v>
      </c>
      <c r="E19" s="481">
        <f t="shared" si="3"/>
        <v>-6.0483870967741939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8.528992573700398</v>
      </c>
      <c r="C20" s="480">
        <f>'Tabelle 3.3'!J17</f>
        <v>-24.657534246575342</v>
      </c>
      <c r="D20" s="481">
        <f t="shared" si="3"/>
        <v>8.528992573700398</v>
      </c>
      <c r="E20" s="481">
        <f t="shared" si="3"/>
        <v>-24.657534246575342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0.40072859744990891</v>
      </c>
      <c r="C21" s="480">
        <f>'Tabelle 3.3'!J18</f>
        <v>1.6279069767441861</v>
      </c>
      <c r="D21" s="481">
        <f t="shared" si="3"/>
        <v>0.40072859744990891</v>
      </c>
      <c r="E21" s="481">
        <f t="shared" si="3"/>
        <v>1.6279069767441861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3.5491473727991125</v>
      </c>
      <c r="C22" s="480">
        <f>'Tabelle 3.3'!J19</f>
        <v>3.0013642564802181</v>
      </c>
      <c r="D22" s="481">
        <f t="shared" si="3"/>
        <v>3.5491473727991125</v>
      </c>
      <c r="E22" s="481">
        <f t="shared" si="3"/>
        <v>3.0013642564802181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5.0853485064011377</v>
      </c>
      <c r="C23" s="480">
        <f>'Tabelle 3.3'!J20</f>
        <v>-13.921568627450981</v>
      </c>
      <c r="D23" s="481">
        <f t="shared" si="3"/>
        <v>5.0853485064011377</v>
      </c>
      <c r="E23" s="481">
        <f t="shared" si="3"/>
        <v>-13.921568627450981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14.749082007343942</v>
      </c>
      <c r="C24" s="480">
        <f>'Tabelle 3.3'!J21</f>
        <v>-11.695906432748538</v>
      </c>
      <c r="D24" s="481">
        <f t="shared" si="3"/>
        <v>14.749082007343942</v>
      </c>
      <c r="E24" s="481">
        <f t="shared" si="3"/>
        <v>-11.695906432748538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-51.410493013445823</v>
      </c>
      <c r="C25" s="480">
        <f>'Tabelle 3.3'!J22</f>
        <v>5.4263565891472867</v>
      </c>
      <c r="D25" s="481" t="str">
        <f t="shared" si="3"/>
        <v/>
      </c>
      <c r="E25" s="481">
        <f t="shared" si="3"/>
        <v>5.4263565891472867</v>
      </c>
      <c r="F25" s="476" t="str">
        <f t="shared" si="4"/>
        <v>&lt; -50</v>
      </c>
      <c r="G25" s="476" t="str">
        <f t="shared" si="4"/>
        <v/>
      </c>
      <c r="H25" s="482">
        <f t="shared" si="5"/>
        <v>0.75</v>
      </c>
      <c r="I25" s="482" t="str">
        <f t="shared" si="5"/>
        <v/>
      </c>
      <c r="J25" s="476">
        <f t="shared" si="6"/>
        <v>118</v>
      </c>
      <c r="K25" s="476">
        <f t="shared" si="7"/>
        <v>-45</v>
      </c>
      <c r="L25" s="476" t="e">
        <f t="shared" si="8"/>
        <v>#N/A</v>
      </c>
      <c r="M25" s="476" t="e">
        <f t="shared" si="9"/>
        <v>#N/A</v>
      </c>
      <c r="N25" s="476">
        <v>118</v>
      </c>
    </row>
    <row r="26" spans="1:14" s="475" customFormat="1" ht="15" customHeight="1" x14ac:dyDescent="0.2">
      <c r="A26" s="475">
        <v>13</v>
      </c>
      <c r="B26" s="479">
        <f>'Tabelle 2.3'!J23</f>
        <v>0.50462573591253157</v>
      </c>
      <c r="C26" s="480">
        <f>'Tabelle 3.3'!J23</f>
        <v>0</v>
      </c>
      <c r="D26" s="481">
        <f t="shared" si="3"/>
        <v>0.50462573591253157</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-1.2175324675324675</v>
      </c>
      <c r="C27" s="480">
        <f>'Tabelle 3.3'!J24</f>
        <v>2.7467811158798283</v>
      </c>
      <c r="D27" s="481">
        <f t="shared" si="3"/>
        <v>-1.2175324675324675</v>
      </c>
      <c r="E27" s="481">
        <f t="shared" si="3"/>
        <v>2.7467811158798283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3.1391986782321353</v>
      </c>
      <c r="C28" s="480">
        <f>'Tabelle 3.3'!J25</f>
        <v>3.6947791164658637</v>
      </c>
      <c r="D28" s="481">
        <f t="shared" si="3"/>
        <v>3.1391986782321353</v>
      </c>
      <c r="E28" s="481">
        <f t="shared" si="3"/>
        <v>3.6947791164658637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-11.332904056664521</v>
      </c>
      <c r="C29" s="480">
        <f>'Tabelle 3.3'!J26</f>
        <v>-17.105263157894736</v>
      </c>
      <c r="D29" s="481">
        <f t="shared" si="3"/>
        <v>-11.332904056664521</v>
      </c>
      <c r="E29" s="481">
        <f t="shared" si="3"/>
        <v>-17.105263157894736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4.5744680851063828</v>
      </c>
      <c r="C30" s="480">
        <f>'Tabelle 3.3'!J27</f>
        <v>-19.791666666666668</v>
      </c>
      <c r="D30" s="481">
        <f t="shared" si="3"/>
        <v>4.5744680851063828</v>
      </c>
      <c r="E30" s="481">
        <f t="shared" si="3"/>
        <v>-19.791666666666668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-1.031434184675835</v>
      </c>
      <c r="C31" s="480">
        <f>'Tabelle 3.3'!J28</f>
        <v>-7.1684587813620073</v>
      </c>
      <c r="D31" s="481">
        <f t="shared" si="3"/>
        <v>-1.031434184675835</v>
      </c>
      <c r="E31" s="481">
        <f t="shared" si="3"/>
        <v>-7.1684587813620073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5.496335776149234</v>
      </c>
      <c r="C32" s="480">
        <f>'Tabelle 3.3'!J29</f>
        <v>2</v>
      </c>
      <c r="D32" s="481">
        <f t="shared" si="3"/>
        <v>5.496335776149234</v>
      </c>
      <c r="E32" s="481">
        <f t="shared" si="3"/>
        <v>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3.3200199700449327</v>
      </c>
      <c r="C33" s="480">
        <f>'Tabelle 3.3'!J30</f>
        <v>-2.1374045801526718</v>
      </c>
      <c r="D33" s="481">
        <f t="shared" si="3"/>
        <v>3.3200199700449327</v>
      </c>
      <c r="E33" s="481">
        <f t="shared" si="3"/>
        <v>-2.1374045801526718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4.9975739932071805</v>
      </c>
      <c r="C34" s="480">
        <f>'Tabelle 3.3'!J31</f>
        <v>-6.1200923787528865</v>
      </c>
      <c r="D34" s="481">
        <f t="shared" si="3"/>
        <v>4.9975739932071805</v>
      </c>
      <c r="E34" s="481">
        <f t="shared" si="3"/>
        <v>-6.1200923787528865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8.4745762711864412</v>
      </c>
      <c r="C37" s="480">
        <f>'Tabelle 3.3'!J34</f>
        <v>-9.3023255813953494</v>
      </c>
      <c r="D37" s="481">
        <f t="shared" si="3"/>
        <v>8.4745762711864412</v>
      </c>
      <c r="E37" s="481">
        <f t="shared" si="3"/>
        <v>-9.3023255813953494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4.4570349386213408</v>
      </c>
      <c r="C38" s="480">
        <f>'Tabelle 3.3'!J35</f>
        <v>-5.1599587203302377</v>
      </c>
      <c r="D38" s="481">
        <f t="shared" si="3"/>
        <v>4.4570349386213408</v>
      </c>
      <c r="E38" s="481">
        <f t="shared" si="3"/>
        <v>-5.1599587203302377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-1.6010444581873153</v>
      </c>
      <c r="C39" s="480">
        <f>'Tabelle 3.3'!J36</f>
        <v>-2.8800139215174454</v>
      </c>
      <c r="D39" s="481">
        <f t="shared" si="3"/>
        <v>-1.6010444581873153</v>
      </c>
      <c r="E39" s="481">
        <f t="shared" si="3"/>
        <v>-2.8800139215174454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-1.6010444581873153</v>
      </c>
      <c r="C45" s="480">
        <f>'Tabelle 3.3'!J36</f>
        <v>-2.8800139215174454</v>
      </c>
      <c r="D45" s="481">
        <f t="shared" si="3"/>
        <v>-1.6010444581873153</v>
      </c>
      <c r="E45" s="481">
        <f t="shared" si="3"/>
        <v>-2.8800139215174454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60998</v>
      </c>
      <c r="C51" s="487">
        <v>8791</v>
      </c>
      <c r="D51" s="487">
        <v>3790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61130</v>
      </c>
      <c r="C52" s="487">
        <v>8843</v>
      </c>
      <c r="D52" s="487">
        <v>3836</v>
      </c>
      <c r="E52" s="488">
        <f t="shared" ref="E52:G70" si="11">IF($A$51=37802,IF(COUNTBLANK(B$51:B$70)&gt;0,#N/A,B52/B$51*100),IF(COUNTBLANK(B$51:B$75)&gt;0,#N/A,B52/B$51*100))</f>
        <v>100.21640053772254</v>
      </c>
      <c r="F52" s="488">
        <f t="shared" si="11"/>
        <v>100.59151404845865</v>
      </c>
      <c r="G52" s="488">
        <f t="shared" si="11"/>
        <v>101.2137203166227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62406</v>
      </c>
      <c r="C53" s="487">
        <v>8807</v>
      </c>
      <c r="D53" s="487">
        <v>4097</v>
      </c>
      <c r="E53" s="488">
        <f t="shared" si="11"/>
        <v>102.30827240237386</v>
      </c>
      <c r="F53" s="488">
        <f t="shared" si="11"/>
        <v>100.18200432260267</v>
      </c>
      <c r="G53" s="488">
        <f t="shared" si="11"/>
        <v>108.10026385224273</v>
      </c>
      <c r="H53" s="489">
        <f>IF(ISERROR(L53)=TRUE,IF(MONTH(A53)=MONTH(MAX(A$51:A$75)),A53,""),"")</f>
        <v>41883</v>
      </c>
      <c r="I53" s="488">
        <f t="shared" si="12"/>
        <v>102.30827240237386</v>
      </c>
      <c r="J53" s="488">
        <f t="shared" si="10"/>
        <v>100.18200432260267</v>
      </c>
      <c r="K53" s="488">
        <f t="shared" si="10"/>
        <v>108.10026385224273</v>
      </c>
      <c r="L53" s="488" t="e">
        <f t="shared" si="13"/>
        <v>#N/A</v>
      </c>
    </row>
    <row r="54" spans="1:14" ht="15" customHeight="1" x14ac:dyDescent="0.2">
      <c r="A54" s="490" t="s">
        <v>462</v>
      </c>
      <c r="B54" s="487">
        <v>62301</v>
      </c>
      <c r="C54" s="487">
        <v>9008</v>
      </c>
      <c r="D54" s="487">
        <v>4081</v>
      </c>
      <c r="E54" s="488">
        <f t="shared" si="11"/>
        <v>102.13613561100362</v>
      </c>
      <c r="F54" s="488">
        <f t="shared" si="11"/>
        <v>102.4684336252986</v>
      </c>
      <c r="G54" s="488">
        <f t="shared" si="11"/>
        <v>107.67810026385224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62066</v>
      </c>
      <c r="C55" s="487">
        <v>8846</v>
      </c>
      <c r="D55" s="487">
        <v>4015</v>
      </c>
      <c r="E55" s="488">
        <f t="shared" si="11"/>
        <v>101.75087707793698</v>
      </c>
      <c r="F55" s="488">
        <f t="shared" si="11"/>
        <v>100.62563985894666</v>
      </c>
      <c r="G55" s="488">
        <f t="shared" si="11"/>
        <v>105.93667546174142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61963</v>
      </c>
      <c r="C56" s="487">
        <v>8887</v>
      </c>
      <c r="D56" s="487">
        <v>3867</v>
      </c>
      <c r="E56" s="488">
        <f t="shared" si="11"/>
        <v>101.58201908259288</v>
      </c>
      <c r="F56" s="488">
        <f t="shared" si="11"/>
        <v>101.09202593561596</v>
      </c>
      <c r="G56" s="488">
        <f t="shared" si="11"/>
        <v>102.0316622691293</v>
      </c>
      <c r="H56" s="489" t="str">
        <f t="shared" si="14"/>
        <v/>
      </c>
      <c r="I56" s="488" t="str">
        <f t="shared" si="12"/>
        <v/>
      </c>
      <c r="J56" s="488" t="str">
        <f t="shared" si="10"/>
        <v/>
      </c>
      <c r="K56" s="488" t="str">
        <f t="shared" si="10"/>
        <v/>
      </c>
      <c r="L56" s="488" t="e">
        <f t="shared" si="13"/>
        <v>#N/A</v>
      </c>
    </row>
    <row r="57" spans="1:14" ht="15" customHeight="1" x14ac:dyDescent="0.2">
      <c r="A57" s="490">
        <v>42248</v>
      </c>
      <c r="B57" s="487">
        <v>63279</v>
      </c>
      <c r="C57" s="487">
        <v>8744</v>
      </c>
      <c r="D57" s="487">
        <v>4110</v>
      </c>
      <c r="E57" s="488">
        <f t="shared" si="11"/>
        <v>103.73946686776617</v>
      </c>
      <c r="F57" s="488">
        <f t="shared" si="11"/>
        <v>99.465362302354677</v>
      </c>
      <c r="G57" s="488">
        <f t="shared" si="11"/>
        <v>108.44327176781003</v>
      </c>
      <c r="H57" s="489">
        <f t="shared" si="14"/>
        <v>42248</v>
      </c>
      <c r="I57" s="488">
        <f t="shared" si="12"/>
        <v>103.73946686776617</v>
      </c>
      <c r="J57" s="488">
        <f t="shared" si="10"/>
        <v>99.465362302354677</v>
      </c>
      <c r="K57" s="488">
        <f t="shared" si="10"/>
        <v>108.44327176781003</v>
      </c>
      <c r="L57" s="488" t="e">
        <f t="shared" si="13"/>
        <v>#N/A</v>
      </c>
    </row>
    <row r="58" spans="1:14" ht="15" customHeight="1" x14ac:dyDescent="0.2">
      <c r="A58" s="490" t="s">
        <v>465</v>
      </c>
      <c r="B58" s="487">
        <v>63063</v>
      </c>
      <c r="C58" s="487">
        <v>8751</v>
      </c>
      <c r="D58" s="487">
        <v>4071</v>
      </c>
      <c r="E58" s="488">
        <f t="shared" si="11"/>
        <v>103.38535689694743</v>
      </c>
      <c r="F58" s="488">
        <f t="shared" si="11"/>
        <v>99.54498919349335</v>
      </c>
      <c r="G58" s="488">
        <f t="shared" si="11"/>
        <v>107.41424802110816</v>
      </c>
      <c r="H58" s="489" t="str">
        <f t="shared" si="14"/>
        <v/>
      </c>
      <c r="I58" s="488" t="str">
        <f t="shared" si="12"/>
        <v/>
      </c>
      <c r="J58" s="488" t="str">
        <f t="shared" si="10"/>
        <v/>
      </c>
      <c r="K58" s="488" t="str">
        <f t="shared" si="10"/>
        <v/>
      </c>
      <c r="L58" s="488" t="e">
        <f t="shared" si="13"/>
        <v>#N/A</v>
      </c>
    </row>
    <row r="59" spans="1:14" ht="15" customHeight="1" x14ac:dyDescent="0.2">
      <c r="A59" s="490" t="s">
        <v>466</v>
      </c>
      <c r="B59" s="487">
        <v>62830</v>
      </c>
      <c r="C59" s="487">
        <v>8564</v>
      </c>
      <c r="D59" s="487">
        <v>3960</v>
      </c>
      <c r="E59" s="488">
        <f t="shared" si="11"/>
        <v>103.00337715990689</v>
      </c>
      <c r="F59" s="488">
        <f t="shared" si="11"/>
        <v>97.417813673074733</v>
      </c>
      <c r="G59" s="488">
        <f t="shared" si="11"/>
        <v>104.48548812664909</v>
      </c>
      <c r="H59" s="489" t="str">
        <f t="shared" si="14"/>
        <v/>
      </c>
      <c r="I59" s="488" t="str">
        <f t="shared" si="12"/>
        <v/>
      </c>
      <c r="J59" s="488" t="str">
        <f t="shared" si="10"/>
        <v/>
      </c>
      <c r="K59" s="488" t="str">
        <f t="shared" si="10"/>
        <v/>
      </c>
      <c r="L59" s="488" t="e">
        <f t="shared" si="13"/>
        <v>#N/A</v>
      </c>
    </row>
    <row r="60" spans="1:14" ht="15" customHeight="1" x14ac:dyDescent="0.2">
      <c r="A60" s="490" t="s">
        <v>467</v>
      </c>
      <c r="B60" s="487">
        <v>62813</v>
      </c>
      <c r="C60" s="487">
        <v>8436</v>
      </c>
      <c r="D60" s="487">
        <v>4001</v>
      </c>
      <c r="E60" s="488">
        <f t="shared" si="11"/>
        <v>102.97550739368504</v>
      </c>
      <c r="F60" s="488">
        <f t="shared" si="11"/>
        <v>95.961779092253437</v>
      </c>
      <c r="G60" s="488">
        <f t="shared" si="11"/>
        <v>105.56728232189974</v>
      </c>
      <c r="H60" s="489" t="str">
        <f t="shared" si="14"/>
        <v/>
      </c>
      <c r="I60" s="488" t="str">
        <f t="shared" si="12"/>
        <v/>
      </c>
      <c r="J60" s="488" t="str">
        <f t="shared" si="10"/>
        <v/>
      </c>
      <c r="K60" s="488" t="str">
        <f t="shared" si="10"/>
        <v/>
      </c>
      <c r="L60" s="488" t="e">
        <f t="shared" si="13"/>
        <v>#N/A</v>
      </c>
    </row>
    <row r="61" spans="1:14" ht="15" customHeight="1" x14ac:dyDescent="0.2">
      <c r="A61" s="490">
        <v>42614</v>
      </c>
      <c r="B61" s="487">
        <v>63603</v>
      </c>
      <c r="C61" s="487">
        <v>8311</v>
      </c>
      <c r="D61" s="487">
        <v>4158</v>
      </c>
      <c r="E61" s="488">
        <f t="shared" si="11"/>
        <v>104.27063182399424</v>
      </c>
      <c r="F61" s="488">
        <f t="shared" si="11"/>
        <v>94.539870321920148</v>
      </c>
      <c r="G61" s="488">
        <f t="shared" si="11"/>
        <v>109.70976253298153</v>
      </c>
      <c r="H61" s="489">
        <f t="shared" si="14"/>
        <v>42614</v>
      </c>
      <c r="I61" s="488">
        <f t="shared" si="12"/>
        <v>104.27063182399424</v>
      </c>
      <c r="J61" s="488">
        <f t="shared" si="10"/>
        <v>94.539870321920148</v>
      </c>
      <c r="K61" s="488">
        <f t="shared" si="10"/>
        <v>109.70976253298153</v>
      </c>
      <c r="L61" s="488" t="e">
        <f t="shared" si="13"/>
        <v>#N/A</v>
      </c>
    </row>
    <row r="62" spans="1:14" ht="15" customHeight="1" x14ac:dyDescent="0.2">
      <c r="A62" s="490" t="s">
        <v>468</v>
      </c>
      <c r="B62" s="487">
        <v>63698</v>
      </c>
      <c r="C62" s="487">
        <v>8287</v>
      </c>
      <c r="D62" s="487">
        <v>4159</v>
      </c>
      <c r="E62" s="488">
        <f t="shared" si="11"/>
        <v>104.42637463523394</v>
      </c>
      <c r="F62" s="488">
        <f t="shared" si="11"/>
        <v>94.266863838016164</v>
      </c>
      <c r="G62" s="488">
        <f t="shared" si="11"/>
        <v>109.73614775725594</v>
      </c>
      <c r="H62" s="489" t="str">
        <f t="shared" si="14"/>
        <v/>
      </c>
      <c r="I62" s="488" t="str">
        <f t="shared" si="12"/>
        <v/>
      </c>
      <c r="J62" s="488" t="str">
        <f t="shared" si="10"/>
        <v/>
      </c>
      <c r="K62" s="488" t="str">
        <f t="shared" si="10"/>
        <v/>
      </c>
      <c r="L62" s="488" t="e">
        <f t="shared" si="13"/>
        <v>#N/A</v>
      </c>
    </row>
    <row r="63" spans="1:14" ht="15" customHeight="1" x14ac:dyDescent="0.2">
      <c r="A63" s="490" t="s">
        <v>469</v>
      </c>
      <c r="B63" s="487">
        <v>62437</v>
      </c>
      <c r="C63" s="487">
        <v>8211</v>
      </c>
      <c r="D63" s="487">
        <v>4176</v>
      </c>
      <c r="E63" s="488">
        <f t="shared" si="11"/>
        <v>102.35909374077838</v>
      </c>
      <c r="F63" s="488">
        <f t="shared" si="11"/>
        <v>93.402343305653517</v>
      </c>
      <c r="G63" s="488">
        <f t="shared" si="11"/>
        <v>110.18469656992085</v>
      </c>
      <c r="H63" s="489" t="str">
        <f t="shared" si="14"/>
        <v/>
      </c>
      <c r="I63" s="488" t="str">
        <f t="shared" si="12"/>
        <v/>
      </c>
      <c r="J63" s="488" t="str">
        <f t="shared" si="10"/>
        <v/>
      </c>
      <c r="K63" s="488" t="str">
        <f t="shared" si="10"/>
        <v/>
      </c>
      <c r="L63" s="488" t="e">
        <f t="shared" si="13"/>
        <v>#N/A</v>
      </c>
    </row>
    <row r="64" spans="1:14" ht="15" customHeight="1" x14ac:dyDescent="0.2">
      <c r="A64" s="490" t="s">
        <v>470</v>
      </c>
      <c r="B64" s="487">
        <v>62551</v>
      </c>
      <c r="C64" s="487">
        <v>8291</v>
      </c>
      <c r="D64" s="487">
        <v>4103</v>
      </c>
      <c r="E64" s="488">
        <f t="shared" si="11"/>
        <v>102.54598511426605</v>
      </c>
      <c r="F64" s="488">
        <f t="shared" si="11"/>
        <v>94.312364918666816</v>
      </c>
      <c r="G64" s="488">
        <f t="shared" si="11"/>
        <v>108.25857519788917</v>
      </c>
      <c r="H64" s="489" t="str">
        <f t="shared" si="14"/>
        <v/>
      </c>
      <c r="I64" s="488" t="str">
        <f t="shared" si="12"/>
        <v/>
      </c>
      <c r="J64" s="488" t="str">
        <f t="shared" si="10"/>
        <v/>
      </c>
      <c r="K64" s="488" t="str">
        <f t="shared" si="10"/>
        <v/>
      </c>
      <c r="L64" s="488" t="e">
        <f t="shared" si="13"/>
        <v>#N/A</v>
      </c>
    </row>
    <row r="65" spans="1:12" ht="15" customHeight="1" x14ac:dyDescent="0.2">
      <c r="A65" s="490">
        <v>42979</v>
      </c>
      <c r="B65" s="487">
        <v>63777</v>
      </c>
      <c r="C65" s="487">
        <v>8311</v>
      </c>
      <c r="D65" s="487">
        <v>4357</v>
      </c>
      <c r="E65" s="488">
        <f t="shared" si="11"/>
        <v>104.55588707826486</v>
      </c>
      <c r="F65" s="488">
        <f t="shared" si="11"/>
        <v>94.539870321920148</v>
      </c>
      <c r="G65" s="488">
        <f t="shared" si="11"/>
        <v>114.96042216358839</v>
      </c>
      <c r="H65" s="489">
        <f t="shared" si="14"/>
        <v>42979</v>
      </c>
      <c r="I65" s="488">
        <f t="shared" si="12"/>
        <v>104.55588707826486</v>
      </c>
      <c r="J65" s="488">
        <f t="shared" si="10"/>
        <v>94.539870321920148</v>
      </c>
      <c r="K65" s="488">
        <f t="shared" si="10"/>
        <v>114.96042216358839</v>
      </c>
      <c r="L65" s="488" t="e">
        <f t="shared" si="13"/>
        <v>#N/A</v>
      </c>
    </row>
    <row r="66" spans="1:12" ht="15" customHeight="1" x14ac:dyDescent="0.2">
      <c r="A66" s="490" t="s">
        <v>471</v>
      </c>
      <c r="B66" s="487">
        <v>63742</v>
      </c>
      <c r="C66" s="487">
        <v>8183</v>
      </c>
      <c r="D66" s="487">
        <v>4300</v>
      </c>
      <c r="E66" s="488">
        <f t="shared" si="11"/>
        <v>104.49850814780812</v>
      </c>
      <c r="F66" s="488">
        <f t="shared" si="11"/>
        <v>93.083835741098852</v>
      </c>
      <c r="G66" s="488">
        <f t="shared" si="11"/>
        <v>113.45646437994723</v>
      </c>
      <c r="H66" s="489" t="str">
        <f t="shared" si="14"/>
        <v/>
      </c>
      <c r="I66" s="488" t="str">
        <f t="shared" si="12"/>
        <v/>
      </c>
      <c r="J66" s="488" t="str">
        <f t="shared" si="10"/>
        <v/>
      </c>
      <c r="K66" s="488" t="str">
        <f t="shared" si="10"/>
        <v/>
      </c>
      <c r="L66" s="488" t="e">
        <f t="shared" si="13"/>
        <v>#N/A</v>
      </c>
    </row>
    <row r="67" spans="1:12" ht="15" customHeight="1" x14ac:dyDescent="0.2">
      <c r="A67" s="490" t="s">
        <v>472</v>
      </c>
      <c r="B67" s="487">
        <v>63428</v>
      </c>
      <c r="C67" s="487">
        <v>8139</v>
      </c>
      <c r="D67" s="487">
        <v>4293</v>
      </c>
      <c r="E67" s="488">
        <f t="shared" si="11"/>
        <v>103.98373717171054</v>
      </c>
      <c r="F67" s="488">
        <f t="shared" si="11"/>
        <v>92.583323853941536</v>
      </c>
      <c r="G67" s="488">
        <f t="shared" si="11"/>
        <v>113.27176781002639</v>
      </c>
      <c r="H67" s="489" t="str">
        <f t="shared" si="14"/>
        <v/>
      </c>
      <c r="I67" s="488" t="str">
        <f t="shared" si="12"/>
        <v/>
      </c>
      <c r="J67" s="488" t="str">
        <f t="shared" si="12"/>
        <v/>
      </c>
      <c r="K67" s="488" t="str">
        <f t="shared" si="12"/>
        <v/>
      </c>
      <c r="L67" s="488" t="e">
        <f t="shared" si="13"/>
        <v>#N/A</v>
      </c>
    </row>
    <row r="68" spans="1:12" ht="15" customHeight="1" x14ac:dyDescent="0.2">
      <c r="A68" s="490" t="s">
        <v>473</v>
      </c>
      <c r="B68" s="487">
        <v>63962</v>
      </c>
      <c r="C68" s="487">
        <v>8193</v>
      </c>
      <c r="D68" s="487">
        <v>4329</v>
      </c>
      <c r="E68" s="488">
        <f t="shared" si="11"/>
        <v>104.85917571067904</v>
      </c>
      <c r="F68" s="488">
        <f t="shared" si="11"/>
        <v>93.197588442725504</v>
      </c>
      <c r="G68" s="488">
        <f t="shared" si="11"/>
        <v>114.22163588390501</v>
      </c>
      <c r="H68" s="489" t="str">
        <f t="shared" si="14"/>
        <v/>
      </c>
      <c r="I68" s="488" t="str">
        <f t="shared" si="12"/>
        <v/>
      </c>
      <c r="J68" s="488" t="str">
        <f t="shared" si="12"/>
        <v/>
      </c>
      <c r="K68" s="488" t="str">
        <f t="shared" si="12"/>
        <v/>
      </c>
      <c r="L68" s="488" t="e">
        <f t="shared" si="13"/>
        <v>#N/A</v>
      </c>
    </row>
    <row r="69" spans="1:12" ht="15" customHeight="1" x14ac:dyDescent="0.2">
      <c r="A69" s="490">
        <v>43344</v>
      </c>
      <c r="B69" s="487">
        <v>65158</v>
      </c>
      <c r="C69" s="487">
        <v>8082</v>
      </c>
      <c r="D69" s="487">
        <v>4441</v>
      </c>
      <c r="E69" s="488">
        <f t="shared" si="11"/>
        <v>106.81989573428636</v>
      </c>
      <c r="F69" s="488">
        <f t="shared" si="11"/>
        <v>91.934933454669547</v>
      </c>
      <c r="G69" s="488">
        <f t="shared" si="11"/>
        <v>117.17678100263853</v>
      </c>
      <c r="H69" s="489">
        <f t="shared" si="14"/>
        <v>43344</v>
      </c>
      <c r="I69" s="488">
        <f t="shared" si="12"/>
        <v>106.81989573428636</v>
      </c>
      <c r="J69" s="488">
        <f t="shared" si="12"/>
        <v>91.934933454669547</v>
      </c>
      <c r="K69" s="488">
        <f t="shared" si="12"/>
        <v>117.17678100263853</v>
      </c>
      <c r="L69" s="488" t="e">
        <f t="shared" si="13"/>
        <v>#N/A</v>
      </c>
    </row>
    <row r="70" spans="1:12" ht="15" customHeight="1" x14ac:dyDescent="0.2">
      <c r="A70" s="490" t="s">
        <v>474</v>
      </c>
      <c r="B70" s="487">
        <v>65026</v>
      </c>
      <c r="C70" s="487">
        <v>8121</v>
      </c>
      <c r="D70" s="487">
        <v>4486</v>
      </c>
      <c r="E70" s="488">
        <f t="shared" si="11"/>
        <v>106.60349519656383</v>
      </c>
      <c r="F70" s="488">
        <f t="shared" si="11"/>
        <v>92.378568991013537</v>
      </c>
      <c r="G70" s="488">
        <f t="shared" si="11"/>
        <v>118.3641160949868</v>
      </c>
      <c r="H70" s="489" t="str">
        <f t="shared" si="14"/>
        <v/>
      </c>
      <c r="I70" s="488" t="str">
        <f t="shared" si="12"/>
        <v/>
      </c>
      <c r="J70" s="488" t="str">
        <f t="shared" si="12"/>
        <v/>
      </c>
      <c r="K70" s="488" t="str">
        <f t="shared" si="12"/>
        <v/>
      </c>
      <c r="L70" s="488" t="e">
        <f t="shared" si="13"/>
        <v>#N/A</v>
      </c>
    </row>
    <row r="71" spans="1:12" ht="15" customHeight="1" x14ac:dyDescent="0.2">
      <c r="A71" s="490" t="s">
        <v>475</v>
      </c>
      <c r="B71" s="487">
        <v>64898</v>
      </c>
      <c r="C71" s="487">
        <v>8007</v>
      </c>
      <c r="D71" s="487">
        <v>4498</v>
      </c>
      <c r="E71" s="491">
        <f t="shared" ref="E71:G75" si="15">IF($A$51=37802,IF(COUNTBLANK(B$51:B$70)&gt;0,#N/A,IF(ISBLANK(B71)=FALSE,B71/B$51*100,#N/A)),IF(COUNTBLANK(B$51:B$75)&gt;0,#N/A,B71/B$51*100))</f>
        <v>106.39365225089348</v>
      </c>
      <c r="F71" s="491">
        <f t="shared" si="15"/>
        <v>91.081788192469574</v>
      </c>
      <c r="G71" s="491">
        <f t="shared" si="15"/>
        <v>118.68073878627969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65077</v>
      </c>
      <c r="C72" s="487">
        <v>7944</v>
      </c>
      <c r="D72" s="487">
        <v>4557</v>
      </c>
      <c r="E72" s="491">
        <f t="shared" si="15"/>
        <v>106.68710449522936</v>
      </c>
      <c r="F72" s="491">
        <f t="shared" si="15"/>
        <v>90.365146172221586</v>
      </c>
      <c r="G72" s="491">
        <f t="shared" si="15"/>
        <v>120.23746701846964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66454</v>
      </c>
      <c r="C73" s="487">
        <v>7911</v>
      </c>
      <c r="D73" s="487">
        <v>4767</v>
      </c>
      <c r="E73" s="491">
        <f t="shared" si="15"/>
        <v>108.94455555919866</v>
      </c>
      <c r="F73" s="491">
        <f t="shared" si="15"/>
        <v>89.989762256853595</v>
      </c>
      <c r="G73" s="491">
        <f t="shared" si="15"/>
        <v>125.77836411609498</v>
      </c>
      <c r="H73" s="492">
        <f>IF(A$51=37802,IF(ISERROR(L73)=TRUE,IF(ISBLANK(A73)=FALSE,IF(MONTH(A73)=MONTH(MAX(A$51:A$75)),A73,""),""),""),IF(ISERROR(L73)=TRUE,IF(MONTH(A73)=MONTH(MAX(A$51:A$75)),A73,""),""))</f>
        <v>43709</v>
      </c>
      <c r="I73" s="488">
        <f t="shared" si="12"/>
        <v>108.94455555919866</v>
      </c>
      <c r="J73" s="488">
        <f t="shared" si="12"/>
        <v>89.989762256853595</v>
      </c>
      <c r="K73" s="488">
        <f t="shared" si="12"/>
        <v>125.77836411609498</v>
      </c>
      <c r="L73" s="488" t="e">
        <f t="shared" si="13"/>
        <v>#N/A</v>
      </c>
    </row>
    <row r="74" spans="1:12" ht="15" customHeight="1" x14ac:dyDescent="0.2">
      <c r="A74" s="490" t="s">
        <v>477</v>
      </c>
      <c r="B74" s="487">
        <v>66263</v>
      </c>
      <c r="C74" s="487">
        <v>7875</v>
      </c>
      <c r="D74" s="487">
        <v>4766</v>
      </c>
      <c r="E74" s="491">
        <f t="shared" si="15"/>
        <v>108.63143053870618</v>
      </c>
      <c r="F74" s="491">
        <f t="shared" si="15"/>
        <v>89.580252530997612</v>
      </c>
      <c r="G74" s="491">
        <f t="shared" si="15"/>
        <v>125.75197889182057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65148</v>
      </c>
      <c r="C75" s="493">
        <v>7616</v>
      </c>
      <c r="D75" s="493">
        <v>4504</v>
      </c>
      <c r="E75" s="491">
        <f t="shared" si="15"/>
        <v>106.80350175415587</v>
      </c>
      <c r="F75" s="491">
        <f t="shared" si="15"/>
        <v>86.634057558867028</v>
      </c>
      <c r="G75" s="491">
        <f t="shared" si="15"/>
        <v>118.83905013192613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108.94455555919866</v>
      </c>
      <c r="J77" s="488">
        <f>IF(J75&lt;&gt;"",J75,IF(J74&lt;&gt;"",J74,IF(J73&lt;&gt;"",J73,IF(J72&lt;&gt;"",J72,IF(J71&lt;&gt;"",J71,IF(J70&lt;&gt;"",J70,""))))))</f>
        <v>89.989762256853595</v>
      </c>
      <c r="K77" s="488">
        <f>IF(K75&lt;&gt;"",K75,IF(K74&lt;&gt;"",K74,IF(K73&lt;&gt;"",K73,IF(K72&lt;&gt;"",K72,IF(K71&lt;&gt;"",K71,IF(K70&lt;&gt;"",K70,""))))))</f>
        <v>125.77836411609498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+8,9%</v>
      </c>
      <c r="J79" s="488" t="str">
        <f>"GeB - ausschließlich: "&amp;IF(J77&gt;100,"+","")&amp;TEXT(J77-100,"0,0")&amp;"%"</f>
        <v>GeB - ausschließlich: -10,0%</v>
      </c>
      <c r="K79" s="488" t="str">
        <f>"GeB - im Nebenjob: "&amp;IF(K77&gt;100,"+","")&amp;TEXT(K77-100,"0,0")&amp;"%"</f>
        <v>GeB - im Nebenjob: +25,8%</v>
      </c>
    </row>
    <row r="81" spans="9:9" ht="15" customHeight="1" x14ac:dyDescent="0.2">
      <c r="I81" s="488" t="str">
        <f>IF(ISERROR(HLOOKUP(1,I$78:K$79,2,FALSE)),"",HLOOKUP(1,I$78:K$79,2,FALSE))</f>
        <v>GeB - im Nebenjob: +25,8%</v>
      </c>
    </row>
    <row r="82" spans="9:9" ht="15" customHeight="1" x14ac:dyDescent="0.2">
      <c r="I82" s="488" t="str">
        <f>IF(ISERROR(HLOOKUP(2,I$78:K$79,2,FALSE)),"",HLOOKUP(2,I$78:K$79,2,FALSE))</f>
        <v>SvB: +8,9%</v>
      </c>
    </row>
    <row r="83" spans="9:9" ht="15" customHeight="1" x14ac:dyDescent="0.2">
      <c r="I83" s="488" t="str">
        <f>IF(ISERROR(HLOOKUP(3,I$78:K$79,2,FALSE)),"",HLOOKUP(3,I$78:K$79,2,FALSE))</f>
        <v>GeB - ausschließlich: -10,0%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65148</v>
      </c>
      <c r="E12" s="114">
        <v>66263</v>
      </c>
      <c r="F12" s="114">
        <v>66454</v>
      </c>
      <c r="G12" s="114">
        <v>65077</v>
      </c>
      <c r="H12" s="114">
        <v>64898</v>
      </c>
      <c r="I12" s="115">
        <v>250</v>
      </c>
      <c r="J12" s="116">
        <v>0.3852198835095072</v>
      </c>
      <c r="N12" s="117"/>
    </row>
    <row r="13" spans="1:15" s="110" customFormat="1" ht="13.5" customHeight="1" x14ac:dyDescent="0.2">
      <c r="A13" s="118" t="s">
        <v>105</v>
      </c>
      <c r="B13" s="119" t="s">
        <v>106</v>
      </c>
      <c r="C13" s="113">
        <v>56.205869712040275</v>
      </c>
      <c r="D13" s="114">
        <v>36617</v>
      </c>
      <c r="E13" s="114">
        <v>37476</v>
      </c>
      <c r="F13" s="114">
        <v>37764</v>
      </c>
      <c r="G13" s="114">
        <v>36999</v>
      </c>
      <c r="H13" s="114">
        <v>36864</v>
      </c>
      <c r="I13" s="115">
        <v>-247</v>
      </c>
      <c r="J13" s="116">
        <v>-0.67003038194444442</v>
      </c>
    </row>
    <row r="14" spans="1:15" s="110" customFormat="1" ht="13.5" customHeight="1" x14ac:dyDescent="0.2">
      <c r="A14" s="120"/>
      <c r="B14" s="119" t="s">
        <v>107</v>
      </c>
      <c r="C14" s="113">
        <v>43.794130287959725</v>
      </c>
      <c r="D14" s="114">
        <v>28531</v>
      </c>
      <c r="E14" s="114">
        <v>28787</v>
      </c>
      <c r="F14" s="114">
        <v>28690</v>
      </c>
      <c r="G14" s="114">
        <v>28078</v>
      </c>
      <c r="H14" s="114">
        <v>28034</v>
      </c>
      <c r="I14" s="115">
        <v>497</v>
      </c>
      <c r="J14" s="116">
        <v>1.7728472569023328</v>
      </c>
    </row>
    <row r="15" spans="1:15" s="110" customFormat="1" ht="13.5" customHeight="1" x14ac:dyDescent="0.2">
      <c r="A15" s="118" t="s">
        <v>105</v>
      </c>
      <c r="B15" s="121" t="s">
        <v>108</v>
      </c>
      <c r="C15" s="113">
        <v>9.2911524528765277</v>
      </c>
      <c r="D15" s="114">
        <v>6053</v>
      </c>
      <c r="E15" s="114">
        <v>6431</v>
      </c>
      <c r="F15" s="114">
        <v>6637</v>
      </c>
      <c r="G15" s="114">
        <v>5806</v>
      </c>
      <c r="H15" s="114">
        <v>6005</v>
      </c>
      <c r="I15" s="115">
        <v>48</v>
      </c>
      <c r="J15" s="116">
        <v>0.79933388842631137</v>
      </c>
    </row>
    <row r="16" spans="1:15" s="110" customFormat="1" ht="13.5" customHeight="1" x14ac:dyDescent="0.2">
      <c r="A16" s="118"/>
      <c r="B16" s="121" t="s">
        <v>109</v>
      </c>
      <c r="C16" s="113">
        <v>67.302142813286665</v>
      </c>
      <c r="D16" s="114">
        <v>43846</v>
      </c>
      <c r="E16" s="114">
        <v>44541</v>
      </c>
      <c r="F16" s="114">
        <v>44714</v>
      </c>
      <c r="G16" s="114">
        <v>44427</v>
      </c>
      <c r="H16" s="114">
        <v>44316</v>
      </c>
      <c r="I16" s="115">
        <v>-470</v>
      </c>
      <c r="J16" s="116">
        <v>-1.0605650329452116</v>
      </c>
    </row>
    <row r="17" spans="1:10" s="110" customFormat="1" ht="13.5" customHeight="1" x14ac:dyDescent="0.2">
      <c r="A17" s="118"/>
      <c r="B17" s="121" t="s">
        <v>110</v>
      </c>
      <c r="C17" s="113">
        <v>22.453490513906797</v>
      </c>
      <c r="D17" s="114">
        <v>14628</v>
      </c>
      <c r="E17" s="114">
        <v>14688</v>
      </c>
      <c r="F17" s="114">
        <v>14518</v>
      </c>
      <c r="G17" s="114">
        <v>14272</v>
      </c>
      <c r="H17" s="114">
        <v>14043</v>
      </c>
      <c r="I17" s="115">
        <v>585</v>
      </c>
      <c r="J17" s="116">
        <v>4.1657765434736165</v>
      </c>
    </row>
    <row r="18" spans="1:10" s="110" customFormat="1" ht="13.5" customHeight="1" x14ac:dyDescent="0.2">
      <c r="A18" s="120"/>
      <c r="B18" s="121" t="s">
        <v>111</v>
      </c>
      <c r="C18" s="113">
        <v>0.95321421993000555</v>
      </c>
      <c r="D18" s="114">
        <v>621</v>
      </c>
      <c r="E18" s="114">
        <v>603</v>
      </c>
      <c r="F18" s="114">
        <v>585</v>
      </c>
      <c r="G18" s="114">
        <v>572</v>
      </c>
      <c r="H18" s="114">
        <v>534</v>
      </c>
      <c r="I18" s="115">
        <v>87</v>
      </c>
      <c r="J18" s="116">
        <v>16.292134831460675</v>
      </c>
    </row>
    <row r="19" spans="1:10" s="110" customFormat="1" ht="13.5" customHeight="1" x14ac:dyDescent="0.2">
      <c r="A19" s="120"/>
      <c r="B19" s="121" t="s">
        <v>112</v>
      </c>
      <c r="C19" s="113">
        <v>0.37146190213053354</v>
      </c>
      <c r="D19" s="114">
        <v>242</v>
      </c>
      <c r="E19" s="114">
        <v>213</v>
      </c>
      <c r="F19" s="114">
        <v>210</v>
      </c>
      <c r="G19" s="114">
        <v>200</v>
      </c>
      <c r="H19" s="114">
        <v>175</v>
      </c>
      <c r="I19" s="115">
        <v>67</v>
      </c>
      <c r="J19" s="116">
        <v>38.285714285714285</v>
      </c>
    </row>
    <row r="20" spans="1:10" s="110" customFormat="1" ht="13.5" customHeight="1" x14ac:dyDescent="0.2">
      <c r="A20" s="118" t="s">
        <v>113</v>
      </c>
      <c r="B20" s="122" t="s">
        <v>114</v>
      </c>
      <c r="C20" s="113">
        <v>74.27856572726715</v>
      </c>
      <c r="D20" s="114">
        <v>48391</v>
      </c>
      <c r="E20" s="114">
        <v>49519</v>
      </c>
      <c r="F20" s="114">
        <v>49888</v>
      </c>
      <c r="G20" s="114">
        <v>48789</v>
      </c>
      <c r="H20" s="114">
        <v>48694</v>
      </c>
      <c r="I20" s="115">
        <v>-303</v>
      </c>
      <c r="J20" s="116">
        <v>-0.62225325502115247</v>
      </c>
    </row>
    <row r="21" spans="1:10" s="110" customFormat="1" ht="13.5" customHeight="1" x14ac:dyDescent="0.2">
      <c r="A21" s="120"/>
      <c r="B21" s="122" t="s">
        <v>115</v>
      </c>
      <c r="C21" s="113">
        <v>25.721434272732854</v>
      </c>
      <c r="D21" s="114">
        <v>16757</v>
      </c>
      <c r="E21" s="114">
        <v>16744</v>
      </c>
      <c r="F21" s="114">
        <v>16566</v>
      </c>
      <c r="G21" s="114">
        <v>16288</v>
      </c>
      <c r="H21" s="114">
        <v>16204</v>
      </c>
      <c r="I21" s="115">
        <v>553</v>
      </c>
      <c r="J21" s="116">
        <v>3.4127375956553938</v>
      </c>
    </row>
    <row r="22" spans="1:10" s="110" customFormat="1" ht="13.5" customHeight="1" x14ac:dyDescent="0.2">
      <c r="A22" s="118" t="s">
        <v>113</v>
      </c>
      <c r="B22" s="122" t="s">
        <v>116</v>
      </c>
      <c r="C22" s="113">
        <v>87.186099343034329</v>
      </c>
      <c r="D22" s="114">
        <v>56800</v>
      </c>
      <c r="E22" s="114">
        <v>57889</v>
      </c>
      <c r="F22" s="114">
        <v>58066</v>
      </c>
      <c r="G22" s="114">
        <v>57045</v>
      </c>
      <c r="H22" s="114">
        <v>57105</v>
      </c>
      <c r="I22" s="115">
        <v>-305</v>
      </c>
      <c r="J22" s="116">
        <v>-0.53410384379651521</v>
      </c>
    </row>
    <row r="23" spans="1:10" s="110" customFormat="1" ht="13.5" customHeight="1" x14ac:dyDescent="0.2">
      <c r="A23" s="123"/>
      <c r="B23" s="124" t="s">
        <v>117</v>
      </c>
      <c r="C23" s="125">
        <v>12.726407564315098</v>
      </c>
      <c r="D23" s="114">
        <v>8291</v>
      </c>
      <c r="E23" s="114">
        <v>8321</v>
      </c>
      <c r="F23" s="114">
        <v>8331</v>
      </c>
      <c r="G23" s="114">
        <v>7976</v>
      </c>
      <c r="H23" s="114">
        <v>7744</v>
      </c>
      <c r="I23" s="115">
        <v>547</v>
      </c>
      <c r="J23" s="116">
        <v>7.0635330578512399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12120</v>
      </c>
      <c r="E26" s="114">
        <v>12641</v>
      </c>
      <c r="F26" s="114">
        <v>12678</v>
      </c>
      <c r="G26" s="114">
        <v>12501</v>
      </c>
      <c r="H26" s="140">
        <v>12505</v>
      </c>
      <c r="I26" s="115">
        <v>-385</v>
      </c>
      <c r="J26" s="116">
        <v>-3.0787684926029586</v>
      </c>
    </row>
    <row r="27" spans="1:10" s="110" customFormat="1" ht="13.5" customHeight="1" x14ac:dyDescent="0.2">
      <c r="A27" s="118" t="s">
        <v>105</v>
      </c>
      <c r="B27" s="119" t="s">
        <v>106</v>
      </c>
      <c r="C27" s="113">
        <v>39.711221122112214</v>
      </c>
      <c r="D27" s="115">
        <v>4813</v>
      </c>
      <c r="E27" s="114">
        <v>5053</v>
      </c>
      <c r="F27" s="114">
        <v>5045</v>
      </c>
      <c r="G27" s="114">
        <v>4954</v>
      </c>
      <c r="H27" s="140">
        <v>4893</v>
      </c>
      <c r="I27" s="115">
        <v>-80</v>
      </c>
      <c r="J27" s="116">
        <v>-1.6349887594522787</v>
      </c>
    </row>
    <row r="28" spans="1:10" s="110" customFormat="1" ht="13.5" customHeight="1" x14ac:dyDescent="0.2">
      <c r="A28" s="120"/>
      <c r="B28" s="119" t="s">
        <v>107</v>
      </c>
      <c r="C28" s="113">
        <v>60.288778877887786</v>
      </c>
      <c r="D28" s="115">
        <v>7307</v>
      </c>
      <c r="E28" s="114">
        <v>7588</v>
      </c>
      <c r="F28" s="114">
        <v>7633</v>
      </c>
      <c r="G28" s="114">
        <v>7547</v>
      </c>
      <c r="H28" s="140">
        <v>7612</v>
      </c>
      <c r="I28" s="115">
        <v>-305</v>
      </c>
      <c r="J28" s="116">
        <v>-4.0068313189700469</v>
      </c>
    </row>
    <row r="29" spans="1:10" s="110" customFormat="1" ht="13.5" customHeight="1" x14ac:dyDescent="0.2">
      <c r="A29" s="118" t="s">
        <v>105</v>
      </c>
      <c r="B29" s="121" t="s">
        <v>108</v>
      </c>
      <c r="C29" s="113">
        <v>18.316831683168317</v>
      </c>
      <c r="D29" s="115">
        <v>2220</v>
      </c>
      <c r="E29" s="114">
        <v>2322</v>
      </c>
      <c r="F29" s="114">
        <v>2382</v>
      </c>
      <c r="G29" s="114">
        <v>2287</v>
      </c>
      <c r="H29" s="140">
        <v>2349</v>
      </c>
      <c r="I29" s="115">
        <v>-129</v>
      </c>
      <c r="J29" s="116">
        <v>-5.4916985951468709</v>
      </c>
    </row>
    <row r="30" spans="1:10" s="110" customFormat="1" ht="13.5" customHeight="1" x14ac:dyDescent="0.2">
      <c r="A30" s="118"/>
      <c r="B30" s="121" t="s">
        <v>109</v>
      </c>
      <c r="C30" s="113">
        <v>50.412541254125415</v>
      </c>
      <c r="D30" s="115">
        <v>6110</v>
      </c>
      <c r="E30" s="114">
        <v>6435</v>
      </c>
      <c r="F30" s="114">
        <v>6434</v>
      </c>
      <c r="G30" s="114">
        <v>6426</v>
      </c>
      <c r="H30" s="140">
        <v>6415</v>
      </c>
      <c r="I30" s="115">
        <v>-305</v>
      </c>
      <c r="J30" s="116">
        <v>-4.7544816835541699</v>
      </c>
    </row>
    <row r="31" spans="1:10" s="110" customFormat="1" ht="13.5" customHeight="1" x14ac:dyDescent="0.2">
      <c r="A31" s="118"/>
      <c r="B31" s="121" t="s">
        <v>110</v>
      </c>
      <c r="C31" s="113">
        <v>18.061056105610561</v>
      </c>
      <c r="D31" s="115">
        <v>2189</v>
      </c>
      <c r="E31" s="114">
        <v>2215</v>
      </c>
      <c r="F31" s="114">
        <v>2203</v>
      </c>
      <c r="G31" s="114">
        <v>2173</v>
      </c>
      <c r="H31" s="140">
        <v>2158</v>
      </c>
      <c r="I31" s="115">
        <v>31</v>
      </c>
      <c r="J31" s="116">
        <v>1.4365152919369786</v>
      </c>
    </row>
    <row r="32" spans="1:10" s="110" customFormat="1" ht="13.5" customHeight="1" x14ac:dyDescent="0.2">
      <c r="A32" s="120"/>
      <c r="B32" s="121" t="s">
        <v>111</v>
      </c>
      <c r="C32" s="113">
        <v>13.209570957095709</v>
      </c>
      <c r="D32" s="115">
        <v>1601</v>
      </c>
      <c r="E32" s="114">
        <v>1669</v>
      </c>
      <c r="F32" s="114">
        <v>1659</v>
      </c>
      <c r="G32" s="114">
        <v>1615</v>
      </c>
      <c r="H32" s="140">
        <v>1583</v>
      </c>
      <c r="I32" s="115">
        <v>18</v>
      </c>
      <c r="J32" s="116">
        <v>1.137081490840177</v>
      </c>
    </row>
    <row r="33" spans="1:10" s="110" customFormat="1" ht="13.5" customHeight="1" x14ac:dyDescent="0.2">
      <c r="A33" s="120"/>
      <c r="B33" s="121" t="s">
        <v>112</v>
      </c>
      <c r="C33" s="113">
        <v>1.4933993399339933</v>
      </c>
      <c r="D33" s="115">
        <v>181</v>
      </c>
      <c r="E33" s="114">
        <v>175</v>
      </c>
      <c r="F33" s="114">
        <v>161</v>
      </c>
      <c r="G33" s="114">
        <v>130</v>
      </c>
      <c r="H33" s="140">
        <v>122</v>
      </c>
      <c r="I33" s="115">
        <v>59</v>
      </c>
      <c r="J33" s="116">
        <v>48.360655737704917</v>
      </c>
    </row>
    <row r="34" spans="1:10" s="110" customFormat="1" ht="13.5" customHeight="1" x14ac:dyDescent="0.2">
      <c r="A34" s="118" t="s">
        <v>113</v>
      </c>
      <c r="B34" s="122" t="s">
        <v>116</v>
      </c>
      <c r="C34" s="113">
        <v>84.447194719471952</v>
      </c>
      <c r="D34" s="115">
        <v>10235</v>
      </c>
      <c r="E34" s="114">
        <v>10621</v>
      </c>
      <c r="F34" s="114">
        <v>10693</v>
      </c>
      <c r="G34" s="114">
        <v>10550</v>
      </c>
      <c r="H34" s="140">
        <v>10594</v>
      </c>
      <c r="I34" s="115">
        <v>-359</v>
      </c>
      <c r="J34" s="116">
        <v>-3.3887105909005095</v>
      </c>
    </row>
    <row r="35" spans="1:10" s="110" customFormat="1" ht="13.5" customHeight="1" x14ac:dyDescent="0.2">
      <c r="A35" s="118"/>
      <c r="B35" s="119" t="s">
        <v>117</v>
      </c>
      <c r="C35" s="113">
        <v>15.198019801980198</v>
      </c>
      <c r="D35" s="115">
        <v>1842</v>
      </c>
      <c r="E35" s="114">
        <v>1957</v>
      </c>
      <c r="F35" s="114">
        <v>1920</v>
      </c>
      <c r="G35" s="114">
        <v>1874</v>
      </c>
      <c r="H35" s="140">
        <v>1843</v>
      </c>
      <c r="I35" s="115">
        <v>-1</v>
      </c>
      <c r="J35" s="116">
        <v>-5.425935973955507E-2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7616</v>
      </c>
      <c r="E37" s="114">
        <v>7875</v>
      </c>
      <c r="F37" s="114">
        <v>7911</v>
      </c>
      <c r="G37" s="114">
        <v>7944</v>
      </c>
      <c r="H37" s="140">
        <v>8007</v>
      </c>
      <c r="I37" s="115">
        <v>-391</v>
      </c>
      <c r="J37" s="116">
        <v>-4.8832271762208066</v>
      </c>
    </row>
    <row r="38" spans="1:10" s="110" customFormat="1" ht="13.5" customHeight="1" x14ac:dyDescent="0.2">
      <c r="A38" s="118" t="s">
        <v>105</v>
      </c>
      <c r="B38" s="119" t="s">
        <v>106</v>
      </c>
      <c r="C38" s="113">
        <v>36.370798319327733</v>
      </c>
      <c r="D38" s="115">
        <v>2770</v>
      </c>
      <c r="E38" s="114">
        <v>2880</v>
      </c>
      <c r="F38" s="114">
        <v>2866</v>
      </c>
      <c r="G38" s="114">
        <v>2888</v>
      </c>
      <c r="H38" s="140">
        <v>2894</v>
      </c>
      <c r="I38" s="115">
        <v>-124</v>
      </c>
      <c r="J38" s="116">
        <v>-4.2847270214236355</v>
      </c>
    </row>
    <row r="39" spans="1:10" s="110" customFormat="1" ht="13.5" customHeight="1" x14ac:dyDescent="0.2">
      <c r="A39" s="120"/>
      <c r="B39" s="119" t="s">
        <v>107</v>
      </c>
      <c r="C39" s="113">
        <v>63.629201680672267</v>
      </c>
      <c r="D39" s="115">
        <v>4846</v>
      </c>
      <c r="E39" s="114">
        <v>4995</v>
      </c>
      <c r="F39" s="114">
        <v>5045</v>
      </c>
      <c r="G39" s="114">
        <v>5056</v>
      </c>
      <c r="H39" s="140">
        <v>5113</v>
      </c>
      <c r="I39" s="115">
        <v>-267</v>
      </c>
      <c r="J39" s="116">
        <v>-5.221983180129083</v>
      </c>
    </row>
    <row r="40" spans="1:10" s="110" customFormat="1" ht="13.5" customHeight="1" x14ac:dyDescent="0.2">
      <c r="A40" s="118" t="s">
        <v>105</v>
      </c>
      <c r="B40" s="121" t="s">
        <v>108</v>
      </c>
      <c r="C40" s="113">
        <v>21.79621848739496</v>
      </c>
      <c r="D40" s="115">
        <v>1660</v>
      </c>
      <c r="E40" s="114">
        <v>1691</v>
      </c>
      <c r="F40" s="114">
        <v>1714</v>
      </c>
      <c r="G40" s="114">
        <v>1728</v>
      </c>
      <c r="H40" s="140">
        <v>1773</v>
      </c>
      <c r="I40" s="115">
        <v>-113</v>
      </c>
      <c r="J40" s="116">
        <v>-6.3733784545967289</v>
      </c>
    </row>
    <row r="41" spans="1:10" s="110" customFormat="1" ht="13.5" customHeight="1" x14ac:dyDescent="0.2">
      <c r="A41" s="118"/>
      <c r="B41" s="121" t="s">
        <v>109</v>
      </c>
      <c r="C41" s="113">
        <v>38.878676470588232</v>
      </c>
      <c r="D41" s="115">
        <v>2961</v>
      </c>
      <c r="E41" s="114">
        <v>3125</v>
      </c>
      <c r="F41" s="114">
        <v>3132</v>
      </c>
      <c r="G41" s="114">
        <v>3164</v>
      </c>
      <c r="H41" s="140">
        <v>3206</v>
      </c>
      <c r="I41" s="115">
        <v>-245</v>
      </c>
      <c r="J41" s="116">
        <v>-7.6419213973799129</v>
      </c>
    </row>
    <row r="42" spans="1:10" s="110" customFormat="1" ht="13.5" customHeight="1" x14ac:dyDescent="0.2">
      <c r="A42" s="118"/>
      <c r="B42" s="121" t="s">
        <v>110</v>
      </c>
      <c r="C42" s="113">
        <v>18.73686974789916</v>
      </c>
      <c r="D42" s="115">
        <v>1427</v>
      </c>
      <c r="E42" s="114">
        <v>1422</v>
      </c>
      <c r="F42" s="114">
        <v>1437</v>
      </c>
      <c r="G42" s="114">
        <v>1465</v>
      </c>
      <c r="H42" s="140">
        <v>1469</v>
      </c>
      <c r="I42" s="115">
        <v>-42</v>
      </c>
      <c r="J42" s="116">
        <v>-2.8590878148400272</v>
      </c>
    </row>
    <row r="43" spans="1:10" s="110" customFormat="1" ht="13.5" customHeight="1" x14ac:dyDescent="0.2">
      <c r="A43" s="120"/>
      <c r="B43" s="121" t="s">
        <v>111</v>
      </c>
      <c r="C43" s="113">
        <v>20.588235294117649</v>
      </c>
      <c r="D43" s="115">
        <v>1568</v>
      </c>
      <c r="E43" s="114">
        <v>1637</v>
      </c>
      <c r="F43" s="114">
        <v>1628</v>
      </c>
      <c r="G43" s="114">
        <v>1587</v>
      </c>
      <c r="H43" s="140">
        <v>1559</v>
      </c>
      <c r="I43" s="115">
        <v>9</v>
      </c>
      <c r="J43" s="116">
        <v>0.57729313662604231</v>
      </c>
    </row>
    <row r="44" spans="1:10" s="110" customFormat="1" ht="13.5" customHeight="1" x14ac:dyDescent="0.2">
      <c r="A44" s="120"/>
      <c r="B44" s="121" t="s">
        <v>112</v>
      </c>
      <c r="C44" s="113">
        <v>2.2058823529411766</v>
      </c>
      <c r="D44" s="115">
        <v>168</v>
      </c>
      <c r="E44" s="114">
        <v>160</v>
      </c>
      <c r="F44" s="114">
        <v>150</v>
      </c>
      <c r="G44" s="114">
        <v>121</v>
      </c>
      <c r="H44" s="140">
        <v>115</v>
      </c>
      <c r="I44" s="115">
        <v>53</v>
      </c>
      <c r="J44" s="116">
        <v>46.086956521739133</v>
      </c>
    </row>
    <row r="45" spans="1:10" s="110" customFormat="1" ht="13.5" customHeight="1" x14ac:dyDescent="0.2">
      <c r="A45" s="118" t="s">
        <v>113</v>
      </c>
      <c r="B45" s="122" t="s">
        <v>116</v>
      </c>
      <c r="C45" s="113">
        <v>83.101365546218489</v>
      </c>
      <c r="D45" s="115">
        <v>6329</v>
      </c>
      <c r="E45" s="114">
        <v>6492</v>
      </c>
      <c r="F45" s="114">
        <v>6540</v>
      </c>
      <c r="G45" s="114">
        <v>6568</v>
      </c>
      <c r="H45" s="140">
        <v>6658</v>
      </c>
      <c r="I45" s="115">
        <v>-329</v>
      </c>
      <c r="J45" s="116">
        <v>-4.9414238510063084</v>
      </c>
    </row>
    <row r="46" spans="1:10" s="110" customFormat="1" ht="13.5" customHeight="1" x14ac:dyDescent="0.2">
      <c r="A46" s="118"/>
      <c r="B46" s="119" t="s">
        <v>117</v>
      </c>
      <c r="C46" s="113">
        <v>16.334033613445378</v>
      </c>
      <c r="D46" s="115">
        <v>1244</v>
      </c>
      <c r="E46" s="114">
        <v>1320</v>
      </c>
      <c r="F46" s="114">
        <v>1306</v>
      </c>
      <c r="G46" s="114">
        <v>1300</v>
      </c>
      <c r="H46" s="140">
        <v>1282</v>
      </c>
      <c r="I46" s="115">
        <v>-38</v>
      </c>
      <c r="J46" s="116">
        <v>-2.9641185647425896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4504</v>
      </c>
      <c r="E48" s="114">
        <v>4766</v>
      </c>
      <c r="F48" s="114">
        <v>4767</v>
      </c>
      <c r="G48" s="114">
        <v>4557</v>
      </c>
      <c r="H48" s="140">
        <v>4498</v>
      </c>
      <c r="I48" s="115">
        <v>6</v>
      </c>
      <c r="J48" s="116">
        <v>0.13339261894175189</v>
      </c>
    </row>
    <row r="49" spans="1:12" s="110" customFormat="1" ht="13.5" customHeight="1" x14ac:dyDescent="0.2">
      <c r="A49" s="118" t="s">
        <v>105</v>
      </c>
      <c r="B49" s="119" t="s">
        <v>106</v>
      </c>
      <c r="C49" s="113">
        <v>45.359680284191832</v>
      </c>
      <c r="D49" s="115">
        <v>2043</v>
      </c>
      <c r="E49" s="114">
        <v>2173</v>
      </c>
      <c r="F49" s="114">
        <v>2179</v>
      </c>
      <c r="G49" s="114">
        <v>2066</v>
      </c>
      <c r="H49" s="140">
        <v>1999</v>
      </c>
      <c r="I49" s="115">
        <v>44</v>
      </c>
      <c r="J49" s="116">
        <v>2.2011005502751377</v>
      </c>
    </row>
    <row r="50" spans="1:12" s="110" customFormat="1" ht="13.5" customHeight="1" x14ac:dyDescent="0.2">
      <c r="A50" s="120"/>
      <c r="B50" s="119" t="s">
        <v>107</v>
      </c>
      <c r="C50" s="113">
        <v>54.640319715808168</v>
      </c>
      <c r="D50" s="115">
        <v>2461</v>
      </c>
      <c r="E50" s="114">
        <v>2593</v>
      </c>
      <c r="F50" s="114">
        <v>2588</v>
      </c>
      <c r="G50" s="114">
        <v>2491</v>
      </c>
      <c r="H50" s="140">
        <v>2499</v>
      </c>
      <c r="I50" s="115">
        <v>-38</v>
      </c>
      <c r="J50" s="116">
        <v>-1.5206082432973189</v>
      </c>
    </row>
    <row r="51" spans="1:12" s="110" customFormat="1" ht="13.5" customHeight="1" x14ac:dyDescent="0.2">
      <c r="A51" s="118" t="s">
        <v>105</v>
      </c>
      <c r="B51" s="121" t="s">
        <v>108</v>
      </c>
      <c r="C51" s="113">
        <v>12.433392539964476</v>
      </c>
      <c r="D51" s="115">
        <v>560</v>
      </c>
      <c r="E51" s="114">
        <v>631</v>
      </c>
      <c r="F51" s="114">
        <v>668</v>
      </c>
      <c r="G51" s="114">
        <v>559</v>
      </c>
      <c r="H51" s="140">
        <v>576</v>
      </c>
      <c r="I51" s="115">
        <v>-16</v>
      </c>
      <c r="J51" s="116">
        <v>-2.7777777777777777</v>
      </c>
    </row>
    <row r="52" spans="1:12" s="110" customFormat="1" ht="13.5" customHeight="1" x14ac:dyDescent="0.2">
      <c r="A52" s="118"/>
      <c r="B52" s="121" t="s">
        <v>109</v>
      </c>
      <c r="C52" s="113">
        <v>69.915630550621671</v>
      </c>
      <c r="D52" s="115">
        <v>3149</v>
      </c>
      <c r="E52" s="114">
        <v>3310</v>
      </c>
      <c r="F52" s="114">
        <v>3302</v>
      </c>
      <c r="G52" s="114">
        <v>3262</v>
      </c>
      <c r="H52" s="140">
        <v>3209</v>
      </c>
      <c r="I52" s="115">
        <v>-60</v>
      </c>
      <c r="J52" s="116">
        <v>-1.869741352446245</v>
      </c>
    </row>
    <row r="53" spans="1:12" s="110" customFormat="1" ht="13.5" customHeight="1" x14ac:dyDescent="0.2">
      <c r="A53" s="118"/>
      <c r="B53" s="121" t="s">
        <v>110</v>
      </c>
      <c r="C53" s="113">
        <v>16.918294849023091</v>
      </c>
      <c r="D53" s="115">
        <v>762</v>
      </c>
      <c r="E53" s="114">
        <v>793</v>
      </c>
      <c r="F53" s="114">
        <v>766</v>
      </c>
      <c r="G53" s="114">
        <v>708</v>
      </c>
      <c r="H53" s="140">
        <v>689</v>
      </c>
      <c r="I53" s="115">
        <v>73</v>
      </c>
      <c r="J53" s="116">
        <v>10.595065312046444</v>
      </c>
    </row>
    <row r="54" spans="1:12" s="110" customFormat="1" ht="13.5" customHeight="1" x14ac:dyDescent="0.2">
      <c r="A54" s="120"/>
      <c r="B54" s="121" t="s">
        <v>111</v>
      </c>
      <c r="C54" s="113">
        <v>0.73268206039076378</v>
      </c>
      <c r="D54" s="115">
        <v>33</v>
      </c>
      <c r="E54" s="114">
        <v>32</v>
      </c>
      <c r="F54" s="114">
        <v>31</v>
      </c>
      <c r="G54" s="114">
        <v>28</v>
      </c>
      <c r="H54" s="140">
        <v>24</v>
      </c>
      <c r="I54" s="115">
        <v>9</v>
      </c>
      <c r="J54" s="116">
        <v>37.5</v>
      </c>
    </row>
    <row r="55" spans="1:12" s="110" customFormat="1" ht="13.5" customHeight="1" x14ac:dyDescent="0.2">
      <c r="A55" s="120"/>
      <c r="B55" s="121" t="s">
        <v>112</v>
      </c>
      <c r="C55" s="113">
        <v>0.28863232682060391</v>
      </c>
      <c r="D55" s="115">
        <v>13</v>
      </c>
      <c r="E55" s="114">
        <v>15</v>
      </c>
      <c r="F55" s="114">
        <v>11</v>
      </c>
      <c r="G55" s="114">
        <v>9</v>
      </c>
      <c r="H55" s="140">
        <v>7</v>
      </c>
      <c r="I55" s="115">
        <v>6</v>
      </c>
      <c r="J55" s="116">
        <v>85.714285714285708</v>
      </c>
    </row>
    <row r="56" spans="1:12" s="110" customFormat="1" ht="13.5" customHeight="1" x14ac:dyDescent="0.2">
      <c r="A56" s="118" t="s">
        <v>113</v>
      </c>
      <c r="B56" s="122" t="s">
        <v>116</v>
      </c>
      <c r="C56" s="113">
        <v>86.722912966252224</v>
      </c>
      <c r="D56" s="115">
        <v>3906</v>
      </c>
      <c r="E56" s="114">
        <v>4129</v>
      </c>
      <c r="F56" s="114">
        <v>4153</v>
      </c>
      <c r="G56" s="114">
        <v>3982</v>
      </c>
      <c r="H56" s="140">
        <v>3936</v>
      </c>
      <c r="I56" s="115">
        <v>-30</v>
      </c>
      <c r="J56" s="116">
        <v>-0.76219512195121952</v>
      </c>
    </row>
    <row r="57" spans="1:12" s="110" customFormat="1" ht="13.5" customHeight="1" x14ac:dyDescent="0.2">
      <c r="A57" s="142"/>
      <c r="B57" s="124" t="s">
        <v>117</v>
      </c>
      <c r="C57" s="125">
        <v>13.27708703374778</v>
      </c>
      <c r="D57" s="143">
        <v>598</v>
      </c>
      <c r="E57" s="144">
        <v>637</v>
      </c>
      <c r="F57" s="144">
        <v>614</v>
      </c>
      <c r="G57" s="144">
        <v>574</v>
      </c>
      <c r="H57" s="145">
        <v>561</v>
      </c>
      <c r="I57" s="143">
        <v>37</v>
      </c>
      <c r="J57" s="146">
        <v>6.595365418894831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65148</v>
      </c>
      <c r="E12" s="236">
        <v>66263</v>
      </c>
      <c r="F12" s="114">
        <v>66454</v>
      </c>
      <c r="G12" s="114">
        <v>65077</v>
      </c>
      <c r="H12" s="140">
        <v>64898</v>
      </c>
      <c r="I12" s="115">
        <v>250</v>
      </c>
      <c r="J12" s="116">
        <v>0.3852198835095072</v>
      </c>
    </row>
    <row r="13" spans="1:15" s="110" customFormat="1" ht="12" customHeight="1" x14ac:dyDescent="0.2">
      <c r="A13" s="118" t="s">
        <v>105</v>
      </c>
      <c r="B13" s="119" t="s">
        <v>106</v>
      </c>
      <c r="C13" s="113">
        <v>56.205869712040275</v>
      </c>
      <c r="D13" s="115">
        <v>36617</v>
      </c>
      <c r="E13" s="114">
        <v>37476</v>
      </c>
      <c r="F13" s="114">
        <v>37764</v>
      </c>
      <c r="G13" s="114">
        <v>36999</v>
      </c>
      <c r="H13" s="140">
        <v>36864</v>
      </c>
      <c r="I13" s="115">
        <v>-247</v>
      </c>
      <c r="J13" s="116">
        <v>-0.67003038194444442</v>
      </c>
    </row>
    <row r="14" spans="1:15" s="110" customFormat="1" ht="12" customHeight="1" x14ac:dyDescent="0.2">
      <c r="A14" s="118"/>
      <c r="B14" s="119" t="s">
        <v>107</v>
      </c>
      <c r="C14" s="113">
        <v>43.794130287959725</v>
      </c>
      <c r="D14" s="115">
        <v>28531</v>
      </c>
      <c r="E14" s="114">
        <v>28787</v>
      </c>
      <c r="F14" s="114">
        <v>28690</v>
      </c>
      <c r="G14" s="114">
        <v>28078</v>
      </c>
      <c r="H14" s="140">
        <v>28034</v>
      </c>
      <c r="I14" s="115">
        <v>497</v>
      </c>
      <c r="J14" s="116">
        <v>1.7728472569023328</v>
      </c>
    </row>
    <row r="15" spans="1:15" s="110" customFormat="1" ht="12" customHeight="1" x14ac:dyDescent="0.2">
      <c r="A15" s="118" t="s">
        <v>105</v>
      </c>
      <c r="B15" s="121" t="s">
        <v>108</v>
      </c>
      <c r="C15" s="113">
        <v>9.2911524528765277</v>
      </c>
      <c r="D15" s="115">
        <v>6053</v>
      </c>
      <c r="E15" s="114">
        <v>6431</v>
      </c>
      <c r="F15" s="114">
        <v>6637</v>
      </c>
      <c r="G15" s="114">
        <v>5806</v>
      </c>
      <c r="H15" s="140">
        <v>6005</v>
      </c>
      <c r="I15" s="115">
        <v>48</v>
      </c>
      <c r="J15" s="116">
        <v>0.79933388842631137</v>
      </c>
    </row>
    <row r="16" spans="1:15" s="110" customFormat="1" ht="12" customHeight="1" x14ac:dyDescent="0.2">
      <c r="A16" s="118"/>
      <c r="B16" s="121" t="s">
        <v>109</v>
      </c>
      <c r="C16" s="113">
        <v>67.302142813286665</v>
      </c>
      <c r="D16" s="115">
        <v>43846</v>
      </c>
      <c r="E16" s="114">
        <v>44541</v>
      </c>
      <c r="F16" s="114">
        <v>44714</v>
      </c>
      <c r="G16" s="114">
        <v>44427</v>
      </c>
      <c r="H16" s="140">
        <v>44316</v>
      </c>
      <c r="I16" s="115">
        <v>-470</v>
      </c>
      <c r="J16" s="116">
        <v>-1.0605650329452116</v>
      </c>
    </row>
    <row r="17" spans="1:10" s="110" customFormat="1" ht="12" customHeight="1" x14ac:dyDescent="0.2">
      <c r="A17" s="118"/>
      <c r="B17" s="121" t="s">
        <v>110</v>
      </c>
      <c r="C17" s="113">
        <v>22.453490513906797</v>
      </c>
      <c r="D17" s="115">
        <v>14628</v>
      </c>
      <c r="E17" s="114">
        <v>14688</v>
      </c>
      <c r="F17" s="114">
        <v>14518</v>
      </c>
      <c r="G17" s="114">
        <v>14272</v>
      </c>
      <c r="H17" s="140">
        <v>14043</v>
      </c>
      <c r="I17" s="115">
        <v>585</v>
      </c>
      <c r="J17" s="116">
        <v>4.1657765434736165</v>
      </c>
    </row>
    <row r="18" spans="1:10" s="110" customFormat="1" ht="12" customHeight="1" x14ac:dyDescent="0.2">
      <c r="A18" s="120"/>
      <c r="B18" s="121" t="s">
        <v>111</v>
      </c>
      <c r="C18" s="113">
        <v>0.95321421993000555</v>
      </c>
      <c r="D18" s="115">
        <v>621</v>
      </c>
      <c r="E18" s="114">
        <v>603</v>
      </c>
      <c r="F18" s="114">
        <v>585</v>
      </c>
      <c r="G18" s="114">
        <v>572</v>
      </c>
      <c r="H18" s="140">
        <v>534</v>
      </c>
      <c r="I18" s="115">
        <v>87</v>
      </c>
      <c r="J18" s="116">
        <v>16.292134831460675</v>
      </c>
    </row>
    <row r="19" spans="1:10" s="110" customFormat="1" ht="12" customHeight="1" x14ac:dyDescent="0.2">
      <c r="A19" s="120"/>
      <c r="B19" s="121" t="s">
        <v>112</v>
      </c>
      <c r="C19" s="113">
        <v>0.37146190213053354</v>
      </c>
      <c r="D19" s="115">
        <v>242</v>
      </c>
      <c r="E19" s="114">
        <v>213</v>
      </c>
      <c r="F19" s="114">
        <v>210</v>
      </c>
      <c r="G19" s="114">
        <v>200</v>
      </c>
      <c r="H19" s="140">
        <v>175</v>
      </c>
      <c r="I19" s="115">
        <v>67</v>
      </c>
      <c r="J19" s="116">
        <v>38.285714285714285</v>
      </c>
    </row>
    <row r="20" spans="1:10" s="110" customFormat="1" ht="12" customHeight="1" x14ac:dyDescent="0.2">
      <c r="A20" s="118" t="s">
        <v>113</v>
      </c>
      <c r="B20" s="119" t="s">
        <v>181</v>
      </c>
      <c r="C20" s="113">
        <v>74.27856572726715</v>
      </c>
      <c r="D20" s="115">
        <v>48391</v>
      </c>
      <c r="E20" s="114">
        <v>49519</v>
      </c>
      <c r="F20" s="114">
        <v>49888</v>
      </c>
      <c r="G20" s="114">
        <v>48789</v>
      </c>
      <c r="H20" s="140">
        <v>48694</v>
      </c>
      <c r="I20" s="115">
        <v>-303</v>
      </c>
      <c r="J20" s="116">
        <v>-0.62225325502115247</v>
      </c>
    </row>
    <row r="21" spans="1:10" s="110" customFormat="1" ht="12" customHeight="1" x14ac:dyDescent="0.2">
      <c r="A21" s="118"/>
      <c r="B21" s="119" t="s">
        <v>182</v>
      </c>
      <c r="C21" s="113">
        <v>25.721434272732854</v>
      </c>
      <c r="D21" s="115">
        <v>16757</v>
      </c>
      <c r="E21" s="114">
        <v>16744</v>
      </c>
      <c r="F21" s="114">
        <v>16566</v>
      </c>
      <c r="G21" s="114">
        <v>16288</v>
      </c>
      <c r="H21" s="140">
        <v>16204</v>
      </c>
      <c r="I21" s="115">
        <v>553</v>
      </c>
      <c r="J21" s="116">
        <v>3.4127375956553938</v>
      </c>
    </row>
    <row r="22" spans="1:10" s="110" customFormat="1" ht="12" customHeight="1" x14ac:dyDescent="0.2">
      <c r="A22" s="118" t="s">
        <v>113</v>
      </c>
      <c r="B22" s="119" t="s">
        <v>116</v>
      </c>
      <c r="C22" s="113">
        <v>87.186099343034329</v>
      </c>
      <c r="D22" s="115">
        <v>56800</v>
      </c>
      <c r="E22" s="114">
        <v>57889</v>
      </c>
      <c r="F22" s="114">
        <v>58066</v>
      </c>
      <c r="G22" s="114">
        <v>57045</v>
      </c>
      <c r="H22" s="140">
        <v>57105</v>
      </c>
      <c r="I22" s="115">
        <v>-305</v>
      </c>
      <c r="J22" s="116">
        <v>-0.53410384379651521</v>
      </c>
    </row>
    <row r="23" spans="1:10" s="110" customFormat="1" ht="12" customHeight="1" x14ac:dyDescent="0.2">
      <c r="A23" s="118"/>
      <c r="B23" s="119" t="s">
        <v>117</v>
      </c>
      <c r="C23" s="113">
        <v>12.726407564315098</v>
      </c>
      <c r="D23" s="115">
        <v>8291</v>
      </c>
      <c r="E23" s="114">
        <v>8321</v>
      </c>
      <c r="F23" s="114">
        <v>8331</v>
      </c>
      <c r="G23" s="114">
        <v>7976</v>
      </c>
      <c r="H23" s="140">
        <v>7744</v>
      </c>
      <c r="I23" s="115">
        <v>547</v>
      </c>
      <c r="J23" s="116">
        <v>7.0635330578512399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64178</v>
      </c>
      <c r="E64" s="236">
        <v>64591</v>
      </c>
      <c r="F64" s="236">
        <v>64617</v>
      </c>
      <c r="G64" s="236">
        <v>63556</v>
      </c>
      <c r="H64" s="140">
        <v>63358</v>
      </c>
      <c r="I64" s="115">
        <v>820</v>
      </c>
      <c r="J64" s="116">
        <v>1.2942327724991318</v>
      </c>
    </row>
    <row r="65" spans="1:12" s="110" customFormat="1" ht="12" customHeight="1" x14ac:dyDescent="0.2">
      <c r="A65" s="118" t="s">
        <v>105</v>
      </c>
      <c r="B65" s="119" t="s">
        <v>106</v>
      </c>
      <c r="C65" s="113">
        <v>55.318021752002245</v>
      </c>
      <c r="D65" s="235">
        <v>35502</v>
      </c>
      <c r="E65" s="236">
        <v>35771</v>
      </c>
      <c r="F65" s="236">
        <v>35869</v>
      </c>
      <c r="G65" s="236">
        <v>35292</v>
      </c>
      <c r="H65" s="140">
        <v>35112</v>
      </c>
      <c r="I65" s="115">
        <v>390</v>
      </c>
      <c r="J65" s="116">
        <v>1.1107313738892686</v>
      </c>
    </row>
    <row r="66" spans="1:12" s="110" customFormat="1" ht="12" customHeight="1" x14ac:dyDescent="0.2">
      <c r="A66" s="118"/>
      <c r="B66" s="119" t="s">
        <v>107</v>
      </c>
      <c r="C66" s="113">
        <v>44.681978247997755</v>
      </c>
      <c r="D66" s="235">
        <v>28676</v>
      </c>
      <c r="E66" s="236">
        <v>28820</v>
      </c>
      <c r="F66" s="236">
        <v>28748</v>
      </c>
      <c r="G66" s="236">
        <v>28264</v>
      </c>
      <c r="H66" s="140">
        <v>28246</v>
      </c>
      <c r="I66" s="115">
        <v>430</v>
      </c>
      <c r="J66" s="116">
        <v>1.5223394462932804</v>
      </c>
    </row>
    <row r="67" spans="1:12" s="110" customFormat="1" ht="12" customHeight="1" x14ac:dyDescent="0.2">
      <c r="A67" s="118" t="s">
        <v>105</v>
      </c>
      <c r="B67" s="121" t="s">
        <v>108</v>
      </c>
      <c r="C67" s="113">
        <v>9.4596279098756586</v>
      </c>
      <c r="D67" s="235">
        <v>6071</v>
      </c>
      <c r="E67" s="236">
        <v>6334</v>
      </c>
      <c r="F67" s="236">
        <v>6477</v>
      </c>
      <c r="G67" s="236">
        <v>5837</v>
      </c>
      <c r="H67" s="140">
        <v>6051</v>
      </c>
      <c r="I67" s="115">
        <v>20</v>
      </c>
      <c r="J67" s="116">
        <v>0.33052388035035529</v>
      </c>
    </row>
    <row r="68" spans="1:12" s="110" customFormat="1" ht="12" customHeight="1" x14ac:dyDescent="0.2">
      <c r="A68" s="118"/>
      <c r="B68" s="121" t="s">
        <v>109</v>
      </c>
      <c r="C68" s="113">
        <v>68.908348655302447</v>
      </c>
      <c r="D68" s="235">
        <v>44224</v>
      </c>
      <c r="E68" s="236">
        <v>44434</v>
      </c>
      <c r="F68" s="236">
        <v>44468</v>
      </c>
      <c r="G68" s="236">
        <v>44337</v>
      </c>
      <c r="H68" s="140">
        <v>44196</v>
      </c>
      <c r="I68" s="115">
        <v>28</v>
      </c>
      <c r="J68" s="116">
        <v>6.335414969680514E-2</v>
      </c>
    </row>
    <row r="69" spans="1:12" s="110" customFormat="1" ht="12" customHeight="1" x14ac:dyDescent="0.2">
      <c r="A69" s="118"/>
      <c r="B69" s="121" t="s">
        <v>110</v>
      </c>
      <c r="C69" s="113">
        <v>20.706472623017234</v>
      </c>
      <c r="D69" s="235">
        <v>13289</v>
      </c>
      <c r="E69" s="236">
        <v>13249</v>
      </c>
      <c r="F69" s="236">
        <v>13118</v>
      </c>
      <c r="G69" s="236">
        <v>12834</v>
      </c>
      <c r="H69" s="140">
        <v>12592</v>
      </c>
      <c r="I69" s="115">
        <v>697</v>
      </c>
      <c r="J69" s="116">
        <v>5.5352604828462519</v>
      </c>
    </row>
    <row r="70" spans="1:12" s="110" customFormat="1" ht="12" customHeight="1" x14ac:dyDescent="0.2">
      <c r="A70" s="120"/>
      <c r="B70" s="121" t="s">
        <v>111</v>
      </c>
      <c r="C70" s="113">
        <v>0.92555081180466825</v>
      </c>
      <c r="D70" s="235">
        <v>594</v>
      </c>
      <c r="E70" s="236">
        <v>574</v>
      </c>
      <c r="F70" s="236">
        <v>554</v>
      </c>
      <c r="G70" s="236">
        <v>548</v>
      </c>
      <c r="H70" s="140">
        <v>519</v>
      </c>
      <c r="I70" s="115">
        <v>75</v>
      </c>
      <c r="J70" s="116">
        <v>14.450867052023121</v>
      </c>
    </row>
    <row r="71" spans="1:12" s="110" customFormat="1" ht="12" customHeight="1" x14ac:dyDescent="0.2">
      <c r="A71" s="120"/>
      <c r="B71" s="121" t="s">
        <v>112</v>
      </c>
      <c r="C71" s="113">
        <v>0.35058742871388948</v>
      </c>
      <c r="D71" s="235">
        <v>225</v>
      </c>
      <c r="E71" s="236">
        <v>195</v>
      </c>
      <c r="F71" s="236">
        <v>194</v>
      </c>
      <c r="G71" s="236">
        <v>181</v>
      </c>
      <c r="H71" s="140">
        <v>156</v>
      </c>
      <c r="I71" s="115">
        <v>69</v>
      </c>
      <c r="J71" s="116">
        <v>44.230769230769234</v>
      </c>
    </row>
    <row r="72" spans="1:12" s="110" customFormat="1" ht="12" customHeight="1" x14ac:dyDescent="0.2">
      <c r="A72" s="118" t="s">
        <v>113</v>
      </c>
      <c r="B72" s="119" t="s">
        <v>181</v>
      </c>
      <c r="C72" s="113">
        <v>72.261522640157068</v>
      </c>
      <c r="D72" s="235">
        <v>46376</v>
      </c>
      <c r="E72" s="236">
        <v>46741</v>
      </c>
      <c r="F72" s="236">
        <v>47080</v>
      </c>
      <c r="G72" s="236">
        <v>46083</v>
      </c>
      <c r="H72" s="140">
        <v>46048</v>
      </c>
      <c r="I72" s="115">
        <v>328</v>
      </c>
      <c r="J72" s="116">
        <v>0.71230020847810982</v>
      </c>
    </row>
    <row r="73" spans="1:12" s="110" customFormat="1" ht="12" customHeight="1" x14ac:dyDescent="0.2">
      <c r="A73" s="118"/>
      <c r="B73" s="119" t="s">
        <v>182</v>
      </c>
      <c r="C73" s="113">
        <v>27.738477359842935</v>
      </c>
      <c r="D73" s="115">
        <v>17802</v>
      </c>
      <c r="E73" s="114">
        <v>17850</v>
      </c>
      <c r="F73" s="114">
        <v>17537</v>
      </c>
      <c r="G73" s="114">
        <v>17473</v>
      </c>
      <c r="H73" s="140">
        <v>17310</v>
      </c>
      <c r="I73" s="115">
        <v>492</v>
      </c>
      <c r="J73" s="116">
        <v>2.8422876949740035</v>
      </c>
    </row>
    <row r="74" spans="1:12" s="110" customFormat="1" ht="12" customHeight="1" x14ac:dyDescent="0.2">
      <c r="A74" s="118" t="s">
        <v>113</v>
      </c>
      <c r="B74" s="119" t="s">
        <v>116</v>
      </c>
      <c r="C74" s="113">
        <v>84.800087257315596</v>
      </c>
      <c r="D74" s="115">
        <v>54423</v>
      </c>
      <c r="E74" s="114">
        <v>54897</v>
      </c>
      <c r="F74" s="114">
        <v>55038</v>
      </c>
      <c r="G74" s="114">
        <v>54252</v>
      </c>
      <c r="H74" s="140">
        <v>54302</v>
      </c>
      <c r="I74" s="115">
        <v>121</v>
      </c>
      <c r="J74" s="116">
        <v>0.22282788847556259</v>
      </c>
    </row>
    <row r="75" spans="1:12" s="110" customFormat="1" ht="12" customHeight="1" x14ac:dyDescent="0.2">
      <c r="A75" s="142"/>
      <c r="B75" s="124" t="s">
        <v>117</v>
      </c>
      <c r="C75" s="125">
        <v>15.083050266446445</v>
      </c>
      <c r="D75" s="143">
        <v>9680</v>
      </c>
      <c r="E75" s="144">
        <v>9620</v>
      </c>
      <c r="F75" s="144">
        <v>9496</v>
      </c>
      <c r="G75" s="144">
        <v>9225</v>
      </c>
      <c r="H75" s="145">
        <v>8981</v>
      </c>
      <c r="I75" s="143">
        <v>699</v>
      </c>
      <c r="J75" s="146">
        <v>7.7830976505957024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65148</v>
      </c>
      <c r="G11" s="114">
        <v>66263</v>
      </c>
      <c r="H11" s="114">
        <v>66454</v>
      </c>
      <c r="I11" s="114">
        <v>65077</v>
      </c>
      <c r="J11" s="140">
        <v>64898</v>
      </c>
      <c r="K11" s="114">
        <v>250</v>
      </c>
      <c r="L11" s="116">
        <v>0.3852198835095072</v>
      </c>
    </row>
    <row r="12" spans="1:17" s="110" customFormat="1" ht="24.95" customHeight="1" x14ac:dyDescent="0.2">
      <c r="A12" s="604" t="s">
        <v>185</v>
      </c>
      <c r="B12" s="605"/>
      <c r="C12" s="605"/>
      <c r="D12" s="606"/>
      <c r="E12" s="113">
        <v>56.205869712040275</v>
      </c>
      <c r="F12" s="115">
        <v>36617</v>
      </c>
      <c r="G12" s="114">
        <v>37476</v>
      </c>
      <c r="H12" s="114">
        <v>37764</v>
      </c>
      <c r="I12" s="114">
        <v>36999</v>
      </c>
      <c r="J12" s="140">
        <v>36864</v>
      </c>
      <c r="K12" s="114">
        <v>-247</v>
      </c>
      <c r="L12" s="116">
        <v>-0.67003038194444442</v>
      </c>
    </row>
    <row r="13" spans="1:17" s="110" customFormat="1" ht="15" customHeight="1" x14ac:dyDescent="0.2">
      <c r="A13" s="120"/>
      <c r="B13" s="612" t="s">
        <v>107</v>
      </c>
      <c r="C13" s="612"/>
      <c r="E13" s="113">
        <v>43.794130287959725</v>
      </c>
      <c r="F13" s="115">
        <v>28531</v>
      </c>
      <c r="G13" s="114">
        <v>28787</v>
      </c>
      <c r="H13" s="114">
        <v>28690</v>
      </c>
      <c r="I13" s="114">
        <v>28078</v>
      </c>
      <c r="J13" s="140">
        <v>28034</v>
      </c>
      <c r="K13" s="114">
        <v>497</v>
      </c>
      <c r="L13" s="116">
        <v>1.7728472569023328</v>
      </c>
    </row>
    <row r="14" spans="1:17" s="110" customFormat="1" ht="24.95" customHeight="1" x14ac:dyDescent="0.2">
      <c r="A14" s="604" t="s">
        <v>186</v>
      </c>
      <c r="B14" s="605"/>
      <c r="C14" s="605"/>
      <c r="D14" s="606"/>
      <c r="E14" s="113">
        <v>9.2911524528765277</v>
      </c>
      <c r="F14" s="115">
        <v>6053</v>
      </c>
      <c r="G14" s="114">
        <v>6431</v>
      </c>
      <c r="H14" s="114">
        <v>6637</v>
      </c>
      <c r="I14" s="114">
        <v>5806</v>
      </c>
      <c r="J14" s="140">
        <v>6005</v>
      </c>
      <c r="K14" s="114">
        <v>48</v>
      </c>
      <c r="L14" s="116">
        <v>0.79933388842631137</v>
      </c>
    </row>
    <row r="15" spans="1:17" s="110" customFormat="1" ht="15" customHeight="1" x14ac:dyDescent="0.2">
      <c r="A15" s="120"/>
      <c r="B15" s="119"/>
      <c r="C15" s="258" t="s">
        <v>106</v>
      </c>
      <c r="E15" s="113">
        <v>58.417313728729553</v>
      </c>
      <c r="F15" s="115">
        <v>3536</v>
      </c>
      <c r="G15" s="114">
        <v>3732</v>
      </c>
      <c r="H15" s="114">
        <v>3888</v>
      </c>
      <c r="I15" s="114">
        <v>3337</v>
      </c>
      <c r="J15" s="140">
        <v>3448</v>
      </c>
      <c r="K15" s="114">
        <v>88</v>
      </c>
      <c r="L15" s="116">
        <v>2.5522041763341066</v>
      </c>
    </row>
    <row r="16" spans="1:17" s="110" customFormat="1" ht="15" customHeight="1" x14ac:dyDescent="0.2">
      <c r="A16" s="120"/>
      <c r="B16" s="119"/>
      <c r="C16" s="258" t="s">
        <v>107</v>
      </c>
      <c r="E16" s="113">
        <v>41.582686271270447</v>
      </c>
      <c r="F16" s="115">
        <v>2517</v>
      </c>
      <c r="G16" s="114">
        <v>2699</v>
      </c>
      <c r="H16" s="114">
        <v>2749</v>
      </c>
      <c r="I16" s="114">
        <v>2469</v>
      </c>
      <c r="J16" s="140">
        <v>2557</v>
      </c>
      <c r="K16" s="114">
        <v>-40</v>
      </c>
      <c r="L16" s="116">
        <v>-1.564333202972233</v>
      </c>
    </row>
    <row r="17" spans="1:12" s="110" customFormat="1" ht="15" customHeight="1" x14ac:dyDescent="0.2">
      <c r="A17" s="120"/>
      <c r="B17" s="121" t="s">
        <v>109</v>
      </c>
      <c r="C17" s="258"/>
      <c r="E17" s="113">
        <v>67.302142813286665</v>
      </c>
      <c r="F17" s="115">
        <v>43846</v>
      </c>
      <c r="G17" s="114">
        <v>44541</v>
      </c>
      <c r="H17" s="114">
        <v>44714</v>
      </c>
      <c r="I17" s="114">
        <v>44427</v>
      </c>
      <c r="J17" s="140">
        <v>44316</v>
      </c>
      <c r="K17" s="114">
        <v>-470</v>
      </c>
      <c r="L17" s="116">
        <v>-1.0605650329452116</v>
      </c>
    </row>
    <row r="18" spans="1:12" s="110" customFormat="1" ht="15" customHeight="1" x14ac:dyDescent="0.2">
      <c r="A18" s="120"/>
      <c r="B18" s="119"/>
      <c r="C18" s="258" t="s">
        <v>106</v>
      </c>
      <c r="E18" s="113">
        <v>55.024403594398578</v>
      </c>
      <c r="F18" s="115">
        <v>24126</v>
      </c>
      <c r="G18" s="114">
        <v>24702</v>
      </c>
      <c r="H18" s="114">
        <v>24921</v>
      </c>
      <c r="I18" s="114">
        <v>24817</v>
      </c>
      <c r="J18" s="140">
        <v>24697</v>
      </c>
      <c r="K18" s="114">
        <v>-571</v>
      </c>
      <c r="L18" s="116">
        <v>-2.312021703040855</v>
      </c>
    </row>
    <row r="19" spans="1:12" s="110" customFormat="1" ht="15" customHeight="1" x14ac:dyDescent="0.2">
      <c r="A19" s="120"/>
      <c r="B19" s="119"/>
      <c r="C19" s="258" t="s">
        <v>107</v>
      </c>
      <c r="E19" s="113">
        <v>44.975596405601422</v>
      </c>
      <c r="F19" s="115">
        <v>19720</v>
      </c>
      <c r="G19" s="114">
        <v>19839</v>
      </c>
      <c r="H19" s="114">
        <v>19793</v>
      </c>
      <c r="I19" s="114">
        <v>19610</v>
      </c>
      <c r="J19" s="140">
        <v>19619</v>
      </c>
      <c r="K19" s="114">
        <v>101</v>
      </c>
      <c r="L19" s="116">
        <v>0.51480707477445331</v>
      </c>
    </row>
    <row r="20" spans="1:12" s="110" customFormat="1" ht="15" customHeight="1" x14ac:dyDescent="0.2">
      <c r="A20" s="120"/>
      <c r="B20" s="121" t="s">
        <v>110</v>
      </c>
      <c r="C20" s="258"/>
      <c r="E20" s="113">
        <v>22.453490513906797</v>
      </c>
      <c r="F20" s="115">
        <v>14628</v>
      </c>
      <c r="G20" s="114">
        <v>14688</v>
      </c>
      <c r="H20" s="114">
        <v>14518</v>
      </c>
      <c r="I20" s="114">
        <v>14272</v>
      </c>
      <c r="J20" s="140">
        <v>14043</v>
      </c>
      <c r="K20" s="114">
        <v>585</v>
      </c>
      <c r="L20" s="116">
        <v>4.1657765434736165</v>
      </c>
    </row>
    <row r="21" spans="1:12" s="110" customFormat="1" ht="15" customHeight="1" x14ac:dyDescent="0.2">
      <c r="A21" s="120"/>
      <c r="B21" s="119"/>
      <c r="C21" s="258" t="s">
        <v>106</v>
      </c>
      <c r="E21" s="113">
        <v>58.640962537599123</v>
      </c>
      <c r="F21" s="115">
        <v>8578</v>
      </c>
      <c r="G21" s="114">
        <v>8666</v>
      </c>
      <c r="H21" s="114">
        <v>8576</v>
      </c>
      <c r="I21" s="114">
        <v>8475</v>
      </c>
      <c r="J21" s="140">
        <v>8366</v>
      </c>
      <c r="K21" s="114">
        <v>212</v>
      </c>
      <c r="L21" s="116">
        <v>2.5340664594788431</v>
      </c>
    </row>
    <row r="22" spans="1:12" s="110" customFormat="1" ht="15" customHeight="1" x14ac:dyDescent="0.2">
      <c r="A22" s="120"/>
      <c r="B22" s="119"/>
      <c r="C22" s="258" t="s">
        <v>107</v>
      </c>
      <c r="E22" s="113">
        <v>41.359037462400877</v>
      </c>
      <c r="F22" s="115">
        <v>6050</v>
      </c>
      <c r="G22" s="114">
        <v>6022</v>
      </c>
      <c r="H22" s="114">
        <v>5942</v>
      </c>
      <c r="I22" s="114">
        <v>5797</v>
      </c>
      <c r="J22" s="140">
        <v>5677</v>
      </c>
      <c r="K22" s="114">
        <v>373</v>
      </c>
      <c r="L22" s="116">
        <v>6.570371675180553</v>
      </c>
    </row>
    <row r="23" spans="1:12" s="110" customFormat="1" ht="15" customHeight="1" x14ac:dyDescent="0.2">
      <c r="A23" s="120"/>
      <c r="B23" s="121" t="s">
        <v>111</v>
      </c>
      <c r="C23" s="258"/>
      <c r="E23" s="113">
        <v>0.95321421993000555</v>
      </c>
      <c r="F23" s="115">
        <v>621</v>
      </c>
      <c r="G23" s="114">
        <v>603</v>
      </c>
      <c r="H23" s="114">
        <v>585</v>
      </c>
      <c r="I23" s="114">
        <v>572</v>
      </c>
      <c r="J23" s="140">
        <v>534</v>
      </c>
      <c r="K23" s="114">
        <v>87</v>
      </c>
      <c r="L23" s="116">
        <v>16.292134831460675</v>
      </c>
    </row>
    <row r="24" spans="1:12" s="110" customFormat="1" ht="15" customHeight="1" x14ac:dyDescent="0.2">
      <c r="A24" s="120"/>
      <c r="B24" s="119"/>
      <c r="C24" s="258" t="s">
        <v>106</v>
      </c>
      <c r="E24" s="113">
        <v>60.708534621578103</v>
      </c>
      <c r="F24" s="115">
        <v>377</v>
      </c>
      <c r="G24" s="114">
        <v>376</v>
      </c>
      <c r="H24" s="114">
        <v>379</v>
      </c>
      <c r="I24" s="114">
        <v>370</v>
      </c>
      <c r="J24" s="140">
        <v>353</v>
      </c>
      <c r="K24" s="114">
        <v>24</v>
      </c>
      <c r="L24" s="116">
        <v>6.7988668555240794</v>
      </c>
    </row>
    <row r="25" spans="1:12" s="110" customFormat="1" ht="15" customHeight="1" x14ac:dyDescent="0.2">
      <c r="A25" s="120"/>
      <c r="B25" s="119"/>
      <c r="C25" s="258" t="s">
        <v>107</v>
      </c>
      <c r="E25" s="113">
        <v>39.291465378421897</v>
      </c>
      <c r="F25" s="115">
        <v>244</v>
      </c>
      <c r="G25" s="114">
        <v>227</v>
      </c>
      <c r="H25" s="114">
        <v>206</v>
      </c>
      <c r="I25" s="114">
        <v>202</v>
      </c>
      <c r="J25" s="140">
        <v>181</v>
      </c>
      <c r="K25" s="114">
        <v>63</v>
      </c>
      <c r="L25" s="116">
        <v>34.806629834254146</v>
      </c>
    </row>
    <row r="26" spans="1:12" s="110" customFormat="1" ht="15" customHeight="1" x14ac:dyDescent="0.2">
      <c r="A26" s="120"/>
      <c r="C26" s="121" t="s">
        <v>187</v>
      </c>
      <c r="D26" s="110" t="s">
        <v>188</v>
      </c>
      <c r="E26" s="113">
        <v>0.37146190213053354</v>
      </c>
      <c r="F26" s="115">
        <v>242</v>
      </c>
      <c r="G26" s="114">
        <v>213</v>
      </c>
      <c r="H26" s="114">
        <v>210</v>
      </c>
      <c r="I26" s="114">
        <v>200</v>
      </c>
      <c r="J26" s="140">
        <v>175</v>
      </c>
      <c r="K26" s="114">
        <v>67</v>
      </c>
      <c r="L26" s="116">
        <v>38.285714285714285</v>
      </c>
    </row>
    <row r="27" spans="1:12" s="110" customFormat="1" ht="15" customHeight="1" x14ac:dyDescent="0.2">
      <c r="A27" s="120"/>
      <c r="B27" s="119"/>
      <c r="D27" s="259" t="s">
        <v>106</v>
      </c>
      <c r="E27" s="113">
        <v>55.371900826446279</v>
      </c>
      <c r="F27" s="115">
        <v>134</v>
      </c>
      <c r="G27" s="114">
        <v>123</v>
      </c>
      <c r="H27" s="114">
        <v>123</v>
      </c>
      <c r="I27" s="114">
        <v>111</v>
      </c>
      <c r="J27" s="140">
        <v>96</v>
      </c>
      <c r="K27" s="114">
        <v>38</v>
      </c>
      <c r="L27" s="116">
        <v>39.583333333333336</v>
      </c>
    </row>
    <row r="28" spans="1:12" s="110" customFormat="1" ht="15" customHeight="1" x14ac:dyDescent="0.2">
      <c r="A28" s="120"/>
      <c r="B28" s="119"/>
      <c r="D28" s="259" t="s">
        <v>107</v>
      </c>
      <c r="E28" s="113">
        <v>44.628099173553721</v>
      </c>
      <c r="F28" s="115">
        <v>108</v>
      </c>
      <c r="G28" s="114">
        <v>90</v>
      </c>
      <c r="H28" s="114">
        <v>87</v>
      </c>
      <c r="I28" s="114">
        <v>89</v>
      </c>
      <c r="J28" s="140">
        <v>79</v>
      </c>
      <c r="K28" s="114">
        <v>29</v>
      </c>
      <c r="L28" s="116">
        <v>36.708860759493668</v>
      </c>
    </row>
    <row r="29" spans="1:12" s="110" customFormat="1" ht="24.95" customHeight="1" x14ac:dyDescent="0.2">
      <c r="A29" s="604" t="s">
        <v>189</v>
      </c>
      <c r="B29" s="605"/>
      <c r="C29" s="605"/>
      <c r="D29" s="606"/>
      <c r="E29" s="113">
        <v>87.186099343034329</v>
      </c>
      <c r="F29" s="115">
        <v>56800</v>
      </c>
      <c r="G29" s="114">
        <v>57889</v>
      </c>
      <c r="H29" s="114">
        <v>58066</v>
      </c>
      <c r="I29" s="114">
        <v>57045</v>
      </c>
      <c r="J29" s="140">
        <v>57105</v>
      </c>
      <c r="K29" s="114">
        <v>-305</v>
      </c>
      <c r="L29" s="116">
        <v>-0.53410384379651521</v>
      </c>
    </row>
    <row r="30" spans="1:12" s="110" customFormat="1" ht="15" customHeight="1" x14ac:dyDescent="0.2">
      <c r="A30" s="120"/>
      <c r="B30" s="119"/>
      <c r="C30" s="258" t="s">
        <v>106</v>
      </c>
      <c r="E30" s="113">
        <v>55.088028169014088</v>
      </c>
      <c r="F30" s="115">
        <v>31290</v>
      </c>
      <c r="G30" s="114">
        <v>32101</v>
      </c>
      <c r="H30" s="114">
        <v>32316</v>
      </c>
      <c r="I30" s="114">
        <v>31750</v>
      </c>
      <c r="J30" s="140">
        <v>31809</v>
      </c>
      <c r="K30" s="114">
        <v>-519</v>
      </c>
      <c r="L30" s="116">
        <v>-1.6316136942374799</v>
      </c>
    </row>
    <row r="31" spans="1:12" s="110" customFormat="1" ht="15" customHeight="1" x14ac:dyDescent="0.2">
      <c r="A31" s="120"/>
      <c r="B31" s="119"/>
      <c r="C31" s="258" t="s">
        <v>107</v>
      </c>
      <c r="E31" s="113">
        <v>44.911971830985912</v>
      </c>
      <c r="F31" s="115">
        <v>25510</v>
      </c>
      <c r="G31" s="114">
        <v>25788</v>
      </c>
      <c r="H31" s="114">
        <v>25750</v>
      </c>
      <c r="I31" s="114">
        <v>25295</v>
      </c>
      <c r="J31" s="140">
        <v>25296</v>
      </c>
      <c r="K31" s="114">
        <v>214</v>
      </c>
      <c r="L31" s="116">
        <v>0.84598355471220743</v>
      </c>
    </row>
    <row r="32" spans="1:12" s="110" customFormat="1" ht="15" customHeight="1" x14ac:dyDescent="0.2">
      <c r="A32" s="120"/>
      <c r="B32" s="119" t="s">
        <v>117</v>
      </c>
      <c r="C32" s="258"/>
      <c r="E32" s="113">
        <v>12.726407564315098</v>
      </c>
      <c r="F32" s="115">
        <v>8291</v>
      </c>
      <c r="G32" s="114">
        <v>8321</v>
      </c>
      <c r="H32" s="114">
        <v>8331</v>
      </c>
      <c r="I32" s="114">
        <v>7976</v>
      </c>
      <c r="J32" s="140">
        <v>7744</v>
      </c>
      <c r="K32" s="114">
        <v>547</v>
      </c>
      <c r="L32" s="116">
        <v>7.0635330578512399</v>
      </c>
    </row>
    <row r="33" spans="1:12" s="110" customFormat="1" ht="15" customHeight="1" x14ac:dyDescent="0.2">
      <c r="A33" s="120"/>
      <c r="B33" s="119"/>
      <c r="C33" s="258" t="s">
        <v>106</v>
      </c>
      <c r="E33" s="113">
        <v>63.780002412254248</v>
      </c>
      <c r="F33" s="115">
        <v>5288</v>
      </c>
      <c r="G33" s="114">
        <v>5344</v>
      </c>
      <c r="H33" s="114">
        <v>5414</v>
      </c>
      <c r="I33" s="114">
        <v>5213</v>
      </c>
      <c r="J33" s="140">
        <v>5022</v>
      </c>
      <c r="K33" s="114">
        <v>266</v>
      </c>
      <c r="L33" s="116">
        <v>5.296694544006372</v>
      </c>
    </row>
    <row r="34" spans="1:12" s="110" customFormat="1" ht="15" customHeight="1" x14ac:dyDescent="0.2">
      <c r="A34" s="120"/>
      <c r="B34" s="119"/>
      <c r="C34" s="258" t="s">
        <v>107</v>
      </c>
      <c r="E34" s="113">
        <v>36.219997587745752</v>
      </c>
      <c r="F34" s="115">
        <v>3003</v>
      </c>
      <c r="G34" s="114">
        <v>2977</v>
      </c>
      <c r="H34" s="114">
        <v>2917</v>
      </c>
      <c r="I34" s="114">
        <v>2763</v>
      </c>
      <c r="J34" s="140">
        <v>2722</v>
      </c>
      <c r="K34" s="114">
        <v>281</v>
      </c>
      <c r="L34" s="116">
        <v>10.323291697281411</v>
      </c>
    </row>
    <row r="35" spans="1:12" s="110" customFormat="1" ht="24.95" customHeight="1" x14ac:dyDescent="0.2">
      <c r="A35" s="604" t="s">
        <v>190</v>
      </c>
      <c r="B35" s="605"/>
      <c r="C35" s="605"/>
      <c r="D35" s="606"/>
      <c r="E35" s="113">
        <v>74.27856572726715</v>
      </c>
      <c r="F35" s="115">
        <v>48391</v>
      </c>
      <c r="G35" s="114">
        <v>49519</v>
      </c>
      <c r="H35" s="114">
        <v>49888</v>
      </c>
      <c r="I35" s="114">
        <v>48789</v>
      </c>
      <c r="J35" s="140">
        <v>48694</v>
      </c>
      <c r="K35" s="114">
        <v>-303</v>
      </c>
      <c r="L35" s="116">
        <v>-0.62225325502115247</v>
      </c>
    </row>
    <row r="36" spans="1:12" s="110" customFormat="1" ht="15" customHeight="1" x14ac:dyDescent="0.2">
      <c r="A36" s="120"/>
      <c r="B36" s="119"/>
      <c r="C36" s="258" t="s">
        <v>106</v>
      </c>
      <c r="E36" s="113">
        <v>67.574548986381771</v>
      </c>
      <c r="F36" s="115">
        <v>32700</v>
      </c>
      <c r="G36" s="114">
        <v>33541</v>
      </c>
      <c r="H36" s="114">
        <v>33851</v>
      </c>
      <c r="I36" s="114">
        <v>33192</v>
      </c>
      <c r="J36" s="140">
        <v>33103</v>
      </c>
      <c r="K36" s="114">
        <v>-403</v>
      </c>
      <c r="L36" s="116">
        <v>-1.2174123191251549</v>
      </c>
    </row>
    <row r="37" spans="1:12" s="110" customFormat="1" ht="15" customHeight="1" x14ac:dyDescent="0.2">
      <c r="A37" s="120"/>
      <c r="B37" s="119"/>
      <c r="C37" s="258" t="s">
        <v>107</v>
      </c>
      <c r="E37" s="113">
        <v>32.425451013618236</v>
      </c>
      <c r="F37" s="115">
        <v>15691</v>
      </c>
      <c r="G37" s="114">
        <v>15978</v>
      </c>
      <c r="H37" s="114">
        <v>16037</v>
      </c>
      <c r="I37" s="114">
        <v>15597</v>
      </c>
      <c r="J37" s="140">
        <v>15591</v>
      </c>
      <c r="K37" s="114">
        <v>100</v>
      </c>
      <c r="L37" s="116">
        <v>0.64139567699313704</v>
      </c>
    </row>
    <row r="38" spans="1:12" s="110" customFormat="1" ht="15" customHeight="1" x14ac:dyDescent="0.2">
      <c r="A38" s="120"/>
      <c r="B38" s="119" t="s">
        <v>182</v>
      </c>
      <c r="C38" s="258"/>
      <c r="E38" s="113">
        <v>25.721434272732854</v>
      </c>
      <c r="F38" s="115">
        <v>16757</v>
      </c>
      <c r="G38" s="114">
        <v>16744</v>
      </c>
      <c r="H38" s="114">
        <v>16566</v>
      </c>
      <c r="I38" s="114">
        <v>16288</v>
      </c>
      <c r="J38" s="140">
        <v>16204</v>
      </c>
      <c r="K38" s="114">
        <v>553</v>
      </c>
      <c r="L38" s="116">
        <v>3.4127375956553938</v>
      </c>
    </row>
    <row r="39" spans="1:12" s="110" customFormat="1" ht="15" customHeight="1" x14ac:dyDescent="0.2">
      <c r="A39" s="120"/>
      <c r="B39" s="119"/>
      <c r="C39" s="258" t="s">
        <v>106</v>
      </c>
      <c r="E39" s="113">
        <v>23.375305842334548</v>
      </c>
      <c r="F39" s="115">
        <v>3917</v>
      </c>
      <c r="G39" s="114">
        <v>3935</v>
      </c>
      <c r="H39" s="114">
        <v>3913</v>
      </c>
      <c r="I39" s="114">
        <v>3807</v>
      </c>
      <c r="J39" s="140">
        <v>3761</v>
      </c>
      <c r="K39" s="114">
        <v>156</v>
      </c>
      <c r="L39" s="116">
        <v>4.1478330231321454</v>
      </c>
    </row>
    <row r="40" spans="1:12" s="110" customFormat="1" ht="15" customHeight="1" x14ac:dyDescent="0.2">
      <c r="A40" s="120"/>
      <c r="B40" s="119"/>
      <c r="C40" s="258" t="s">
        <v>107</v>
      </c>
      <c r="E40" s="113">
        <v>76.624694157665459</v>
      </c>
      <c r="F40" s="115">
        <v>12840</v>
      </c>
      <c r="G40" s="114">
        <v>12809</v>
      </c>
      <c r="H40" s="114">
        <v>12653</v>
      </c>
      <c r="I40" s="114">
        <v>12481</v>
      </c>
      <c r="J40" s="140">
        <v>12443</v>
      </c>
      <c r="K40" s="114">
        <v>397</v>
      </c>
      <c r="L40" s="116">
        <v>3.1905489029976692</v>
      </c>
    </row>
    <row r="41" spans="1:12" s="110" customFormat="1" ht="24.75" customHeight="1" x14ac:dyDescent="0.2">
      <c r="A41" s="604" t="s">
        <v>518</v>
      </c>
      <c r="B41" s="605"/>
      <c r="C41" s="605"/>
      <c r="D41" s="606"/>
      <c r="E41" s="113">
        <v>4.9594768834039415</v>
      </c>
      <c r="F41" s="115">
        <v>3231</v>
      </c>
      <c r="G41" s="114">
        <v>3590</v>
      </c>
      <c r="H41" s="114">
        <v>3651</v>
      </c>
      <c r="I41" s="114">
        <v>2815</v>
      </c>
      <c r="J41" s="140">
        <v>3071</v>
      </c>
      <c r="K41" s="114">
        <v>160</v>
      </c>
      <c r="L41" s="116">
        <v>5.2100293064148486</v>
      </c>
    </row>
    <row r="42" spans="1:12" s="110" customFormat="1" ht="15" customHeight="1" x14ac:dyDescent="0.2">
      <c r="A42" s="120"/>
      <c r="B42" s="119"/>
      <c r="C42" s="258" t="s">
        <v>106</v>
      </c>
      <c r="E42" s="113">
        <v>63.01454658000619</v>
      </c>
      <c r="F42" s="115">
        <v>2036</v>
      </c>
      <c r="G42" s="114">
        <v>2271</v>
      </c>
      <c r="H42" s="114">
        <v>2298</v>
      </c>
      <c r="I42" s="114">
        <v>1733</v>
      </c>
      <c r="J42" s="140">
        <v>1900</v>
      </c>
      <c r="K42" s="114">
        <v>136</v>
      </c>
      <c r="L42" s="116">
        <v>7.1578947368421053</v>
      </c>
    </row>
    <row r="43" spans="1:12" s="110" customFormat="1" ht="15" customHeight="1" x14ac:dyDescent="0.2">
      <c r="A43" s="123"/>
      <c r="B43" s="124"/>
      <c r="C43" s="260" t="s">
        <v>107</v>
      </c>
      <c r="D43" s="261"/>
      <c r="E43" s="125">
        <v>36.98545341999381</v>
      </c>
      <c r="F43" s="143">
        <v>1195</v>
      </c>
      <c r="G43" s="144">
        <v>1319</v>
      </c>
      <c r="H43" s="144">
        <v>1353</v>
      </c>
      <c r="I43" s="144">
        <v>1082</v>
      </c>
      <c r="J43" s="145">
        <v>1171</v>
      </c>
      <c r="K43" s="144">
        <v>24</v>
      </c>
      <c r="L43" s="146">
        <v>2.0495303159692568</v>
      </c>
    </row>
    <row r="44" spans="1:12" s="110" customFormat="1" ht="45.75" customHeight="1" x14ac:dyDescent="0.2">
      <c r="A44" s="604" t="s">
        <v>191</v>
      </c>
      <c r="B44" s="605"/>
      <c r="C44" s="605"/>
      <c r="D44" s="606"/>
      <c r="E44" s="113">
        <v>1.2387179959476884</v>
      </c>
      <c r="F44" s="115">
        <v>807</v>
      </c>
      <c r="G44" s="114">
        <v>810</v>
      </c>
      <c r="H44" s="114">
        <v>820</v>
      </c>
      <c r="I44" s="114">
        <v>806</v>
      </c>
      <c r="J44" s="140">
        <v>805</v>
      </c>
      <c r="K44" s="114">
        <v>2</v>
      </c>
      <c r="L44" s="116">
        <v>0.2484472049689441</v>
      </c>
    </row>
    <row r="45" spans="1:12" s="110" customFormat="1" ht="15" customHeight="1" x14ac:dyDescent="0.2">
      <c r="A45" s="120"/>
      <c r="B45" s="119"/>
      <c r="C45" s="258" t="s">
        <v>106</v>
      </c>
      <c r="E45" s="113">
        <v>59.107806691449817</v>
      </c>
      <c r="F45" s="115">
        <v>477</v>
      </c>
      <c r="G45" s="114">
        <v>479</v>
      </c>
      <c r="H45" s="114">
        <v>486</v>
      </c>
      <c r="I45" s="114">
        <v>485</v>
      </c>
      <c r="J45" s="140">
        <v>486</v>
      </c>
      <c r="K45" s="114">
        <v>-9</v>
      </c>
      <c r="L45" s="116">
        <v>-1.8518518518518519</v>
      </c>
    </row>
    <row r="46" spans="1:12" s="110" customFormat="1" ht="15" customHeight="1" x14ac:dyDescent="0.2">
      <c r="A46" s="123"/>
      <c r="B46" s="124"/>
      <c r="C46" s="260" t="s">
        <v>107</v>
      </c>
      <c r="D46" s="261"/>
      <c r="E46" s="125">
        <v>40.892193308550183</v>
      </c>
      <c r="F46" s="143">
        <v>330</v>
      </c>
      <c r="G46" s="144">
        <v>331</v>
      </c>
      <c r="H46" s="144">
        <v>334</v>
      </c>
      <c r="I46" s="144">
        <v>321</v>
      </c>
      <c r="J46" s="145">
        <v>319</v>
      </c>
      <c r="K46" s="144">
        <v>11</v>
      </c>
      <c r="L46" s="146">
        <v>3.4482758620689653</v>
      </c>
    </row>
    <row r="47" spans="1:12" s="110" customFormat="1" ht="39" customHeight="1" x14ac:dyDescent="0.2">
      <c r="A47" s="604" t="s">
        <v>519</v>
      </c>
      <c r="B47" s="607"/>
      <c r="C47" s="607"/>
      <c r="D47" s="608"/>
      <c r="E47" s="113">
        <v>0.2578743783385522</v>
      </c>
      <c r="F47" s="115">
        <v>168</v>
      </c>
      <c r="G47" s="114">
        <v>185</v>
      </c>
      <c r="H47" s="114">
        <v>162</v>
      </c>
      <c r="I47" s="114">
        <v>179</v>
      </c>
      <c r="J47" s="140">
        <v>195</v>
      </c>
      <c r="K47" s="114">
        <v>-27</v>
      </c>
      <c r="L47" s="116">
        <v>-13.846153846153847</v>
      </c>
    </row>
    <row r="48" spans="1:12" s="110" customFormat="1" ht="15" customHeight="1" x14ac:dyDescent="0.2">
      <c r="A48" s="120"/>
      <c r="B48" s="119"/>
      <c r="C48" s="258" t="s">
        <v>106</v>
      </c>
      <c r="E48" s="113">
        <v>42.857142857142854</v>
      </c>
      <c r="F48" s="115">
        <v>72</v>
      </c>
      <c r="G48" s="114">
        <v>76</v>
      </c>
      <c r="H48" s="114">
        <v>67</v>
      </c>
      <c r="I48" s="114">
        <v>73</v>
      </c>
      <c r="J48" s="140">
        <v>76</v>
      </c>
      <c r="K48" s="114">
        <v>-4</v>
      </c>
      <c r="L48" s="116">
        <v>-5.2631578947368425</v>
      </c>
    </row>
    <row r="49" spans="1:12" s="110" customFormat="1" ht="15" customHeight="1" x14ac:dyDescent="0.2">
      <c r="A49" s="123"/>
      <c r="B49" s="124"/>
      <c r="C49" s="260" t="s">
        <v>107</v>
      </c>
      <c r="D49" s="261"/>
      <c r="E49" s="125">
        <v>57.142857142857146</v>
      </c>
      <c r="F49" s="143">
        <v>96</v>
      </c>
      <c r="G49" s="144">
        <v>109</v>
      </c>
      <c r="H49" s="144">
        <v>95</v>
      </c>
      <c r="I49" s="144">
        <v>106</v>
      </c>
      <c r="J49" s="145">
        <v>119</v>
      </c>
      <c r="K49" s="144">
        <v>-23</v>
      </c>
      <c r="L49" s="146">
        <v>-19.327731092436974</v>
      </c>
    </row>
    <row r="50" spans="1:12" s="110" customFormat="1" ht="24.95" customHeight="1" x14ac:dyDescent="0.2">
      <c r="A50" s="609" t="s">
        <v>192</v>
      </c>
      <c r="B50" s="610"/>
      <c r="C50" s="610"/>
      <c r="D50" s="611"/>
      <c r="E50" s="262">
        <v>13.30662491557684</v>
      </c>
      <c r="F50" s="263">
        <v>8669</v>
      </c>
      <c r="G50" s="264">
        <v>9091</v>
      </c>
      <c r="H50" s="264">
        <v>9145</v>
      </c>
      <c r="I50" s="264">
        <v>8338</v>
      </c>
      <c r="J50" s="265">
        <v>8390</v>
      </c>
      <c r="K50" s="263">
        <v>279</v>
      </c>
      <c r="L50" s="266">
        <v>3.3253873659117996</v>
      </c>
    </row>
    <row r="51" spans="1:12" s="110" customFormat="1" ht="15" customHeight="1" x14ac:dyDescent="0.2">
      <c r="A51" s="120"/>
      <c r="B51" s="119"/>
      <c r="C51" s="258" t="s">
        <v>106</v>
      </c>
      <c r="E51" s="113">
        <v>61.287345714615299</v>
      </c>
      <c r="F51" s="115">
        <v>5313</v>
      </c>
      <c r="G51" s="114">
        <v>5588</v>
      </c>
      <c r="H51" s="114">
        <v>5641</v>
      </c>
      <c r="I51" s="114">
        <v>5107</v>
      </c>
      <c r="J51" s="140">
        <v>5137</v>
      </c>
      <c r="K51" s="114">
        <v>176</v>
      </c>
      <c r="L51" s="116">
        <v>3.4261241970021414</v>
      </c>
    </row>
    <row r="52" spans="1:12" s="110" customFormat="1" ht="15" customHeight="1" x14ac:dyDescent="0.2">
      <c r="A52" s="120"/>
      <c r="B52" s="119"/>
      <c r="C52" s="258" t="s">
        <v>107</v>
      </c>
      <c r="E52" s="113">
        <v>38.712654285384701</v>
      </c>
      <c r="F52" s="115">
        <v>3356</v>
      </c>
      <c r="G52" s="114">
        <v>3503</v>
      </c>
      <c r="H52" s="114">
        <v>3504</v>
      </c>
      <c r="I52" s="114">
        <v>3231</v>
      </c>
      <c r="J52" s="140">
        <v>3253</v>
      </c>
      <c r="K52" s="114">
        <v>103</v>
      </c>
      <c r="L52" s="116">
        <v>3.1663080233630496</v>
      </c>
    </row>
    <row r="53" spans="1:12" s="110" customFormat="1" ht="15" customHeight="1" x14ac:dyDescent="0.2">
      <c r="A53" s="120"/>
      <c r="B53" s="119"/>
      <c r="C53" s="258" t="s">
        <v>187</v>
      </c>
      <c r="D53" s="110" t="s">
        <v>193</v>
      </c>
      <c r="E53" s="113">
        <v>27.892490483331411</v>
      </c>
      <c r="F53" s="115">
        <v>2418</v>
      </c>
      <c r="G53" s="114">
        <v>2788</v>
      </c>
      <c r="H53" s="114">
        <v>2852</v>
      </c>
      <c r="I53" s="114">
        <v>2168</v>
      </c>
      <c r="J53" s="140">
        <v>2287</v>
      </c>
      <c r="K53" s="114">
        <v>131</v>
      </c>
      <c r="L53" s="116">
        <v>5.728027984258854</v>
      </c>
    </row>
    <row r="54" spans="1:12" s="110" customFormat="1" ht="15" customHeight="1" x14ac:dyDescent="0.2">
      <c r="A54" s="120"/>
      <c r="B54" s="119"/>
      <c r="D54" s="267" t="s">
        <v>194</v>
      </c>
      <c r="E54" s="113">
        <v>64.557485525227463</v>
      </c>
      <c r="F54" s="115">
        <v>1561</v>
      </c>
      <c r="G54" s="114">
        <v>1785</v>
      </c>
      <c r="H54" s="114">
        <v>1821</v>
      </c>
      <c r="I54" s="114">
        <v>1368</v>
      </c>
      <c r="J54" s="140">
        <v>1450</v>
      </c>
      <c r="K54" s="114">
        <v>111</v>
      </c>
      <c r="L54" s="116">
        <v>7.6551724137931032</v>
      </c>
    </row>
    <row r="55" spans="1:12" s="110" customFormat="1" ht="15" customHeight="1" x14ac:dyDescent="0.2">
      <c r="A55" s="120"/>
      <c r="B55" s="119"/>
      <c r="D55" s="267" t="s">
        <v>195</v>
      </c>
      <c r="E55" s="113">
        <v>35.442514474772537</v>
      </c>
      <c r="F55" s="115">
        <v>857</v>
      </c>
      <c r="G55" s="114">
        <v>1003</v>
      </c>
      <c r="H55" s="114">
        <v>1031</v>
      </c>
      <c r="I55" s="114">
        <v>800</v>
      </c>
      <c r="J55" s="140">
        <v>837</v>
      </c>
      <c r="K55" s="114">
        <v>20</v>
      </c>
      <c r="L55" s="116">
        <v>2.3894862604540026</v>
      </c>
    </row>
    <row r="56" spans="1:12" s="110" customFormat="1" ht="15" customHeight="1" x14ac:dyDescent="0.2">
      <c r="A56" s="120"/>
      <c r="B56" s="119" t="s">
        <v>196</v>
      </c>
      <c r="C56" s="258"/>
      <c r="E56" s="113">
        <v>58.205931110701783</v>
      </c>
      <c r="F56" s="115">
        <v>37920</v>
      </c>
      <c r="G56" s="114">
        <v>38250</v>
      </c>
      <c r="H56" s="114">
        <v>38366</v>
      </c>
      <c r="I56" s="114">
        <v>38019</v>
      </c>
      <c r="J56" s="140">
        <v>37861</v>
      </c>
      <c r="K56" s="114">
        <v>59</v>
      </c>
      <c r="L56" s="116">
        <v>0.15583317926098095</v>
      </c>
    </row>
    <row r="57" spans="1:12" s="110" customFormat="1" ht="15" customHeight="1" x14ac:dyDescent="0.2">
      <c r="A57" s="120"/>
      <c r="B57" s="119"/>
      <c r="C57" s="258" t="s">
        <v>106</v>
      </c>
      <c r="E57" s="113">
        <v>54.187763713080166</v>
      </c>
      <c r="F57" s="115">
        <v>20548</v>
      </c>
      <c r="G57" s="114">
        <v>20817</v>
      </c>
      <c r="H57" s="114">
        <v>20977</v>
      </c>
      <c r="I57" s="114">
        <v>20838</v>
      </c>
      <c r="J57" s="140">
        <v>20736</v>
      </c>
      <c r="K57" s="114">
        <v>-188</v>
      </c>
      <c r="L57" s="116">
        <v>-0.90663580246913578</v>
      </c>
    </row>
    <row r="58" spans="1:12" s="110" customFormat="1" ht="15" customHeight="1" x14ac:dyDescent="0.2">
      <c r="A58" s="120"/>
      <c r="B58" s="119"/>
      <c r="C58" s="258" t="s">
        <v>107</v>
      </c>
      <c r="E58" s="113">
        <v>45.812236286919834</v>
      </c>
      <c r="F58" s="115">
        <v>17372</v>
      </c>
      <c r="G58" s="114">
        <v>17433</v>
      </c>
      <c r="H58" s="114">
        <v>17389</v>
      </c>
      <c r="I58" s="114">
        <v>17181</v>
      </c>
      <c r="J58" s="140">
        <v>17125</v>
      </c>
      <c r="K58" s="114">
        <v>247</v>
      </c>
      <c r="L58" s="116">
        <v>1.4423357664233576</v>
      </c>
    </row>
    <row r="59" spans="1:12" s="110" customFormat="1" ht="15" customHeight="1" x14ac:dyDescent="0.2">
      <c r="A59" s="120"/>
      <c r="B59" s="119"/>
      <c r="C59" s="258" t="s">
        <v>105</v>
      </c>
      <c r="D59" s="110" t="s">
        <v>197</v>
      </c>
      <c r="E59" s="113">
        <v>90.72784810126582</v>
      </c>
      <c r="F59" s="115">
        <v>34404</v>
      </c>
      <c r="G59" s="114">
        <v>34732</v>
      </c>
      <c r="H59" s="114">
        <v>34839</v>
      </c>
      <c r="I59" s="114">
        <v>34522</v>
      </c>
      <c r="J59" s="140">
        <v>34384</v>
      </c>
      <c r="K59" s="114">
        <v>20</v>
      </c>
      <c r="L59" s="116">
        <v>5.8166589111214521E-2</v>
      </c>
    </row>
    <row r="60" spans="1:12" s="110" customFormat="1" ht="15" customHeight="1" x14ac:dyDescent="0.2">
      <c r="A60" s="120"/>
      <c r="B60" s="119"/>
      <c r="C60" s="258"/>
      <c r="D60" s="267" t="s">
        <v>198</v>
      </c>
      <c r="E60" s="113">
        <v>52.171259155912104</v>
      </c>
      <c r="F60" s="115">
        <v>17949</v>
      </c>
      <c r="G60" s="114">
        <v>18231</v>
      </c>
      <c r="H60" s="114">
        <v>18380</v>
      </c>
      <c r="I60" s="114">
        <v>18244</v>
      </c>
      <c r="J60" s="140">
        <v>18158</v>
      </c>
      <c r="K60" s="114">
        <v>-209</v>
      </c>
      <c r="L60" s="116">
        <v>-1.1510078202445204</v>
      </c>
    </row>
    <row r="61" spans="1:12" s="110" customFormat="1" ht="15" customHeight="1" x14ac:dyDescent="0.2">
      <c r="A61" s="120"/>
      <c r="B61" s="119"/>
      <c r="C61" s="258"/>
      <c r="D61" s="267" t="s">
        <v>199</v>
      </c>
      <c r="E61" s="113">
        <v>47.828740844087896</v>
      </c>
      <c r="F61" s="115">
        <v>16455</v>
      </c>
      <c r="G61" s="114">
        <v>16501</v>
      </c>
      <c r="H61" s="114">
        <v>16459</v>
      </c>
      <c r="I61" s="114">
        <v>16278</v>
      </c>
      <c r="J61" s="140">
        <v>16226</v>
      </c>
      <c r="K61" s="114">
        <v>229</v>
      </c>
      <c r="L61" s="116">
        <v>1.4113151731788487</v>
      </c>
    </row>
    <row r="62" spans="1:12" s="110" customFormat="1" ht="15" customHeight="1" x14ac:dyDescent="0.2">
      <c r="A62" s="120"/>
      <c r="B62" s="119"/>
      <c r="C62" s="258"/>
      <c r="D62" s="258" t="s">
        <v>200</v>
      </c>
      <c r="E62" s="113">
        <v>9.2721518987341778</v>
      </c>
      <c r="F62" s="115">
        <v>3516</v>
      </c>
      <c r="G62" s="114">
        <v>3518</v>
      </c>
      <c r="H62" s="114">
        <v>3527</v>
      </c>
      <c r="I62" s="114">
        <v>3497</v>
      </c>
      <c r="J62" s="140">
        <v>3477</v>
      </c>
      <c r="K62" s="114">
        <v>39</v>
      </c>
      <c r="L62" s="116">
        <v>1.1216566005176876</v>
      </c>
    </row>
    <row r="63" spans="1:12" s="110" customFormat="1" ht="15" customHeight="1" x14ac:dyDescent="0.2">
      <c r="A63" s="120"/>
      <c r="B63" s="119"/>
      <c r="C63" s="258"/>
      <c r="D63" s="267" t="s">
        <v>198</v>
      </c>
      <c r="E63" s="113">
        <v>73.919226393629117</v>
      </c>
      <c r="F63" s="115">
        <v>2599</v>
      </c>
      <c r="G63" s="114">
        <v>2586</v>
      </c>
      <c r="H63" s="114">
        <v>2597</v>
      </c>
      <c r="I63" s="114">
        <v>2594</v>
      </c>
      <c r="J63" s="140">
        <v>2578</v>
      </c>
      <c r="K63" s="114">
        <v>21</v>
      </c>
      <c r="L63" s="116">
        <v>0.81458494957331262</v>
      </c>
    </row>
    <row r="64" spans="1:12" s="110" customFormat="1" ht="15" customHeight="1" x14ac:dyDescent="0.2">
      <c r="A64" s="120"/>
      <c r="B64" s="119"/>
      <c r="C64" s="258"/>
      <c r="D64" s="267" t="s">
        <v>199</v>
      </c>
      <c r="E64" s="113">
        <v>26.080773606370876</v>
      </c>
      <c r="F64" s="115">
        <v>917</v>
      </c>
      <c r="G64" s="114">
        <v>932</v>
      </c>
      <c r="H64" s="114">
        <v>930</v>
      </c>
      <c r="I64" s="114">
        <v>903</v>
      </c>
      <c r="J64" s="140">
        <v>899</v>
      </c>
      <c r="K64" s="114">
        <v>18</v>
      </c>
      <c r="L64" s="116">
        <v>2.0022246941045605</v>
      </c>
    </row>
    <row r="65" spans="1:12" s="110" customFormat="1" ht="15" customHeight="1" x14ac:dyDescent="0.2">
      <c r="A65" s="120"/>
      <c r="B65" s="119" t="s">
        <v>201</v>
      </c>
      <c r="C65" s="258"/>
      <c r="E65" s="113">
        <v>20.100386811567507</v>
      </c>
      <c r="F65" s="115">
        <v>13095</v>
      </c>
      <c r="G65" s="114">
        <v>13365</v>
      </c>
      <c r="H65" s="114">
        <v>13324</v>
      </c>
      <c r="I65" s="114">
        <v>13258</v>
      </c>
      <c r="J65" s="140">
        <v>13221</v>
      </c>
      <c r="K65" s="114">
        <v>-126</v>
      </c>
      <c r="L65" s="116">
        <v>-0.95302927161334239</v>
      </c>
    </row>
    <row r="66" spans="1:12" s="110" customFormat="1" ht="15" customHeight="1" x14ac:dyDescent="0.2">
      <c r="A66" s="120"/>
      <c r="B66" s="119"/>
      <c r="C66" s="258" t="s">
        <v>106</v>
      </c>
      <c r="E66" s="113">
        <v>57.289041618938526</v>
      </c>
      <c r="F66" s="115">
        <v>7502</v>
      </c>
      <c r="G66" s="114">
        <v>7745</v>
      </c>
      <c r="H66" s="114">
        <v>7745</v>
      </c>
      <c r="I66" s="114">
        <v>7720</v>
      </c>
      <c r="J66" s="140">
        <v>7694</v>
      </c>
      <c r="K66" s="114">
        <v>-192</v>
      </c>
      <c r="L66" s="116">
        <v>-2.4954510007798283</v>
      </c>
    </row>
    <row r="67" spans="1:12" s="110" customFormat="1" ht="15" customHeight="1" x14ac:dyDescent="0.2">
      <c r="A67" s="120"/>
      <c r="B67" s="119"/>
      <c r="C67" s="258" t="s">
        <v>107</v>
      </c>
      <c r="E67" s="113">
        <v>42.710958381061474</v>
      </c>
      <c r="F67" s="115">
        <v>5593</v>
      </c>
      <c r="G67" s="114">
        <v>5620</v>
      </c>
      <c r="H67" s="114">
        <v>5579</v>
      </c>
      <c r="I67" s="114">
        <v>5538</v>
      </c>
      <c r="J67" s="140">
        <v>5527</v>
      </c>
      <c r="K67" s="114">
        <v>66</v>
      </c>
      <c r="L67" s="116">
        <v>1.1941378686448345</v>
      </c>
    </row>
    <row r="68" spans="1:12" s="110" customFormat="1" ht="15" customHeight="1" x14ac:dyDescent="0.2">
      <c r="A68" s="120"/>
      <c r="B68" s="119"/>
      <c r="C68" s="258" t="s">
        <v>105</v>
      </c>
      <c r="D68" s="110" t="s">
        <v>202</v>
      </c>
      <c r="E68" s="113">
        <v>14.906452844597174</v>
      </c>
      <c r="F68" s="115">
        <v>1952</v>
      </c>
      <c r="G68" s="114">
        <v>1935</v>
      </c>
      <c r="H68" s="114">
        <v>1902</v>
      </c>
      <c r="I68" s="114">
        <v>1855</v>
      </c>
      <c r="J68" s="140">
        <v>1826</v>
      </c>
      <c r="K68" s="114">
        <v>126</v>
      </c>
      <c r="L68" s="116">
        <v>6.9003285870755748</v>
      </c>
    </row>
    <row r="69" spans="1:12" s="110" customFormat="1" ht="15" customHeight="1" x14ac:dyDescent="0.2">
      <c r="A69" s="120"/>
      <c r="B69" s="119"/>
      <c r="C69" s="258"/>
      <c r="D69" s="267" t="s">
        <v>198</v>
      </c>
      <c r="E69" s="113">
        <v>51.178278688524593</v>
      </c>
      <c r="F69" s="115">
        <v>999</v>
      </c>
      <c r="G69" s="114">
        <v>1001</v>
      </c>
      <c r="H69" s="114">
        <v>989</v>
      </c>
      <c r="I69" s="114">
        <v>966</v>
      </c>
      <c r="J69" s="140">
        <v>946</v>
      </c>
      <c r="K69" s="114">
        <v>53</v>
      </c>
      <c r="L69" s="116">
        <v>5.602536997885835</v>
      </c>
    </row>
    <row r="70" spans="1:12" s="110" customFormat="1" ht="15" customHeight="1" x14ac:dyDescent="0.2">
      <c r="A70" s="120"/>
      <c r="B70" s="119"/>
      <c r="C70" s="258"/>
      <c r="D70" s="267" t="s">
        <v>199</v>
      </c>
      <c r="E70" s="113">
        <v>48.821721311475407</v>
      </c>
      <c r="F70" s="115">
        <v>953</v>
      </c>
      <c r="G70" s="114">
        <v>934</v>
      </c>
      <c r="H70" s="114">
        <v>913</v>
      </c>
      <c r="I70" s="114">
        <v>889</v>
      </c>
      <c r="J70" s="140">
        <v>880</v>
      </c>
      <c r="K70" s="114">
        <v>73</v>
      </c>
      <c r="L70" s="116">
        <v>8.295454545454545</v>
      </c>
    </row>
    <row r="71" spans="1:12" s="110" customFormat="1" ht="15" customHeight="1" x14ac:dyDescent="0.2">
      <c r="A71" s="120"/>
      <c r="B71" s="119"/>
      <c r="C71" s="258"/>
      <c r="D71" s="110" t="s">
        <v>203</v>
      </c>
      <c r="E71" s="113">
        <v>67.995418098510882</v>
      </c>
      <c r="F71" s="115">
        <v>8904</v>
      </c>
      <c r="G71" s="114">
        <v>9111</v>
      </c>
      <c r="H71" s="114">
        <v>9071</v>
      </c>
      <c r="I71" s="114">
        <v>9063</v>
      </c>
      <c r="J71" s="140">
        <v>9059</v>
      </c>
      <c r="K71" s="114">
        <v>-155</v>
      </c>
      <c r="L71" s="116">
        <v>-1.7110056297604592</v>
      </c>
    </row>
    <row r="72" spans="1:12" s="110" customFormat="1" ht="15" customHeight="1" x14ac:dyDescent="0.2">
      <c r="A72" s="120"/>
      <c r="B72" s="119"/>
      <c r="C72" s="258"/>
      <c r="D72" s="267" t="s">
        <v>198</v>
      </c>
      <c r="E72" s="113">
        <v>56.064690026954175</v>
      </c>
      <c r="F72" s="115">
        <v>4992</v>
      </c>
      <c r="G72" s="114">
        <v>5170</v>
      </c>
      <c r="H72" s="114">
        <v>5168</v>
      </c>
      <c r="I72" s="114">
        <v>5175</v>
      </c>
      <c r="J72" s="140">
        <v>5166</v>
      </c>
      <c r="K72" s="114">
        <v>-174</v>
      </c>
      <c r="L72" s="116">
        <v>-3.3681765389082461</v>
      </c>
    </row>
    <row r="73" spans="1:12" s="110" customFormat="1" ht="15" customHeight="1" x14ac:dyDescent="0.2">
      <c r="A73" s="120"/>
      <c r="B73" s="119"/>
      <c r="C73" s="258"/>
      <c r="D73" s="267" t="s">
        <v>199</v>
      </c>
      <c r="E73" s="113">
        <v>43.935309973045825</v>
      </c>
      <c r="F73" s="115">
        <v>3912</v>
      </c>
      <c r="G73" s="114">
        <v>3941</v>
      </c>
      <c r="H73" s="114">
        <v>3903</v>
      </c>
      <c r="I73" s="114">
        <v>3888</v>
      </c>
      <c r="J73" s="140">
        <v>3893</v>
      </c>
      <c r="K73" s="114">
        <v>19</v>
      </c>
      <c r="L73" s="116">
        <v>0.48805548420241457</v>
      </c>
    </row>
    <row r="74" spans="1:12" s="110" customFormat="1" ht="15" customHeight="1" x14ac:dyDescent="0.2">
      <c r="A74" s="120"/>
      <c r="B74" s="119"/>
      <c r="C74" s="258"/>
      <c r="D74" s="110" t="s">
        <v>204</v>
      </c>
      <c r="E74" s="113">
        <v>17.098129056891942</v>
      </c>
      <c r="F74" s="115">
        <v>2239</v>
      </c>
      <c r="G74" s="114">
        <v>2319</v>
      </c>
      <c r="H74" s="114">
        <v>2351</v>
      </c>
      <c r="I74" s="114">
        <v>2340</v>
      </c>
      <c r="J74" s="140">
        <v>2336</v>
      </c>
      <c r="K74" s="114">
        <v>-97</v>
      </c>
      <c r="L74" s="116">
        <v>-4.1523972602739727</v>
      </c>
    </row>
    <row r="75" spans="1:12" s="110" customFormat="1" ht="15" customHeight="1" x14ac:dyDescent="0.2">
      <c r="A75" s="120"/>
      <c r="B75" s="119"/>
      <c r="C75" s="258"/>
      <c r="D75" s="267" t="s">
        <v>198</v>
      </c>
      <c r="E75" s="113">
        <v>67.485484591335421</v>
      </c>
      <c r="F75" s="115">
        <v>1511</v>
      </c>
      <c r="G75" s="114">
        <v>1574</v>
      </c>
      <c r="H75" s="114">
        <v>1588</v>
      </c>
      <c r="I75" s="114">
        <v>1579</v>
      </c>
      <c r="J75" s="140">
        <v>1582</v>
      </c>
      <c r="K75" s="114">
        <v>-71</v>
      </c>
      <c r="L75" s="116">
        <v>-4.4879898862199745</v>
      </c>
    </row>
    <row r="76" spans="1:12" s="110" customFormat="1" ht="15" customHeight="1" x14ac:dyDescent="0.2">
      <c r="A76" s="120"/>
      <c r="B76" s="119"/>
      <c r="C76" s="258"/>
      <c r="D76" s="267" t="s">
        <v>199</v>
      </c>
      <c r="E76" s="113">
        <v>32.514515408664579</v>
      </c>
      <c r="F76" s="115">
        <v>728</v>
      </c>
      <c r="G76" s="114">
        <v>745</v>
      </c>
      <c r="H76" s="114">
        <v>763</v>
      </c>
      <c r="I76" s="114">
        <v>761</v>
      </c>
      <c r="J76" s="140">
        <v>754</v>
      </c>
      <c r="K76" s="114">
        <v>-26</v>
      </c>
      <c r="L76" s="116">
        <v>-3.4482758620689653</v>
      </c>
    </row>
    <row r="77" spans="1:12" s="110" customFormat="1" ht="15" customHeight="1" x14ac:dyDescent="0.2">
      <c r="A77" s="534"/>
      <c r="B77" s="119" t="s">
        <v>205</v>
      </c>
      <c r="C77" s="268"/>
      <c r="D77" s="182"/>
      <c r="E77" s="113">
        <v>8.3870571621538659</v>
      </c>
      <c r="F77" s="115">
        <v>5464</v>
      </c>
      <c r="G77" s="114">
        <v>5557</v>
      </c>
      <c r="H77" s="114">
        <v>5619</v>
      </c>
      <c r="I77" s="114">
        <v>5462</v>
      </c>
      <c r="J77" s="140">
        <v>5426</v>
      </c>
      <c r="K77" s="114">
        <v>38</v>
      </c>
      <c r="L77" s="116">
        <v>0.70033173608551424</v>
      </c>
    </row>
    <row r="78" spans="1:12" s="110" customFormat="1" ht="15" customHeight="1" x14ac:dyDescent="0.2">
      <c r="A78" s="120"/>
      <c r="B78" s="119"/>
      <c r="C78" s="268" t="s">
        <v>106</v>
      </c>
      <c r="D78" s="182"/>
      <c r="E78" s="113">
        <v>59.553440702781842</v>
      </c>
      <c r="F78" s="115">
        <v>3254</v>
      </c>
      <c r="G78" s="114">
        <v>3326</v>
      </c>
      <c r="H78" s="114">
        <v>3401</v>
      </c>
      <c r="I78" s="114">
        <v>3334</v>
      </c>
      <c r="J78" s="140">
        <v>3297</v>
      </c>
      <c r="K78" s="114">
        <v>-43</v>
      </c>
      <c r="L78" s="116">
        <v>-1.3042159538974825</v>
      </c>
    </row>
    <row r="79" spans="1:12" s="110" customFormat="1" ht="15" customHeight="1" x14ac:dyDescent="0.2">
      <c r="A79" s="123"/>
      <c r="B79" s="124"/>
      <c r="C79" s="260" t="s">
        <v>107</v>
      </c>
      <c r="D79" s="261"/>
      <c r="E79" s="125">
        <v>40.446559297218158</v>
      </c>
      <c r="F79" s="143">
        <v>2210</v>
      </c>
      <c r="G79" s="144">
        <v>2231</v>
      </c>
      <c r="H79" s="144">
        <v>2218</v>
      </c>
      <c r="I79" s="144">
        <v>2128</v>
      </c>
      <c r="J79" s="145">
        <v>2129</v>
      </c>
      <c r="K79" s="144">
        <v>81</v>
      </c>
      <c r="L79" s="146">
        <v>3.8046031000469704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65148</v>
      </c>
      <c r="E11" s="114">
        <v>66263</v>
      </c>
      <c r="F11" s="114">
        <v>66454</v>
      </c>
      <c r="G11" s="114">
        <v>65077</v>
      </c>
      <c r="H11" s="140">
        <v>64898</v>
      </c>
      <c r="I11" s="115">
        <v>250</v>
      </c>
      <c r="J11" s="116">
        <v>0.3852198835095072</v>
      </c>
    </row>
    <row r="12" spans="1:15" s="110" customFormat="1" ht="24.95" customHeight="1" x14ac:dyDescent="0.2">
      <c r="A12" s="193" t="s">
        <v>132</v>
      </c>
      <c r="B12" s="194" t="s">
        <v>133</v>
      </c>
      <c r="C12" s="113">
        <v>9.823785841468656E-2</v>
      </c>
      <c r="D12" s="115">
        <v>64</v>
      </c>
      <c r="E12" s="114">
        <v>61</v>
      </c>
      <c r="F12" s="114">
        <v>65</v>
      </c>
      <c r="G12" s="114">
        <v>58</v>
      </c>
      <c r="H12" s="140">
        <v>59</v>
      </c>
      <c r="I12" s="115">
        <v>5</v>
      </c>
      <c r="J12" s="116">
        <v>8.4745762711864412</v>
      </c>
    </row>
    <row r="13" spans="1:15" s="110" customFormat="1" ht="24.95" customHeight="1" x14ac:dyDescent="0.2">
      <c r="A13" s="193" t="s">
        <v>134</v>
      </c>
      <c r="B13" s="199" t="s">
        <v>214</v>
      </c>
      <c r="C13" s="113">
        <v>1.2080186651930989</v>
      </c>
      <c r="D13" s="115">
        <v>787</v>
      </c>
      <c r="E13" s="114">
        <v>786</v>
      </c>
      <c r="F13" s="114">
        <v>788</v>
      </c>
      <c r="G13" s="114">
        <v>776</v>
      </c>
      <c r="H13" s="140">
        <v>782</v>
      </c>
      <c r="I13" s="115">
        <v>5</v>
      </c>
      <c r="J13" s="116">
        <v>0.63938618925831203</v>
      </c>
    </row>
    <row r="14" spans="1:15" s="287" customFormat="1" ht="24" customHeight="1" x14ac:dyDescent="0.2">
      <c r="A14" s="193" t="s">
        <v>215</v>
      </c>
      <c r="B14" s="199" t="s">
        <v>137</v>
      </c>
      <c r="C14" s="113">
        <v>28.521213237551422</v>
      </c>
      <c r="D14" s="115">
        <v>18581</v>
      </c>
      <c r="E14" s="114">
        <v>18274</v>
      </c>
      <c r="F14" s="114">
        <v>17864</v>
      </c>
      <c r="G14" s="114">
        <v>17614</v>
      </c>
      <c r="H14" s="140">
        <v>17653</v>
      </c>
      <c r="I14" s="115">
        <v>928</v>
      </c>
      <c r="J14" s="116">
        <v>5.2568968447289413</v>
      </c>
      <c r="K14" s="110"/>
      <c r="L14" s="110"/>
      <c r="M14" s="110"/>
      <c r="N14" s="110"/>
      <c r="O14" s="110"/>
    </row>
    <row r="15" spans="1:15" s="110" customFormat="1" ht="24.75" customHeight="1" x14ac:dyDescent="0.2">
      <c r="A15" s="193" t="s">
        <v>216</v>
      </c>
      <c r="B15" s="199" t="s">
        <v>217</v>
      </c>
      <c r="C15" s="113">
        <v>2.8151286301958618</v>
      </c>
      <c r="D15" s="115">
        <v>1834</v>
      </c>
      <c r="E15" s="114">
        <v>1855</v>
      </c>
      <c r="F15" s="114">
        <v>1834</v>
      </c>
      <c r="G15" s="114">
        <v>1823</v>
      </c>
      <c r="H15" s="140">
        <v>1828</v>
      </c>
      <c r="I15" s="115">
        <v>6</v>
      </c>
      <c r="J15" s="116">
        <v>0.32822757111597373</v>
      </c>
    </row>
    <row r="16" spans="1:15" s="287" customFormat="1" ht="24.95" customHeight="1" x14ac:dyDescent="0.2">
      <c r="A16" s="193" t="s">
        <v>218</v>
      </c>
      <c r="B16" s="199" t="s">
        <v>141</v>
      </c>
      <c r="C16" s="113">
        <v>3.4981887394854794</v>
      </c>
      <c r="D16" s="115">
        <v>2279</v>
      </c>
      <c r="E16" s="114">
        <v>2417</v>
      </c>
      <c r="F16" s="114">
        <v>2501</v>
      </c>
      <c r="G16" s="114">
        <v>2513</v>
      </c>
      <c r="H16" s="140">
        <v>2494</v>
      </c>
      <c r="I16" s="115">
        <v>-215</v>
      </c>
      <c r="J16" s="116">
        <v>-8.6206896551724146</v>
      </c>
      <c r="K16" s="110"/>
      <c r="L16" s="110"/>
      <c r="M16" s="110"/>
      <c r="N16" s="110"/>
      <c r="O16" s="110"/>
    </row>
    <row r="17" spans="1:15" s="110" customFormat="1" ht="24.95" customHeight="1" x14ac:dyDescent="0.2">
      <c r="A17" s="193" t="s">
        <v>219</v>
      </c>
      <c r="B17" s="199" t="s">
        <v>220</v>
      </c>
      <c r="C17" s="113">
        <v>22.207895867870082</v>
      </c>
      <c r="D17" s="115">
        <v>14468</v>
      </c>
      <c r="E17" s="114">
        <v>14002</v>
      </c>
      <c r="F17" s="114">
        <v>13529</v>
      </c>
      <c r="G17" s="114">
        <v>13278</v>
      </c>
      <c r="H17" s="140">
        <v>13331</v>
      </c>
      <c r="I17" s="115">
        <v>1137</v>
      </c>
      <c r="J17" s="116">
        <v>8.528992573700398</v>
      </c>
    </row>
    <row r="18" spans="1:15" s="287" customFormat="1" ht="24.95" customHeight="1" x14ac:dyDescent="0.2">
      <c r="A18" s="201" t="s">
        <v>144</v>
      </c>
      <c r="B18" s="202" t="s">
        <v>145</v>
      </c>
      <c r="C18" s="113">
        <v>4.2303677779824396</v>
      </c>
      <c r="D18" s="115">
        <v>2756</v>
      </c>
      <c r="E18" s="114">
        <v>2806</v>
      </c>
      <c r="F18" s="114">
        <v>2880</v>
      </c>
      <c r="G18" s="114">
        <v>2804</v>
      </c>
      <c r="H18" s="140">
        <v>2745</v>
      </c>
      <c r="I18" s="115">
        <v>11</v>
      </c>
      <c r="J18" s="116">
        <v>0.40072859744990891</v>
      </c>
      <c r="K18" s="110"/>
      <c r="L18" s="110"/>
      <c r="M18" s="110"/>
      <c r="N18" s="110"/>
      <c r="O18" s="110"/>
    </row>
    <row r="19" spans="1:15" s="110" customFormat="1" ht="24.95" customHeight="1" x14ac:dyDescent="0.2">
      <c r="A19" s="193" t="s">
        <v>146</v>
      </c>
      <c r="B19" s="199" t="s">
        <v>147</v>
      </c>
      <c r="C19" s="113">
        <v>11.464665070301468</v>
      </c>
      <c r="D19" s="115">
        <v>7469</v>
      </c>
      <c r="E19" s="114">
        <v>7467</v>
      </c>
      <c r="F19" s="114">
        <v>7390</v>
      </c>
      <c r="G19" s="114">
        <v>7264</v>
      </c>
      <c r="H19" s="140">
        <v>7213</v>
      </c>
      <c r="I19" s="115">
        <v>256</v>
      </c>
      <c r="J19" s="116">
        <v>3.5491473727991125</v>
      </c>
    </row>
    <row r="20" spans="1:15" s="287" customFormat="1" ht="24.95" customHeight="1" x14ac:dyDescent="0.2">
      <c r="A20" s="193" t="s">
        <v>148</v>
      </c>
      <c r="B20" s="199" t="s">
        <v>149</v>
      </c>
      <c r="C20" s="113">
        <v>4.5358261189906059</v>
      </c>
      <c r="D20" s="115">
        <v>2955</v>
      </c>
      <c r="E20" s="114">
        <v>2939</v>
      </c>
      <c r="F20" s="114">
        <v>2856</v>
      </c>
      <c r="G20" s="114">
        <v>2859</v>
      </c>
      <c r="H20" s="140">
        <v>2812</v>
      </c>
      <c r="I20" s="115">
        <v>143</v>
      </c>
      <c r="J20" s="116">
        <v>5.0853485064011377</v>
      </c>
      <c r="K20" s="110"/>
      <c r="L20" s="110"/>
      <c r="M20" s="110"/>
      <c r="N20" s="110"/>
      <c r="O20" s="110"/>
    </row>
    <row r="21" spans="1:15" s="110" customFormat="1" ht="24.95" customHeight="1" x14ac:dyDescent="0.2">
      <c r="A21" s="201" t="s">
        <v>150</v>
      </c>
      <c r="B21" s="202" t="s">
        <v>151</v>
      </c>
      <c r="C21" s="113">
        <v>2.8780622582427702</v>
      </c>
      <c r="D21" s="115">
        <v>1875</v>
      </c>
      <c r="E21" s="114">
        <v>1886</v>
      </c>
      <c r="F21" s="114">
        <v>1857</v>
      </c>
      <c r="G21" s="114">
        <v>1632</v>
      </c>
      <c r="H21" s="140">
        <v>1634</v>
      </c>
      <c r="I21" s="115">
        <v>241</v>
      </c>
      <c r="J21" s="116">
        <v>14.749082007343942</v>
      </c>
    </row>
    <row r="22" spans="1:15" s="110" customFormat="1" ht="24.95" customHeight="1" x14ac:dyDescent="0.2">
      <c r="A22" s="201" t="s">
        <v>152</v>
      </c>
      <c r="B22" s="199" t="s">
        <v>153</v>
      </c>
      <c r="C22" s="113">
        <v>2.8289433290354271</v>
      </c>
      <c r="D22" s="115">
        <v>1843</v>
      </c>
      <c r="E22" s="114">
        <v>3003</v>
      </c>
      <c r="F22" s="114">
        <v>3671</v>
      </c>
      <c r="G22" s="114">
        <v>3752</v>
      </c>
      <c r="H22" s="140">
        <v>3793</v>
      </c>
      <c r="I22" s="115">
        <v>-1950</v>
      </c>
      <c r="J22" s="116">
        <v>-51.410493013445823</v>
      </c>
    </row>
    <row r="23" spans="1:15" s="110" customFormat="1" ht="24.95" customHeight="1" x14ac:dyDescent="0.2">
      <c r="A23" s="193" t="s">
        <v>154</v>
      </c>
      <c r="B23" s="199" t="s">
        <v>155</v>
      </c>
      <c r="C23" s="113">
        <v>1.8342850125867256</v>
      </c>
      <c r="D23" s="115">
        <v>1195</v>
      </c>
      <c r="E23" s="114">
        <v>1213</v>
      </c>
      <c r="F23" s="114">
        <v>1224</v>
      </c>
      <c r="G23" s="114">
        <v>1188</v>
      </c>
      <c r="H23" s="140">
        <v>1189</v>
      </c>
      <c r="I23" s="115">
        <v>6</v>
      </c>
      <c r="J23" s="116">
        <v>0.50462573591253157</v>
      </c>
    </row>
    <row r="24" spans="1:15" s="110" customFormat="1" ht="24.95" customHeight="1" x14ac:dyDescent="0.2">
      <c r="A24" s="193" t="s">
        <v>156</v>
      </c>
      <c r="B24" s="199" t="s">
        <v>221</v>
      </c>
      <c r="C24" s="113">
        <v>5.6041628292503223</v>
      </c>
      <c r="D24" s="115">
        <v>3651</v>
      </c>
      <c r="E24" s="114">
        <v>3757</v>
      </c>
      <c r="F24" s="114">
        <v>3775</v>
      </c>
      <c r="G24" s="114">
        <v>3682</v>
      </c>
      <c r="H24" s="140">
        <v>3696</v>
      </c>
      <c r="I24" s="115">
        <v>-45</v>
      </c>
      <c r="J24" s="116">
        <v>-1.2175324675324675</v>
      </c>
    </row>
    <row r="25" spans="1:15" s="110" customFormat="1" ht="24.95" customHeight="1" x14ac:dyDescent="0.2">
      <c r="A25" s="193" t="s">
        <v>222</v>
      </c>
      <c r="B25" s="204" t="s">
        <v>159</v>
      </c>
      <c r="C25" s="113">
        <v>7.6656228894210106</v>
      </c>
      <c r="D25" s="115">
        <v>4994</v>
      </c>
      <c r="E25" s="114">
        <v>5006</v>
      </c>
      <c r="F25" s="114">
        <v>5010</v>
      </c>
      <c r="G25" s="114">
        <v>4894</v>
      </c>
      <c r="H25" s="140">
        <v>4842</v>
      </c>
      <c r="I25" s="115">
        <v>152</v>
      </c>
      <c r="J25" s="116">
        <v>3.1391986782321353</v>
      </c>
    </row>
    <row r="26" spans="1:15" s="110" customFormat="1" ht="24.95" customHeight="1" x14ac:dyDescent="0.2">
      <c r="A26" s="201">
        <v>782.78300000000002</v>
      </c>
      <c r="B26" s="203" t="s">
        <v>160</v>
      </c>
      <c r="C26" s="113">
        <v>2.1136489224534905</v>
      </c>
      <c r="D26" s="115">
        <v>1377</v>
      </c>
      <c r="E26" s="114">
        <v>1478</v>
      </c>
      <c r="F26" s="114">
        <v>1669</v>
      </c>
      <c r="G26" s="114">
        <v>1599</v>
      </c>
      <c r="H26" s="140">
        <v>1553</v>
      </c>
      <c r="I26" s="115">
        <v>-176</v>
      </c>
      <c r="J26" s="116">
        <v>-11.332904056664521</v>
      </c>
    </row>
    <row r="27" spans="1:15" s="110" customFormat="1" ht="24.95" customHeight="1" x14ac:dyDescent="0.2">
      <c r="A27" s="193" t="s">
        <v>161</v>
      </c>
      <c r="B27" s="199" t="s">
        <v>223</v>
      </c>
      <c r="C27" s="113">
        <v>4.5266163197642291</v>
      </c>
      <c r="D27" s="115">
        <v>2949</v>
      </c>
      <c r="E27" s="114">
        <v>2939</v>
      </c>
      <c r="F27" s="114">
        <v>2852</v>
      </c>
      <c r="G27" s="114">
        <v>2820</v>
      </c>
      <c r="H27" s="140">
        <v>2820</v>
      </c>
      <c r="I27" s="115">
        <v>129</v>
      </c>
      <c r="J27" s="116">
        <v>4.5744680851063828</v>
      </c>
    </row>
    <row r="28" spans="1:15" s="110" customFormat="1" ht="24.95" customHeight="1" x14ac:dyDescent="0.2">
      <c r="A28" s="193" t="s">
        <v>163</v>
      </c>
      <c r="B28" s="199" t="s">
        <v>164</v>
      </c>
      <c r="C28" s="113">
        <v>3.0929575735248971</v>
      </c>
      <c r="D28" s="115">
        <v>2015</v>
      </c>
      <c r="E28" s="114">
        <v>2065</v>
      </c>
      <c r="F28" s="114">
        <v>2072</v>
      </c>
      <c r="G28" s="114">
        <v>1981</v>
      </c>
      <c r="H28" s="140">
        <v>2036</v>
      </c>
      <c r="I28" s="115">
        <v>-21</v>
      </c>
      <c r="J28" s="116">
        <v>-1.031434184675835</v>
      </c>
    </row>
    <row r="29" spans="1:15" s="110" customFormat="1" ht="24.95" customHeight="1" x14ac:dyDescent="0.2">
      <c r="A29" s="193">
        <v>86</v>
      </c>
      <c r="B29" s="199" t="s">
        <v>165</v>
      </c>
      <c r="C29" s="113">
        <v>9.7224780499785108</v>
      </c>
      <c r="D29" s="115">
        <v>6334</v>
      </c>
      <c r="E29" s="114">
        <v>6309</v>
      </c>
      <c r="F29" s="114">
        <v>6247</v>
      </c>
      <c r="G29" s="114">
        <v>6059</v>
      </c>
      <c r="H29" s="140">
        <v>6004</v>
      </c>
      <c r="I29" s="115">
        <v>330</v>
      </c>
      <c r="J29" s="116">
        <v>5.496335776149234</v>
      </c>
    </row>
    <row r="30" spans="1:15" s="110" customFormat="1" ht="24.95" customHeight="1" x14ac:dyDescent="0.2">
      <c r="A30" s="193">
        <v>87.88</v>
      </c>
      <c r="B30" s="204" t="s">
        <v>166</v>
      </c>
      <c r="C30" s="113">
        <v>6.3532264996623073</v>
      </c>
      <c r="D30" s="115">
        <v>4139</v>
      </c>
      <c r="E30" s="114">
        <v>4111</v>
      </c>
      <c r="F30" s="114">
        <v>4073</v>
      </c>
      <c r="G30" s="114">
        <v>4015</v>
      </c>
      <c r="H30" s="140">
        <v>4006</v>
      </c>
      <c r="I30" s="115">
        <v>133</v>
      </c>
      <c r="J30" s="116">
        <v>3.3200199700449327</v>
      </c>
    </row>
    <row r="31" spans="1:15" s="110" customFormat="1" ht="24.95" customHeight="1" x14ac:dyDescent="0.2">
      <c r="A31" s="193" t="s">
        <v>167</v>
      </c>
      <c r="B31" s="199" t="s">
        <v>168</v>
      </c>
      <c r="C31" s="113">
        <v>3.3216675876465893</v>
      </c>
      <c r="D31" s="115">
        <v>2164</v>
      </c>
      <c r="E31" s="114">
        <v>2163</v>
      </c>
      <c r="F31" s="114">
        <v>2161</v>
      </c>
      <c r="G31" s="114">
        <v>2080</v>
      </c>
      <c r="H31" s="140">
        <v>2061</v>
      </c>
      <c r="I31" s="115">
        <v>103</v>
      </c>
      <c r="J31" s="116">
        <v>4.9975739932071805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9.823785841468656E-2</v>
      </c>
      <c r="D34" s="115">
        <v>64</v>
      </c>
      <c r="E34" s="114">
        <v>61</v>
      </c>
      <c r="F34" s="114">
        <v>65</v>
      </c>
      <c r="G34" s="114">
        <v>58</v>
      </c>
      <c r="H34" s="140">
        <v>59</v>
      </c>
      <c r="I34" s="115">
        <v>5</v>
      </c>
      <c r="J34" s="116">
        <v>8.4745762711864412</v>
      </c>
    </row>
    <row r="35" spans="1:10" s="110" customFormat="1" ht="24.95" customHeight="1" x14ac:dyDescent="0.2">
      <c r="A35" s="292" t="s">
        <v>171</v>
      </c>
      <c r="B35" s="293" t="s">
        <v>172</v>
      </c>
      <c r="C35" s="113">
        <v>33.95959968072696</v>
      </c>
      <c r="D35" s="115">
        <v>22124</v>
      </c>
      <c r="E35" s="114">
        <v>21866</v>
      </c>
      <c r="F35" s="114">
        <v>21532</v>
      </c>
      <c r="G35" s="114">
        <v>21194</v>
      </c>
      <c r="H35" s="140">
        <v>21180</v>
      </c>
      <c r="I35" s="115">
        <v>944</v>
      </c>
      <c r="J35" s="116">
        <v>4.4570349386213408</v>
      </c>
    </row>
    <row r="36" spans="1:10" s="110" customFormat="1" ht="24.95" customHeight="1" x14ac:dyDescent="0.2">
      <c r="A36" s="294" t="s">
        <v>173</v>
      </c>
      <c r="B36" s="295" t="s">
        <v>174</v>
      </c>
      <c r="C36" s="125">
        <v>65.942162460858356</v>
      </c>
      <c r="D36" s="143">
        <v>42960</v>
      </c>
      <c r="E36" s="144">
        <v>44336</v>
      </c>
      <c r="F36" s="144">
        <v>44857</v>
      </c>
      <c r="G36" s="144">
        <v>43825</v>
      </c>
      <c r="H36" s="145">
        <v>43659</v>
      </c>
      <c r="I36" s="143">
        <v>-699</v>
      </c>
      <c r="J36" s="146">
        <v>-1.6010444581873153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2020-09-25T07:53:57Z</dcterms:created>
  <dcterms:modified xsi:type="dcterms:W3CDTF">2020-09-28T08:07:30Z</dcterms:modified>
</cp:coreProperties>
</file>