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D9" i="24"/>
  <c r="J9" i="24"/>
  <c r="H9" i="24"/>
  <c r="K9" i="24"/>
  <c r="F9" i="24"/>
  <c r="K8" i="24"/>
  <c r="H8" i="24"/>
  <c r="F8" i="24"/>
  <c r="D8" i="24"/>
  <c r="J8" i="24"/>
  <c r="D15" i="24"/>
  <c r="J15" i="24"/>
  <c r="H15" i="24"/>
  <c r="K15" i="24"/>
  <c r="F15" i="24"/>
  <c r="K28" i="24"/>
  <c r="H28" i="24"/>
  <c r="F28" i="24"/>
  <c r="D28" i="24"/>
  <c r="J28" i="24"/>
  <c r="D31" i="24"/>
  <c r="J31" i="24"/>
  <c r="H31" i="24"/>
  <c r="K31" i="24"/>
  <c r="F31" i="24"/>
  <c r="I26" i="24"/>
  <c r="M26" i="24"/>
  <c r="E26" i="24"/>
  <c r="L26" i="24"/>
  <c r="G26" i="24"/>
  <c r="G29" i="24"/>
  <c r="M29" i="24"/>
  <c r="E29" i="24"/>
  <c r="L29" i="24"/>
  <c r="I29" i="24"/>
  <c r="K22" i="24"/>
  <c r="H22" i="24"/>
  <c r="F22" i="24"/>
  <c r="D22" i="24"/>
  <c r="J22" i="24"/>
  <c r="D25" i="24"/>
  <c r="J25" i="24"/>
  <c r="H25" i="24"/>
  <c r="K25" i="24"/>
  <c r="F25" i="24"/>
  <c r="B45" i="24"/>
  <c r="B39" i="24"/>
  <c r="I20" i="24"/>
  <c r="M20" i="24"/>
  <c r="E20" i="24"/>
  <c r="L20" i="24"/>
  <c r="G20" i="24"/>
  <c r="G23" i="24"/>
  <c r="M23" i="24"/>
  <c r="E23" i="24"/>
  <c r="L23" i="24"/>
  <c r="I23" i="24"/>
  <c r="I37" i="24"/>
  <c r="G37" i="24"/>
  <c r="L37" i="24"/>
  <c r="M37" i="24"/>
  <c r="E37" i="24"/>
  <c r="K16" i="24"/>
  <c r="H16" i="24"/>
  <c r="F16" i="24"/>
  <c r="D16" i="24"/>
  <c r="J16" i="24"/>
  <c r="D19" i="24"/>
  <c r="J19" i="24"/>
  <c r="H19" i="24"/>
  <c r="K19" i="24"/>
  <c r="F19" i="24"/>
  <c r="K32" i="24"/>
  <c r="H32" i="24"/>
  <c r="F32" i="24"/>
  <c r="D32" i="24"/>
  <c r="J32" i="24"/>
  <c r="D35" i="24"/>
  <c r="J35" i="24"/>
  <c r="H35" i="24"/>
  <c r="K35" i="24"/>
  <c r="F35" i="24"/>
  <c r="I8" i="24"/>
  <c r="M8" i="24"/>
  <c r="E8" i="24"/>
  <c r="L8" i="24"/>
  <c r="G8" i="24"/>
  <c r="C14" i="24"/>
  <c r="C6" i="24"/>
  <c r="G17" i="24"/>
  <c r="M17" i="24"/>
  <c r="E17" i="24"/>
  <c r="L17" i="24"/>
  <c r="I17" i="24"/>
  <c r="I30" i="24"/>
  <c r="M30" i="24"/>
  <c r="E30" i="24"/>
  <c r="L30" i="24"/>
  <c r="G30" i="24"/>
  <c r="G33" i="24"/>
  <c r="M33" i="24"/>
  <c r="E33" i="24"/>
  <c r="L33" i="24"/>
  <c r="I33" i="24"/>
  <c r="K26" i="24"/>
  <c r="H26" i="24"/>
  <c r="F26" i="24"/>
  <c r="D26" i="24"/>
  <c r="J26" i="24"/>
  <c r="D29" i="24"/>
  <c r="J29" i="24"/>
  <c r="H29" i="24"/>
  <c r="K29" i="24"/>
  <c r="F29" i="24"/>
  <c r="G7" i="24"/>
  <c r="M7" i="24"/>
  <c r="E7" i="24"/>
  <c r="L7" i="24"/>
  <c r="I7" i="24"/>
  <c r="G9" i="24"/>
  <c r="M9" i="24"/>
  <c r="E9" i="24"/>
  <c r="L9" i="24"/>
  <c r="I9" i="24"/>
  <c r="I24" i="24"/>
  <c r="M24" i="24"/>
  <c r="E24" i="24"/>
  <c r="L24" i="24"/>
  <c r="G24" i="24"/>
  <c r="G27" i="24"/>
  <c r="M27" i="24"/>
  <c r="E27" i="24"/>
  <c r="L27" i="24"/>
  <c r="I27" i="24"/>
  <c r="K20" i="24"/>
  <c r="H20" i="24"/>
  <c r="F20" i="24"/>
  <c r="D20" i="24"/>
  <c r="J20" i="24"/>
  <c r="D23" i="24"/>
  <c r="J23" i="24"/>
  <c r="H23" i="24"/>
  <c r="K23" i="24"/>
  <c r="F23" i="24"/>
  <c r="H37" i="24"/>
  <c r="F37" i="24"/>
  <c r="D37" i="24"/>
  <c r="K37" i="24"/>
  <c r="J37" i="24"/>
  <c r="I18" i="24"/>
  <c r="M18" i="24"/>
  <c r="E18" i="24"/>
  <c r="L18" i="24"/>
  <c r="G18" i="24"/>
  <c r="G21" i="24"/>
  <c r="M21" i="24"/>
  <c r="E21" i="24"/>
  <c r="L21" i="24"/>
  <c r="I21" i="24"/>
  <c r="I34" i="24"/>
  <c r="M34" i="24"/>
  <c r="E34" i="24"/>
  <c r="L34" i="24"/>
  <c r="G34" i="24"/>
  <c r="B14" i="24"/>
  <c r="B6" i="24"/>
  <c r="D17" i="24"/>
  <c r="J17" i="24"/>
  <c r="H17" i="24"/>
  <c r="K17" i="24"/>
  <c r="F17" i="24"/>
  <c r="K30" i="24"/>
  <c r="H30" i="24"/>
  <c r="F30" i="24"/>
  <c r="D30" i="24"/>
  <c r="J30" i="24"/>
  <c r="D33" i="24"/>
  <c r="J33" i="24"/>
  <c r="H33" i="24"/>
  <c r="K33" i="24"/>
  <c r="F33" i="24"/>
  <c r="G15" i="24"/>
  <c r="M15" i="24"/>
  <c r="E15" i="24"/>
  <c r="L15" i="24"/>
  <c r="I15" i="24"/>
  <c r="I28" i="24"/>
  <c r="M28" i="24"/>
  <c r="E28" i="24"/>
  <c r="L28" i="24"/>
  <c r="G28" i="24"/>
  <c r="G31" i="24"/>
  <c r="M31" i="24"/>
  <c r="E31" i="24"/>
  <c r="L31" i="24"/>
  <c r="I31" i="24"/>
  <c r="K24" i="24"/>
  <c r="H24" i="24"/>
  <c r="F24" i="24"/>
  <c r="D24" i="24"/>
  <c r="J24" i="24"/>
  <c r="D27" i="24"/>
  <c r="J27" i="24"/>
  <c r="H27" i="24"/>
  <c r="K27" i="24"/>
  <c r="F27" i="24"/>
  <c r="I22" i="24"/>
  <c r="M22" i="24"/>
  <c r="E22" i="24"/>
  <c r="L22" i="24"/>
  <c r="G22" i="24"/>
  <c r="G25" i="24"/>
  <c r="M25" i="24"/>
  <c r="E25" i="24"/>
  <c r="L25" i="24"/>
  <c r="I25" i="24"/>
  <c r="C45" i="24"/>
  <c r="C39" i="24"/>
  <c r="K18" i="24"/>
  <c r="H18" i="24"/>
  <c r="F18" i="24"/>
  <c r="D18" i="24"/>
  <c r="J18" i="24"/>
  <c r="D21" i="24"/>
  <c r="J21" i="24"/>
  <c r="H21" i="24"/>
  <c r="K21" i="24"/>
  <c r="F21" i="24"/>
  <c r="K34" i="24"/>
  <c r="H34" i="24"/>
  <c r="F34" i="24"/>
  <c r="D34" i="24"/>
  <c r="J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M38" i="24"/>
  <c r="E38" i="24"/>
  <c r="L38" i="24"/>
  <c r="G38" i="24"/>
  <c r="I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G42" i="24"/>
  <c r="G44" i="24"/>
  <c r="H42" i="24"/>
  <c r="H44" i="24"/>
  <c r="E40" i="24"/>
  <c r="E42" i="24"/>
  <c r="E44" i="24"/>
  <c r="I79" i="24" l="1"/>
  <c r="I39" i="24"/>
  <c r="G39" i="24"/>
  <c r="L39" i="24"/>
  <c r="M39" i="24"/>
  <c r="E39" i="24"/>
  <c r="I6" i="24"/>
  <c r="M6" i="24"/>
  <c r="E6" i="24"/>
  <c r="L6" i="24"/>
  <c r="G6" i="24"/>
  <c r="K77" i="24"/>
  <c r="I14" i="24"/>
  <c r="M14" i="24"/>
  <c r="E14" i="24"/>
  <c r="L14" i="24"/>
  <c r="G14" i="24"/>
  <c r="I45" i="24"/>
  <c r="G45" i="24"/>
  <c r="L45" i="24"/>
  <c r="M45" i="24"/>
  <c r="E45" i="24"/>
  <c r="H39" i="24"/>
  <c r="F39" i="24"/>
  <c r="D39" i="24"/>
  <c r="K39" i="24"/>
  <c r="J39" i="24"/>
  <c r="J79" i="24"/>
  <c r="J78" i="24"/>
  <c r="K6" i="24"/>
  <c r="H6" i="24"/>
  <c r="F6" i="24"/>
  <c r="D6" i="24"/>
  <c r="J6" i="24"/>
  <c r="H45" i="24"/>
  <c r="F45" i="24"/>
  <c r="D45" i="24"/>
  <c r="K45" i="24"/>
  <c r="J45" i="24"/>
  <c r="K14" i="24"/>
  <c r="H14" i="24"/>
  <c r="F14" i="24"/>
  <c r="D14" i="24"/>
  <c r="J14" i="24"/>
  <c r="K79" i="24" l="1"/>
  <c r="K78" i="24"/>
  <c r="I78" i="24"/>
  <c r="I83" i="24" l="1"/>
  <c r="I82" i="24"/>
  <c r="I81" i="24"/>
</calcChain>
</file>

<file path=xl/sharedStrings.xml><?xml version="1.0" encoding="utf-8"?>
<sst xmlns="http://schemas.openxmlformats.org/spreadsheetml/2006/main" count="1683" uniqueCount="521">
  <si>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</si>
  <si>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</si>
  <si>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</si>
  <si>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</si>
  <si>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</si>
  <si>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</si>
  <si>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</si>
  <si>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</si>
  <si>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</si>
  <si>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</si>
  <si>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</si>
  <si>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</si>
  <si>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</si>
  <si>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Städteregion Aachen (05334)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</si>
  <si>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</si>
  <si>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</si>
  <si>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</si>
  <si>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</si>
  <si>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</si>
  <si>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</si>
  <si>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</si>
  <si>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</si>
  <si>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</si>
  <si>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</si>
  <si>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</si>
  <si>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</si>
  <si>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</si>
  <si>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</si>
  <si>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</si>
  <si>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</si>
  <si>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</si>
  <si>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</si>
  <si>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</si>
  <si>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</si>
  <si>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</si>
  <si>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</si>
  <si>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</si>
  <si>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</si>
  <si>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</si>
  <si>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</si>
  <si>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</si>
  <si>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</si>
  <si>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</si>
  <si>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</si>
  <si>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</si>
  <si>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</si>
  <si>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</si>
  <si>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</si>
  <si>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</si>
  <si>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</si>
  <si>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</si>
  <si>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</si>
  <si>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</si>
  <si>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</si>
  <si>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</si>
  <si>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</si>
  <si>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</si>
  <si>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</si>
  <si>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</si>
  <si>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</si>
  <si>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</si>
  <si>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</si>
  <si>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</si>
  <si>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</si>
  <si>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</si>
  <si>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</si>
  <si>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</si>
  <si>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</si>
  <si>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</si>
  <si>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</si>
  <si>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</si>
  <si>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</si>
  <si>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</si>
  <si>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</si>
  <si>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</si>
  <si>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</si>
  <si>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</si>
  <si>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</si>
  <si>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</si>
  <si>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</si>
  <si>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</si>
  <si>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</si>
  <si>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</si>
  <si>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</si>
  <si>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</si>
  <si>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</si>
  <si>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</si>
  <si>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</si>
  <si>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</si>
  <si>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</si>
  <si>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</si>
  <si>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</si>
  <si>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Städteregion Aachen (05334);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</si>
  <si>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</si>
  <si>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</si>
  <si>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</si>
  <si>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</si>
  <si>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</si>
  <si>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</si>
  <si>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</si>
  <si>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</si>
  <si>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</si>
  <si>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</si>
  <si>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</si>
  <si>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</si>
  <si>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</si>
  <si>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</si>
  <si>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</si>
  <si>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</si>
  <si>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</si>
  <si>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</si>
  <si>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</si>
  <si>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</si>
  <si>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</si>
  <si>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</si>
  <si>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</si>
  <si>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</si>
  <si>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</si>
  <si>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</si>
  <si>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</si>
  <si>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</si>
  <si>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</si>
  <si>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</si>
  <si>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</si>
  <si>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</si>
  <si>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</si>
  <si>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</si>
  <si>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</si>
  <si>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</si>
  <si>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</si>
  <si>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</si>
  <si>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</si>
  <si>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</si>
  <si>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</si>
  <si>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</si>
  <si>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</si>
  <si>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</si>
  <si>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</si>
  <si>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</si>
  <si>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</si>
  <si>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</si>
  <si>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</si>
  <si>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</si>
  <si>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</si>
  <si>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</si>
  <si>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</si>
  <si>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</si>
  <si>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</si>
  <si>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</si>
  <si>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</si>
  <si>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</si>
  <si>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</si>
  <si>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</si>
  <si>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</si>
  <si>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</si>
  <si>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</si>
  <si>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</si>
  <si>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</si>
  <si>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</si>
  <si>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</si>
  <si>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</si>
  <si>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</si>
  <si>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</si>
  <si>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</si>
  <si>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</si>
  <si>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</si>
  <si>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</si>
  <si>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</si>
  <si>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</si>
  <si>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</si>
  <si>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</si>
  <si>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</si>
  <si>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</si>
  <si>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</si>
  <si>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</si>
  <si>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</si>
  <si>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</si>
  <si>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</si>
  <si>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</si>
  <si>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</si>
  <si>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</si>
  <si>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</si>
  <si>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</si>
  <si>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Städteregion Aachen (05334)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</si>
  <si>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</si>
  <si>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</si>
  <si>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</si>
  <si>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</si>
  <si>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</si>
  <si>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</si>
  <si>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</si>
  <si>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</si>
  <si>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</si>
  <si>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</si>
  <si>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</si>
  <si>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</si>
  <si>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</si>
  <si>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</si>
  <si>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</si>
  <si>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</si>
  <si>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</si>
  <si>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</si>
  <si>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</si>
  <si>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</si>
  <si>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</si>
  <si>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</si>
  <si>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</si>
  <si>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</si>
  <si>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</si>
  <si>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</si>
  <si>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</si>
  <si>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</si>
  <si>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</si>
  <si>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</si>
  <si>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</si>
  <si>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</si>
  <si>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</si>
  <si>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</si>
  <si>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</si>
  <si>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</si>
  <si>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</si>
  <si>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</si>
  <si>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</si>
  <si>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</si>
  <si>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</si>
  <si>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</si>
  <si>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</si>
  <si>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</si>
  <si>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</si>
  <si>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</si>
  <si>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</si>
  <si>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</si>
  <si>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</si>
  <si>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</si>
  <si>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</si>
  <si>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</si>
  <si>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</si>
  <si>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</si>
  <si>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</si>
  <si>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</si>
  <si>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</si>
  <si>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</si>
  <si>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</si>
  <si>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</si>
  <si>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</si>
  <si>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</si>
  <si>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</si>
  <si>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</si>
  <si>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</si>
  <si>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</si>
  <si>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</si>
  <si>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</si>
  <si>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</si>
  <si>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</si>
  <si>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</si>
  <si>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</si>
  <si>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</si>
  <si>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</si>
  <si>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</si>
  <si>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</si>
  <si>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</si>
  <si>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</si>
  <si>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</si>
  <si>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</si>
  <si>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</si>
  <si>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</si>
  <si>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</si>
  <si>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</si>
  <si>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</si>
  <si>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</si>
  <si>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</si>
  <si>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</si>
  <si>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</si>
  <si>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</si>
  <si>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</si>
  <si>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</si>
  <si>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</si>
  <si>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</si>
  <si>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</si>
  <si>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</si>
  <si>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</si>
  <si>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</si>
  <si>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</si>
  <si>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</si>
  <si>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</si>
  <si>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</si>
  <si>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</si>
  <si>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</si>
  <si>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</si>
  <si>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</si>
  <si>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</si>
  <si>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</si>
  <si>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</si>
  <si>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</si>
  <si>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</si>
  <si>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</si>
  <si>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</si>
  <si>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</si>
  <si>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</si>
  <si>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</si>
  <si>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</si>
  <si>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</si>
  <si>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</si>
  <si>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</si>
  <si>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</si>
  <si>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</si>
  <si>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</si>
  <si>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</si>
  <si>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</si>
  <si>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</si>
  <si>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</si>
  <si>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</si>
  <si>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</si>
  <si>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</si>
  <si>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</si>
  <si>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</si>
  <si>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</si>
  <si>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</si>
  <si>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</si>
  <si>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</si>
  <si>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</si>
  <si>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</si>
  <si>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</si>
  <si>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</si>
  <si>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</si>
  <si>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</si>
  <si>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</si>
  <si>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</si>
  <si>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</si>
  <si>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</si>
  <si>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</si>
  <si>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</si>
  <si>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</si>
  <si>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</si>
  <si>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</si>
  <si>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</si>
  <si>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</si>
  <si>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</si>
  <si>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</si>
  <si>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</si>
  <si>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</si>
  <si>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</si>
  <si>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</si>
  <si>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</si>
  <si>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</si>
  <si>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</si>
  <si>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</si>
  <si>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</si>
  <si>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</si>
  <si>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</si>
  <si>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</si>
  <si>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</si>
  <si>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</si>
  <si>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</si>
  <si>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</si>
  <si>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</si>
  <si>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</si>
  <si>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</si>
  <si>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</si>
  <si>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</si>
  <si>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</si>
  <si>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</si>
  <si>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</si>
  <si>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</si>
  <si>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</si>
  <si>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</si>
  <si>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</si>
  <si>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</si>
  <si>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</si>
  <si>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</si>
  <si>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</si>
  <si>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</si>
  <si>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</si>
  <si>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Städteregion Aachen (05334);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</si>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</sst>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{63F383EC-F4D6-4942-89E1-EC51C91FEBC0}</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DD78-435C-B6EE-CCDAE3E0E014}"/>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{E9896229-B0CD-41AB-97A7-368E31DB53B4}</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DD78-435C-B6EE-CCDAE3E0E01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{4E54BE44-E25D-4B19-8D76-E962FF7ACE9F}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D78-435C-B6EE-CCDAE3E0E01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{A4F1B4AB-84E5-4D97-B733-8D00E37DB899}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D78-435C-B6EE-CCDAE3E0E01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1.0699230205278591</c:v>
                </c:pt>
                <c:pt idx="1">
                  <c:v>1.3225681822425275</c:v>
                </c:pt>
                <c:pt idx="2">
                  <c:v>1.1186464311118853</c:v>
                </c:pt>
                <c:pt idx="3">
                  <c:v>1.0875687030768</c:v>
                </c:pt>
              </c:numCache>
            </c:numRef>
          </c:val>
          <c:extLst>
            <c:ext xmlns:c16="http://schemas.microsoft.com/office/drawing/2014/chart" uri="{C3380CC4-5D6E-409C-BE32-E72D297353CC}">
              <c16:uniqueId val="{00000004-DD78-435C-B6EE-CCDAE3E0E01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{1477D583-D5C9-41AB-A292-8420237E98ED}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D78-435C-B6EE-CCDAE3E0E01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{13F73ED7-8A5D-4CFD-966D-ED63C58BA904}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D78-435C-B6EE-CCDAE3E0E01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{084E055C-3258-413E-A3DC-5727CC2C274A}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D78-435C-B6EE-CCDAE3E0E01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{48A682C1-740E-4206-B285-322ABF2053F1}</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D78-435C-B6EE-CCDAE3E0E01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D78-435C-B6EE-CCDAE3E0E01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D78-435C-B6EE-CCDAE3E0E01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{7AFE1190-842C-46C0-B152-72468F8AFBD1}</c15:txfldGUID>
                      <c15:f>Daten_Diagramme!$E$6</c15:f>
                      <c15:dlblFieldTableCache>
                        <c:ptCount val="1"/>
                        <c:pt idx="0">
                          <c:v>-4.6</c:v>
                        </c:pt>
                      </c15:dlblFieldTableCache>
                    </c15:dlblFTEntry>
                  </c15:dlblFieldTable>
                  <c15:showDataLabelsRange val="0"/>
                </c:ext>
                <c:ext xmlns:c16="http://schemas.microsoft.com/office/drawing/2014/chart" uri="{C3380CC4-5D6E-409C-BE32-E72D297353CC}">
                  <c16:uniqueId val="{00000000-E26A-4C1B-9535-7E8FA8A30AD8}"/>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{FEEC5DB4-19D0-43F2-98D7-139A82B3675F}</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E26A-4C1B-9535-7E8FA8A30AD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{CC882670-9495-4EB5-8EE0-69B505016DD7}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26A-4C1B-9535-7E8FA8A30AD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{0E0EEBAF-4EB3-4FF1-94A2-BD133817D896}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26A-4C1B-9535-7E8FA8A30A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-4.6238283380998828</c:v>
                </c:pt>
                <c:pt idx="1">
                  <c:v>-3.156552267354261</c:v>
                </c:pt>
                <c:pt idx="2">
                  <c:v>-2.7637010795899166</c:v>
                </c:pt>
                <c:pt idx="3">
                  <c:v>-2.8655893304673015</c:v>
                </c:pt>
              </c:numCache>
            </c:numRef>
          </c:val>
          <c:extLst>
            <c:ext xmlns:c16="http://schemas.microsoft.com/office/drawing/2014/chart" uri="{C3380CC4-5D6E-409C-BE32-E72D297353CC}">
              <c16:uniqueId val="{00000004-E26A-4C1B-9535-7E8FA8A30AD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{4067399D-F668-44E3-A8CD-D75C95E375D4}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26A-4C1B-9535-7E8FA8A30AD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{92C6ECC5-3A84-455E-9ECC-7F976195E820}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26A-4C1B-9535-7E8FA8A30AD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{26D2C19B-890F-451C-A0E5-92CCF8BFD23C}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26A-4C1B-9535-7E8FA8A30AD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{B2D47B9A-D59F-406B-B25D-8B6E7FDFFF03}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26A-4C1B-9535-7E8FA8A30AD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26A-4C1B-9535-7E8FA8A30AD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26A-4C1B-9535-7E8FA8A30AD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{B2CEBCB9-1B4B-4C69-8758-0936F8060409}</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8F8A-4F64-AF9B-6FB2221BDCC6}"/>
                </c:ext>
              </c:extLst>
            </c:dLbl>
            <c:dLbl>
              <c:idx val="1"/>
              <c:tx>
                <c:strRef>
                  <c:f>Daten_Diagramme!$D$15</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{13CF18CD-CB30-49EC-ADB6-107E46E14A8D}</c15:txfldGUID>
                      <c15:f>Daten_Diagramme!$D$15</c15:f>
                      <c15:dlblFieldTableCache>
                        <c:ptCount val="1"/>
                        <c:pt idx="0">
                          <c:v>10.5</c:v>
                        </c:pt>
                      </c15:dlblFieldTableCache>
                    </c15:dlblFTEntry>
                  </c15:dlblFieldTable>
                  <c15:showDataLabelsRange val="0"/>
                </c:ext>
                <c:ext xmlns:c16="http://schemas.microsoft.com/office/drawing/2014/chart" uri="{C3380CC4-5D6E-409C-BE32-E72D297353CC}">
                  <c16:uniqueId val="{00000001-8F8A-4F64-AF9B-6FB2221BDCC6}"/>
                </c:ext>
              </c:extLst>
            </c:dLbl>
            <c:dLbl>
              <c:idx val="2"/>
              <c:tx>
                <c:strRef>
                  <c:f>Daten_Diagramme!$D$16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{09B2912D-6B30-4711-94C6-960FA39415E3}</c15:txfldGUID>
                      <c15:f>Daten_Diagramme!$D$16</c15:f>
                      <c15:dlblFieldTableCache>
                        <c:ptCount val="1"/>
                        <c:pt idx="0">
                          <c:v>1.4</c:v>
                        </c:pt>
                      </c15:dlblFieldTableCache>
                    </c15:dlblFTEntry>
                  </c15:dlblFieldTable>
                  <c15:showDataLabelsRange val="0"/>
                </c:ext>
                <c:ext xmlns:c16="http://schemas.microsoft.com/office/drawing/2014/chart" uri="{C3380CC4-5D6E-409C-BE32-E72D297353CC}">
                  <c16:uniqueId val="{00000002-8F8A-4F64-AF9B-6FB2221BDCC6}"/>
                </c:ext>
              </c:extLst>
            </c:dLbl>
            <c:dLbl>
              <c:idx val="3"/>
              <c:tx>
                <c:strRef>
                  <c:f>Daten_Diagramme!$D$17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{C602A632-6555-479D-B13D-BFD13650E94D}</c15:txfldGUID>
                      <c15:f>Daten_Diagramme!$D$17</c15:f>
                      <c15:dlblFieldTableCache>
                        <c:ptCount val="1"/>
                        <c:pt idx="0">
                          <c:v>-2.2</c:v>
                        </c:pt>
                      </c15:dlblFieldTableCache>
                    </c15:dlblFTEntry>
                  </c15:dlblFieldTable>
                  <c15:showDataLabelsRange val="0"/>
                </c:ext>
                <c:ext xmlns:c16="http://schemas.microsoft.com/office/drawing/2014/chart" uri="{C3380CC4-5D6E-409C-BE32-E72D297353CC}">
                  <c16:uniqueId val="{00000003-8F8A-4F64-AF9B-6FB2221BDCC6}"/>
                </c:ext>
              </c:extLst>
            </c:dLbl>
            <c:dLbl>
              <c:idx val="4"/>
              <c:tx>
                <c:strRef>
                  <c:f>Daten_Diagramme!$D$18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{33928C53-4D65-43E6-8761-324099F7A437}</c15:txfldGUID>
                      <c15:f>Daten_Diagramme!$D$18</c15:f>
                      <c15:dlblFieldTableCache>
                        <c:ptCount val="1"/>
                        <c:pt idx="0">
                          <c:v>-5.0</c:v>
                        </c:pt>
                      </c15:dlblFieldTableCache>
                    </c15:dlblFTEntry>
                  </c15:dlblFieldTable>
                  <c15:showDataLabelsRange val="0"/>
                </c:ext>
                <c:ext xmlns:c16="http://schemas.microsoft.com/office/drawing/2014/chart" uri="{C3380CC4-5D6E-409C-BE32-E72D297353CC}">
                  <c16:uniqueId val="{00000004-8F8A-4F64-AF9B-6FB2221BDCC6}"/>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{36E794D2-E19F-4B67-869F-3E63A0F58B89}</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8F8A-4F64-AF9B-6FB2221BDCC6}"/>
                </c:ext>
              </c:extLst>
            </c:dLbl>
            <c:dLbl>
              <c:idx val="6"/>
              <c:tx>
                <c:strRef>
                  <c:f>Daten_Diagramme!$D$20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{0F29B602-D695-43D1-B9B3-B62408F1E6EE}</c15:txfldGUID>
                      <c15:f>Daten_Diagramme!$D$20</c15:f>
                      <c15:dlblFieldTableCache>
                        <c:ptCount val="1"/>
                        <c:pt idx="0">
                          <c:v>-5.0</c:v>
                        </c:pt>
                      </c15:dlblFieldTableCache>
                    </c15:dlblFTEntry>
                  </c15:dlblFieldTable>
                  <c15:showDataLabelsRange val="0"/>
                </c:ext>
                <c:ext xmlns:c16="http://schemas.microsoft.com/office/drawing/2014/chart" uri="{C3380CC4-5D6E-409C-BE32-E72D297353CC}">
                  <c16:uniqueId val="{00000006-8F8A-4F64-AF9B-6FB2221BDCC6}"/>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{293C1E7C-F23E-40F2-9E89-A14BB2546BBF}</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8F8A-4F64-AF9B-6FB2221BDCC6}"/>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{F9AA4F94-C1A8-4E3B-9CB3-4CD23B1B7202}</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8F8A-4F64-AF9B-6FB2221BDCC6}"/>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{CD4A8BF7-A5AE-4BC9-A317-D0F824F13580}</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8F8A-4F64-AF9B-6FB2221BDCC6}"/>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{5DF0C595-1431-4FEB-B0C9-FE2D6A6A2D38}</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8F8A-4F64-AF9B-6FB2221BDCC6}"/>
                </c:ext>
              </c:extLst>
            </c:dLbl>
            <c:dLbl>
              <c:idx val="11"/>
              <c:tx>
                <c:strRef>
                  <c:f>Daten_Diagramme!$D$25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{F1FE5F0A-88B6-4467-84E4-455E98794655}</c15:txfldGUID>
                      <c15:f>Daten_Diagramme!$D$25</c15:f>
                      <c15:dlblFieldTableCache>
                        <c:ptCount val="1"/>
                        <c:pt idx="0">
                          <c:v>5.1</c:v>
                        </c:pt>
                      </c15:dlblFieldTableCache>
                    </c15:dlblFTEntry>
                  </c15:dlblFieldTable>
                  <c15:showDataLabelsRange val="0"/>
                </c:ext>
                <c:ext xmlns:c16="http://schemas.microsoft.com/office/drawing/2014/chart" uri="{C3380CC4-5D6E-409C-BE32-E72D297353CC}">
                  <c16:uniqueId val="{0000000B-8F8A-4F64-AF9B-6FB2221BDCC6}"/>
                </c:ext>
              </c:extLst>
            </c:dLbl>
            <c:dLbl>
              <c:idx val="12"/>
              <c:tx>
                <c:strRef>
                  <c:f>Daten_Diagramme!$D$26</c:f>
                  <c:strCache>
                    <c:ptCount val="1"/>
                    <c:pt idx="0">
                      <c:v>-27.4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{8F4DF591-4ECF-4986-AA83-E14DE7F32A8A}</c15:txfldGUID>
                      <c15:f>Daten_Diagramme!$D$26</c15:f>
                      <c15:dlblFieldTableCache>
                        <c:ptCount val="1"/>
                        <c:pt idx="0">
                          <c:v>-27.4</c:v>
                        </c:pt>
                      </c15:dlblFieldTableCache>
                    </c15:dlblFTEntry>
                  </c15:dlblFieldTable>
                  <c15:showDataLabelsRange val="0"/>
                </c:ext>
                <c:ext xmlns:c16="http://schemas.microsoft.com/office/drawing/2014/chart" uri="{C3380CC4-5D6E-409C-BE32-E72D297353CC}">
                  <c16:uniqueId val="{0000000C-8F8A-4F64-AF9B-6FB2221BDCC6}"/>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{2930A110-1DE0-423C-9754-B306EA1B7794}</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8F8A-4F64-AF9B-6FB2221BDCC6}"/>
                </c:ext>
              </c:extLst>
            </c:dLbl>
            <c:dLbl>
              <c:idx val="14"/>
              <c:tx>
                <c:strRef>
                  <c:f>Daten_Diagramme!$D$28</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{45FE8085-FF5E-484E-89A8-76B798964C5D}</c15:txfldGUID>
                      <c15:f>Daten_Diagramme!$D$28</c15:f>
                      <c15:dlblFieldTableCache>
                        <c:ptCount val="1"/>
                        <c:pt idx="0">
                          <c:v>8.7</c:v>
                        </c:pt>
                      </c15:dlblFieldTableCache>
                    </c15:dlblFTEntry>
                  </c15:dlblFieldTable>
                  <c15:showDataLabelsRange val="0"/>
                </c:ext>
                <c:ext xmlns:c16="http://schemas.microsoft.com/office/drawing/2014/chart" uri="{C3380CC4-5D6E-409C-BE32-E72D297353CC}">
                  <c16:uniqueId val="{0000000E-8F8A-4F64-AF9B-6FB2221BDCC6}"/>
                </c:ext>
              </c:extLst>
            </c:dLbl>
            <c:dLbl>
              <c:idx val="15"/>
              <c:tx>
                <c:strRef>
                  <c:f>Daten_Diagramme!$D$29</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{3B72BD42-AE80-43CE-B714-D19A2DDD57B2}</c15:txfldGUID>
                      <c15:f>Daten_Diagramme!$D$29</c15:f>
                      <c15:dlblFieldTableCache>
                        <c:ptCount val="1"/>
                        <c:pt idx="0">
                          <c:v>-9.2</c:v>
                        </c:pt>
                      </c15:dlblFieldTableCache>
                    </c15:dlblFTEntry>
                  </c15:dlblFieldTable>
                  <c15:showDataLabelsRange val="0"/>
                </c:ext>
                <c:ext xmlns:c16="http://schemas.microsoft.com/office/drawing/2014/chart" uri="{C3380CC4-5D6E-409C-BE32-E72D297353CC}">
                  <c16:uniqueId val="{0000000F-8F8A-4F64-AF9B-6FB2221BDCC6}"/>
                </c:ext>
              </c:extLst>
            </c:dLbl>
            <c:dLbl>
              <c:idx val="16"/>
              <c:tx>
                <c:strRef>
                  <c:f>Daten_Diagramme!$D$30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{54AB3901-AD34-4D0A-8DE3-414A9696C7B8}</c15:txfldGUID>
                      <c15:f>Daten_Diagramme!$D$30</c15:f>
                      <c15:dlblFieldTableCache>
                        <c:ptCount val="1"/>
                        <c:pt idx="0">
                          <c:v>4.2</c:v>
                        </c:pt>
                      </c15:dlblFieldTableCache>
                    </c15:dlblFTEntry>
                  </c15:dlblFieldTable>
                  <c15:showDataLabelsRange val="0"/>
                </c:ext>
                <c:ext xmlns:c16="http://schemas.microsoft.com/office/drawing/2014/chart" uri="{C3380CC4-5D6E-409C-BE32-E72D297353CC}">
                  <c16:uniqueId val="{00000010-8F8A-4F64-AF9B-6FB2221BDCC6}"/>
                </c:ext>
              </c:extLst>
            </c:dLbl>
            <c:dLbl>
              <c:idx val="17"/>
              <c:tx>
                <c:strRef>
                  <c:f>Daten_Diagramme!$D$31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{297C28BA-A975-4A9A-BE4C-CDBA8F318706}</c15:txfldGUID>
                      <c15:f>Daten_Diagramme!$D$31</c15:f>
                      <c15:dlblFieldTableCache>
                        <c:ptCount val="1"/>
                        <c:pt idx="0">
                          <c:v>2.7</c:v>
                        </c:pt>
                      </c15:dlblFieldTableCache>
                    </c15:dlblFTEntry>
                  </c15:dlblFieldTable>
                  <c15:showDataLabelsRange val="0"/>
                </c:ext>
                <c:ext xmlns:c16="http://schemas.microsoft.com/office/drawing/2014/chart" uri="{C3380CC4-5D6E-409C-BE32-E72D297353CC}">
                  <c16:uniqueId val="{00000011-8F8A-4F64-AF9B-6FB2221BDCC6}"/>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{8BB02A84-74A1-405F-8E12-D4C6C60C3EA6}</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8F8A-4F64-AF9B-6FB2221BDCC6}"/>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{FDDEDD90-B2C7-470F-B51C-9EF9783C21BA}</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8F8A-4F64-AF9B-6FB2221BDCC6}"/>
                </c:ext>
              </c:extLst>
            </c:dLbl>
            <c:dLbl>
              <c:idx val="20"/>
              <c:tx>
                <c:strRef>
                  <c:f>Daten_Diagramme!$D$34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{20603A19-89A8-4723-BE66-DEF0DF43B93E}</c15:txfldGUID>
                      <c15:f>Daten_Diagramme!$D$34</c15:f>
                      <c15:dlblFieldTableCache>
                        <c:ptCount val="1"/>
                        <c:pt idx="0">
                          <c:v>1.6</c:v>
                        </c:pt>
                      </c15:dlblFieldTableCache>
                    </c15:dlblFTEntry>
                  </c15:dlblFieldTable>
                  <c15:showDataLabelsRange val="0"/>
                </c:ext>
                <c:ext xmlns:c16="http://schemas.microsoft.com/office/drawing/2014/chart" uri="{C3380CC4-5D6E-409C-BE32-E72D297353CC}">
                  <c16:uniqueId val="{00000014-8F8A-4F64-AF9B-6FB2221BDCC6}"/>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{1B36F6F6-9380-4141-9C14-FD2C7E48215A}</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8F8A-4F64-AF9B-6FB2221BDCC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{177284B6-2450-4425-86AB-54766087FFAD}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F8A-4F64-AF9B-6FB2221BDCC6}"/>
                </c:ext>
              </c:extLst>
            </c:dLbl>
            <c:dLbl>
              <c:idx val="23"/>
              <c:tx>
                <c:strRef>
                  <c:f>Daten_Diagramme!$D$37</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{05FA49BA-97FF-4601-9505-03DCECC3A7C9}</c15:txfldGUID>
                      <c15:f>Daten_Diagramme!$D$37</c15:f>
                      <c15:dlblFieldTableCache>
                        <c:ptCount val="1"/>
                        <c:pt idx="0">
                          <c:v>10.5</c:v>
                        </c:pt>
                      </c15:dlblFieldTableCache>
                    </c15:dlblFTEntry>
                  </c15:dlblFieldTable>
                  <c15:showDataLabelsRange val="0"/>
                </c:ext>
                <c:ext xmlns:c16="http://schemas.microsoft.com/office/drawing/2014/chart" uri="{C3380CC4-5D6E-409C-BE32-E72D297353CC}">
                  <c16:uniqueId val="{00000017-8F8A-4F64-AF9B-6FB2221BDCC6}"/>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{159BBB46-60F4-487B-8676-4694C8E6115B}</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8F8A-4F64-AF9B-6FB2221BDCC6}"/>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{A46F4D7D-C645-4E01-9BE0-3AF036B8AC61}</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8F8A-4F64-AF9B-6FB2221BDCC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{F54105CF-F3B1-47FA-89B1-524E30269B90}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F8A-4F64-AF9B-6FB2221BDCC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{D9B094E1-635D-4A3F-AB21-F645128379D1}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F8A-4F64-AF9B-6FB2221BDCC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{A364F42C-0EC8-4BFE-B672-EE772D81BAB8}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F8A-4F64-AF9B-6FB2221BDCC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{A061812C-A163-4558-B41F-5C2CA56CF1E9}</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F8A-4F64-AF9B-6FB2221BDCC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{3764AEBB-CE0E-41D2-96C9-63958CB09DAF}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F8A-4F64-AF9B-6FB2221BDCC6}"/>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{B67C2134-58BC-4AE3-A2B8-00F7D6C5C753}</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8F8A-4F64-AF9B-6FB2221BDC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1.0699230205278591</c:v>
                </c:pt>
                <c:pt idx="1">
                  <c:v>10.493827160493828</c:v>
                </c:pt>
                <c:pt idx="2">
                  <c:v>1.3619167717528373</c:v>
                </c:pt>
                <c:pt idx="3">
                  <c:v>-2.1789341867260332</c:v>
                </c:pt>
                <c:pt idx="4">
                  <c:v>-4.9649368863955123</c:v>
                </c:pt>
                <c:pt idx="5">
                  <c:v>-0.10132689987937274</c:v>
                </c:pt>
                <c:pt idx="6">
                  <c:v>-5.0495049504950495</c:v>
                </c:pt>
                <c:pt idx="7">
                  <c:v>3.3344411210812011</c:v>
                </c:pt>
                <c:pt idx="8">
                  <c:v>-9.6200096200096202E-2</c:v>
                </c:pt>
                <c:pt idx="9">
                  <c:v>0.20430107526881722</c:v>
                </c:pt>
                <c:pt idx="10">
                  <c:v>0.58801911062109513</c:v>
                </c:pt>
                <c:pt idx="11">
                  <c:v>5.1358234295415963</c:v>
                </c:pt>
                <c:pt idx="12">
                  <c:v>-27.430093209054593</c:v>
                </c:pt>
                <c:pt idx="13">
                  <c:v>4.4672573008953265</c:v>
                </c:pt>
                <c:pt idx="14">
                  <c:v>8.7339295695919503</c:v>
                </c:pt>
                <c:pt idx="15">
                  <c:v>-9.2139634291142247</c:v>
                </c:pt>
                <c:pt idx="16">
                  <c:v>4.2423723003085358</c:v>
                </c:pt>
                <c:pt idx="17">
                  <c:v>2.6709401709401708</c:v>
                </c:pt>
                <c:pt idx="18">
                  <c:v>2.5192597184096344</c:v>
                </c:pt>
                <c:pt idx="19">
                  <c:v>4.562268803945746</c:v>
                </c:pt>
                <c:pt idx="20">
                  <c:v>1.6385100753104009</c:v>
                </c:pt>
                <c:pt idx="21">
                  <c:v>0</c:v>
                </c:pt>
                <c:pt idx="23">
                  <c:v>10.493827160493828</c:v>
                </c:pt>
                <c:pt idx="24">
                  <c:v>-0.87477262043452486</c:v>
                </c:pt>
                <c:pt idx="25">
                  <c:v>1.6149266803167126</c:v>
                </c:pt>
              </c:numCache>
            </c:numRef>
          </c:val>
          <c:extLst>
            <c:ext xmlns:c16="http://schemas.microsoft.com/office/drawing/2014/chart" uri="{C3380CC4-5D6E-409C-BE32-E72D297353CC}">
              <c16:uniqueId val="{00000020-8F8A-4F64-AF9B-6FB2221BDCC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{649AE764-27D3-44AB-80E4-D74DA81C51D9}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F8A-4F64-AF9B-6FB2221BDCC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{4BC9A2F8-95DD-4171-9CE8-EC78E155556A}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F8A-4F64-AF9B-6FB2221BDCC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{B6360405-FD94-4F7D-9C57-D4CD3A7D6381}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F8A-4F64-AF9B-6FB2221BDCC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{A3210C74-8E2E-4514-AFC8-C61BC0578C71}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F8A-4F64-AF9B-6FB2221BDCC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{6802962E-69B1-40B1-AF55-06E1F90B5E19}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F8A-4F64-AF9B-6FB2221BDCC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{703922CB-82C4-49C1-B18A-C4F4C7C8AC1F}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F8A-4F64-AF9B-6FB2221BDCC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{2083BD6E-B7E2-43B6-B238-915894EC0DF8}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F8A-4F64-AF9B-6FB2221BDCC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{C991AD39-55DA-4D08-B12B-1C3A2DAD8B48}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F8A-4F64-AF9B-6FB2221BDCC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{78FC3DDE-6802-4943-83D7-1B95272DC8BB}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F8A-4F64-AF9B-6FB2221BDCC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{9E6921D8-356A-46A2-94C9-D7D75E73E3F7}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F8A-4F64-AF9B-6FB2221BDCC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{DE37DC1E-9DBE-4346-BF69-3DEA7E162B6D}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F8A-4F64-AF9B-6FB2221BDCC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{3B0AAB39-3344-46B9-A808-1A3A2788DF8C}</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F8A-4F64-AF9B-6FB2221BDCC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{B6865ACB-2677-4E92-A497-8889C04A80E7}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F8A-4F64-AF9B-6FB2221BDCC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{A906A616-2E6E-4C4F-A2B8-02D389BB3CC3}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F8A-4F64-AF9B-6FB2221BDCC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{DA93F60D-8E36-4F4C-AF3D-4469E9BBCE17}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F8A-4F64-AF9B-6FB2221BDCC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{E15B5267-FAD0-4BB4-9C4D-ACE4DE31AF7C}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F8A-4F64-AF9B-6FB2221BDCC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{DE8FC25C-4051-444C-8E0A-619603A58E29}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F8A-4F64-AF9B-6FB2221BDCC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{8BD5A83B-71D5-454A-8ED2-0E0DEFB9BD7F}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F8A-4F64-AF9B-6FB2221BDCC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{F22A66FB-EA24-48C7-A874-B97BEA05C539}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F8A-4F64-AF9B-6FB2221BDCC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{56DA7532-A563-4511-B4B8-DE4B3669AD75}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F8A-4F64-AF9B-6FB2221BDCC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{C249C460-5E2E-42C8-A505-9769B24D6413}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F8A-4F64-AF9B-6FB2221BDCC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{1F29A1BD-3A39-4A6C-8116-3B6ABEA232EC}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F8A-4F64-AF9B-6FB2221BDCC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{15F081A9-272F-4DF0-837F-96AC8B850CAC}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F8A-4F64-AF9B-6FB2221BDCC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{2BAC82F7-AF81-4FC9-B148-670A4B2AA756}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F8A-4F64-AF9B-6FB2221BDCC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{B39A5E8B-B89E-4D5C-B73B-B7C70546DDD2}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F8A-4F64-AF9B-6FB2221BDCC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{32590098-1FE4-4480-82E4-45739D599CE6}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F8A-4F64-AF9B-6FB2221BDCC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{5E88428B-7BBE-40A7-AB53-F01B5DD14FA1}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F8A-4F64-AF9B-6FB2221BDCC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{08BDB2DD-C090-4DDA-B2DB-4A2A3A83425B}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F8A-4F64-AF9B-6FB2221BDCC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{5FCAF4A2-7AAF-4932-8E1D-57988A5F3B5B}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F8A-4F64-AF9B-6FB2221BDCC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{3A4CD05C-6F9D-4EB5-90FE-53DDF68B089E}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F8A-4F64-AF9B-6FB2221BDCC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{81965B39-F16B-47D9-B53E-69BF901E5F26}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F8A-4F64-AF9B-6FB2221BDCC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{C2F6F698-20E9-44DB-96D7-F5E9B290EE4A}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F8A-4F64-AF9B-6FB2221BDC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F8A-4F64-AF9B-6FB2221BDCC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F8A-4F64-AF9B-6FB2221BDCC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{0CA7F2B9-BFD2-43D1-A6A5-3205010051D5}</c15:txfldGUID>
                      <c15:f>Daten_Diagramme!$E$14</c15:f>
                      <c15:dlblFieldTableCache>
                        <c:ptCount val="1"/>
                        <c:pt idx="0">
                          <c:v>-4.6</c:v>
                        </c:pt>
                      </c15:dlblFieldTableCache>
                    </c15:dlblFTEntry>
                  </c15:dlblFieldTable>
                  <c15:showDataLabelsRange val="0"/>
                </c:ext>
                <c:ext xmlns:c16="http://schemas.microsoft.com/office/drawing/2014/chart" uri="{C3380CC4-5D6E-409C-BE32-E72D297353CC}">
                  <c16:uniqueId val="{00000000-F1B4-4FBF-9157-968778478E3F}"/>
                </c:ext>
              </c:extLst>
            </c:dLbl>
            <c:dLbl>
              <c:idx val="1"/>
              <c:tx>
                <c:strRef>
                  <c:f>Daten_Diagramme!$E$15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{CFD17D40-508B-40E4-881C-190283EB9514}</c15:txfldGUID>
                      <c15:f>Daten_Diagramme!$E$15</c15:f>
                      <c15:dlblFieldTableCache>
                        <c:ptCount val="1"/>
                        <c:pt idx="0">
                          <c:v>0.0</c:v>
                        </c:pt>
                      </c15:dlblFieldTableCache>
                    </c15:dlblFTEntry>
                  </c15:dlblFieldTable>
                  <c15:showDataLabelsRange val="0"/>
                </c:ext>
                <c:ext xmlns:c16="http://schemas.microsoft.com/office/drawing/2014/chart" uri="{C3380CC4-5D6E-409C-BE32-E72D297353CC}">
                  <c16:uniqueId val="{00000001-F1B4-4FBF-9157-968778478E3F}"/>
                </c:ext>
              </c:extLst>
            </c:dLbl>
            <c:dLbl>
              <c:idx val="2"/>
              <c:tx>
                <c:strRef>
                  <c:f>Daten_Diagramme!$E$16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{9402A350-A132-4A90-96ED-85FFF87A4103}</c15:txfldGUID>
                      <c15:f>Daten_Diagramme!$E$16</c15:f>
                      <c15:dlblFieldTableCache>
                        <c:ptCount val="1"/>
                        <c:pt idx="0">
                          <c:v>-5.4</c:v>
                        </c:pt>
                      </c15:dlblFieldTableCache>
                    </c15:dlblFTEntry>
                  </c15:dlblFieldTable>
                  <c15:showDataLabelsRange val="0"/>
                </c:ext>
                <c:ext xmlns:c16="http://schemas.microsoft.com/office/drawing/2014/chart" uri="{C3380CC4-5D6E-409C-BE32-E72D297353CC}">
                  <c16:uniqueId val="{00000002-F1B4-4FBF-9157-968778478E3F}"/>
                </c:ext>
              </c:extLst>
            </c:dLbl>
            <c:dLbl>
              <c:idx val="3"/>
              <c:tx>
                <c:strRef>
                  <c:f>Daten_Diagramme!$E$17</c:f>
                  <c:strCache>
                    <c:ptCount val="1"/>
                    <c:pt idx="0">
                      <c:v>-10.5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{F1890F36-6653-4CFA-8664-4FC56D513C4C}</c15:txfldGUID>
                      <c15:f>Daten_Diagramme!$E$17</c15:f>
                      <c15:dlblFieldTableCache>
                        <c:ptCount val="1"/>
                        <c:pt idx="0">
                          <c:v>-10.5</c:v>
                        </c:pt>
                      </c15:dlblFieldTableCache>
                    </c15:dlblFTEntry>
                  </c15:dlblFieldTable>
                  <c15:showDataLabelsRange val="0"/>
                </c:ext>
                <c:ext xmlns:c16="http://schemas.microsoft.com/office/drawing/2014/chart" uri="{C3380CC4-5D6E-409C-BE32-E72D297353CC}">
                  <c16:uniqueId val="{00000003-F1B4-4FBF-9157-968778478E3F}"/>
                </c:ext>
              </c:extLst>
            </c:dLbl>
            <c:dLbl>
              <c:idx val="4"/>
              <c:tx>
                <c:strRef>
                  <c:f>Daten_Diagramme!$E$18</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{F0DAB807-7FA5-4F0B-B2C2-0CE1F547010D}</c15:txfldGUID>
                      <c15:f>Daten_Diagramme!$E$18</c15:f>
                      <c15:dlblFieldTableCache>
                        <c:ptCount val="1"/>
                        <c:pt idx="0">
                          <c:v>-12.7</c:v>
                        </c:pt>
                      </c15:dlblFieldTableCache>
                    </c15:dlblFTEntry>
                  </c15:dlblFieldTable>
                  <c15:showDataLabelsRange val="0"/>
                </c:ext>
                <c:ext xmlns:c16="http://schemas.microsoft.com/office/drawing/2014/chart" uri="{C3380CC4-5D6E-409C-BE32-E72D297353CC}">
                  <c16:uniqueId val="{00000004-F1B4-4FBF-9157-968778478E3F}"/>
                </c:ext>
              </c:extLst>
            </c:dLbl>
            <c:dLbl>
              <c:idx val="5"/>
              <c:tx>
                <c:strRef>
                  <c:f>Daten_Diagramme!$E$19</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{EF0F3ED6-1F13-4B51-8EAA-AF684229A3CF}</c15:txfldGUID>
                      <c15:f>Daten_Diagramme!$E$19</c15:f>
                      <c15:dlblFieldTableCache>
                        <c:ptCount val="1"/>
                        <c:pt idx="0">
                          <c:v>-8.9</c:v>
                        </c:pt>
                      </c15:dlblFieldTableCache>
                    </c15:dlblFTEntry>
                  </c15:dlblFieldTable>
                  <c15:showDataLabelsRange val="0"/>
                </c:ext>
                <c:ext xmlns:c16="http://schemas.microsoft.com/office/drawing/2014/chart" uri="{C3380CC4-5D6E-409C-BE32-E72D297353CC}">
                  <c16:uniqueId val="{00000005-F1B4-4FBF-9157-968778478E3F}"/>
                </c:ext>
              </c:extLst>
            </c:dLbl>
            <c:dLbl>
              <c:idx val="6"/>
              <c:tx>
                <c:strRef>
                  <c:f>Daten_Diagramme!$E$20</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{61855C27-8FC5-4486-8483-A44D7FEF922C}</c15:txfldGUID>
                      <c15:f>Daten_Diagramme!$E$20</c15:f>
                      <c15:dlblFieldTableCache>
                        <c:ptCount val="1"/>
                        <c:pt idx="0">
                          <c:v>-11.9</c:v>
                        </c:pt>
                      </c15:dlblFieldTableCache>
                    </c15:dlblFTEntry>
                  </c15:dlblFieldTable>
                  <c15:showDataLabelsRange val="0"/>
                </c:ext>
                <c:ext xmlns:c16="http://schemas.microsoft.com/office/drawing/2014/chart" uri="{C3380CC4-5D6E-409C-BE32-E72D297353CC}">
                  <c16:uniqueId val="{00000006-F1B4-4FBF-9157-968778478E3F}"/>
                </c:ext>
              </c:extLst>
            </c:dLbl>
            <c:dLbl>
              <c:idx val="7"/>
              <c:tx>
                <c:strRef>
                  <c:f>Daten_Diagramme!$E$21</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{D7C62CCD-CCBC-42F6-9558-45B13EDF1003}</c15:txfldGUID>
                      <c15:f>Daten_Diagramme!$E$21</c15:f>
                      <c15:dlblFieldTableCache>
                        <c:ptCount val="1"/>
                        <c:pt idx="0">
                          <c:v>-1.5</c:v>
                        </c:pt>
                      </c15:dlblFieldTableCache>
                    </c15:dlblFTEntry>
                  </c15:dlblFieldTable>
                  <c15:showDataLabelsRange val="0"/>
                </c:ext>
                <c:ext xmlns:c16="http://schemas.microsoft.com/office/drawing/2014/chart" uri="{C3380CC4-5D6E-409C-BE32-E72D297353CC}">
                  <c16:uniqueId val="{00000007-F1B4-4FBF-9157-968778478E3F}"/>
                </c:ext>
              </c:extLst>
            </c:dLbl>
            <c:dLbl>
              <c:idx val="8"/>
              <c:tx>
                <c:strRef>
                  <c:f>Daten_Diagramme!$E$22</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{9F8FACBD-68E6-45E3-8DB3-CD69B578827E}</c15:txfldGUID>
                      <c15:f>Daten_Diagramme!$E$22</c15:f>
                      <c15:dlblFieldTableCache>
                        <c:ptCount val="1"/>
                        <c:pt idx="0">
                          <c:v>-6.8</c:v>
                        </c:pt>
                      </c15:dlblFieldTableCache>
                    </c15:dlblFTEntry>
                  </c15:dlblFieldTable>
                  <c15:showDataLabelsRange val="0"/>
                </c:ext>
                <c:ext xmlns:c16="http://schemas.microsoft.com/office/drawing/2014/chart" uri="{C3380CC4-5D6E-409C-BE32-E72D297353CC}">
                  <c16:uniqueId val="{00000008-F1B4-4FBF-9157-968778478E3F}"/>
                </c:ext>
              </c:extLst>
            </c:dLbl>
            <c:dLbl>
              <c:idx val="9"/>
              <c:tx>
                <c:strRef>
                  <c:f>Daten_Diagramme!$E$23</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{363E088B-08F8-42C1-972B-07E07A84463C}</c15:txfldGUID>
                      <c15:f>Daten_Diagramme!$E$23</c15:f>
                      <c15:dlblFieldTableCache>
                        <c:ptCount val="1"/>
                        <c:pt idx="0">
                          <c:v>-9.8</c:v>
                        </c:pt>
                      </c15:dlblFieldTableCache>
                    </c15:dlblFTEntry>
                  </c15:dlblFieldTable>
                  <c15:showDataLabelsRange val="0"/>
                </c:ext>
                <c:ext xmlns:c16="http://schemas.microsoft.com/office/drawing/2014/chart" uri="{C3380CC4-5D6E-409C-BE32-E72D297353CC}">
                  <c16:uniqueId val="{00000009-F1B4-4FBF-9157-968778478E3F}"/>
                </c:ext>
              </c:extLst>
            </c:dLbl>
            <c:dLbl>
              <c:idx val="10"/>
              <c:tx>
                <c:strRef>
                  <c:f>Daten_Diagramme!$E$24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{84905890-FD09-40E4-9DA3-63810BF80242}</c15:txfldGUID>
                      <c15:f>Daten_Diagramme!$E$24</c15:f>
                      <c15:dlblFieldTableCache>
                        <c:ptCount val="1"/>
                        <c:pt idx="0">
                          <c:v>-5.0</c:v>
                        </c:pt>
                      </c15:dlblFieldTableCache>
                    </c15:dlblFTEntry>
                  </c15:dlblFieldTable>
                  <c15:showDataLabelsRange val="0"/>
                </c:ext>
                <c:ext xmlns:c16="http://schemas.microsoft.com/office/drawing/2014/chart" uri="{C3380CC4-5D6E-409C-BE32-E72D297353CC}">
                  <c16:uniqueId val="{0000000A-F1B4-4FBF-9157-968778478E3F}"/>
                </c:ext>
              </c:extLst>
            </c:dLbl>
            <c:dLbl>
              <c:idx val="11"/>
              <c:tx>
                <c:strRef>
                  <c:f>Daten_Diagramme!$E$25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{980FEFDA-5342-40B6-9156-290FCBE8D121}</c15:txfldGUID>
                      <c15:f>Daten_Diagramme!$E$25</c15:f>
                      <c15:dlblFieldTableCache>
                        <c:ptCount val="1"/>
                        <c:pt idx="0">
                          <c:v>-0.1</c:v>
                        </c:pt>
                      </c15:dlblFieldTableCache>
                    </c15:dlblFTEntry>
                  </c15:dlblFieldTable>
                  <c15:showDataLabelsRange val="0"/>
                </c:ext>
                <c:ext xmlns:c16="http://schemas.microsoft.com/office/drawing/2014/chart" uri="{C3380CC4-5D6E-409C-BE32-E72D297353CC}">
                  <c16:uniqueId val="{0000000B-F1B4-4FBF-9157-968778478E3F}"/>
                </c:ext>
              </c:extLst>
            </c:dLbl>
            <c:dLbl>
              <c:idx val="12"/>
              <c:tx>
                <c:strRef>
                  <c:f>Daten_Diagramme!$E$26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{741F9917-2FE2-4660-931F-0E7331A2BD08}</c15:txfldGUID>
                      <c15:f>Daten_Diagramme!$E$26</c15:f>
                      <c15:dlblFieldTableCache>
                        <c:ptCount val="1"/>
                        <c:pt idx="0">
                          <c:v>-3.5</c:v>
                        </c:pt>
                      </c15:dlblFieldTableCache>
                    </c15:dlblFTEntry>
                  </c15:dlblFieldTable>
                  <c15:showDataLabelsRange val="0"/>
                </c:ext>
                <c:ext xmlns:c16="http://schemas.microsoft.com/office/drawing/2014/chart" uri="{C3380CC4-5D6E-409C-BE32-E72D297353CC}">
                  <c16:uniqueId val="{0000000C-F1B4-4FBF-9157-968778478E3F}"/>
                </c:ext>
              </c:extLst>
            </c:dLbl>
            <c:dLbl>
              <c:idx val="13"/>
              <c:tx>
                <c:strRef>
                  <c:f>Daten_Diagramme!$E$27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{9B06A4B4-8AE0-4F2D-A245-AD5224931D74}</c15:txfldGUID>
                      <c15:f>Daten_Diagramme!$E$27</c15:f>
                      <c15:dlblFieldTableCache>
                        <c:ptCount val="1"/>
                        <c:pt idx="0">
                          <c:v>-1.6</c:v>
                        </c:pt>
                      </c15:dlblFieldTableCache>
                    </c15:dlblFTEntry>
                  </c15:dlblFieldTable>
                  <c15:showDataLabelsRange val="0"/>
                </c:ext>
                <c:ext xmlns:c16="http://schemas.microsoft.com/office/drawing/2014/chart" uri="{C3380CC4-5D6E-409C-BE32-E72D297353CC}">
                  <c16:uniqueId val="{0000000D-F1B4-4FBF-9157-968778478E3F}"/>
                </c:ext>
              </c:extLst>
            </c:dLbl>
            <c:dLbl>
              <c:idx val="14"/>
              <c:tx>
                <c:strRef>
                  <c:f>Daten_Diagramme!$E$28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{4821DC9E-6CE1-42B9-8521-D1D4F65CBFBF}</c15:txfldGUID>
                      <c15:f>Daten_Diagramme!$E$28</c15:f>
                      <c15:dlblFieldTableCache>
                        <c:ptCount val="1"/>
                        <c:pt idx="0">
                          <c:v>-1.6</c:v>
                        </c:pt>
                      </c15:dlblFieldTableCache>
                    </c15:dlblFTEntry>
                  </c15:dlblFieldTable>
                  <c15:showDataLabelsRange val="0"/>
                </c:ext>
                <c:ext xmlns:c16="http://schemas.microsoft.com/office/drawing/2014/chart" uri="{C3380CC4-5D6E-409C-BE32-E72D297353CC}">
                  <c16:uniqueId val="{0000000E-F1B4-4FBF-9157-968778478E3F}"/>
                </c:ext>
              </c:extLst>
            </c:dLbl>
            <c:dLbl>
              <c:idx val="15"/>
              <c:tx>
                <c:strRef>
                  <c:f>Daten_Diagramme!$E$29</c:f>
                  <c:strCache>
                    <c:ptCount val="1"/>
                    <c:pt idx="0">
                      <c:v>-20.4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{74973E93-4B80-4731-BAD7-019CCD9890EE}</c15:txfldGUID>
                      <c15:f>Daten_Diagramme!$E$29</c15:f>
                      <c15:dlblFieldTableCache>
                        <c:ptCount val="1"/>
                        <c:pt idx="0">
                          <c:v>-20.4</c:v>
                        </c:pt>
                      </c15:dlblFieldTableCache>
                    </c15:dlblFTEntry>
                  </c15:dlblFieldTable>
                  <c15:showDataLabelsRange val="0"/>
                </c:ext>
                <c:ext xmlns:c16="http://schemas.microsoft.com/office/drawing/2014/chart" uri="{C3380CC4-5D6E-409C-BE32-E72D297353CC}">
                  <c16:uniqueId val="{0000000F-F1B4-4FBF-9157-968778478E3F}"/>
                </c:ext>
              </c:extLst>
            </c:dLbl>
            <c:dLbl>
              <c:idx val="16"/>
              <c:tx>
                <c:strRef>
                  <c:f>Daten_Diagramme!$E$30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{79AF9C13-4781-4612-AEE4-61E5C2F261F4}</c15:txfldGUID>
                      <c15:f>Daten_Diagramme!$E$30</c15:f>
                      <c15:dlblFieldTableCache>
                        <c:ptCount val="1"/>
                        <c:pt idx="0">
                          <c:v>2.0</c:v>
                        </c:pt>
                      </c15:dlblFieldTableCache>
                    </c15:dlblFTEntry>
                  </c15:dlblFieldTable>
                  <c15:showDataLabelsRange val="0"/>
                </c:ext>
                <c:ext xmlns:c16="http://schemas.microsoft.com/office/drawing/2014/chart" uri="{C3380CC4-5D6E-409C-BE32-E72D297353CC}">
                  <c16:uniqueId val="{00000010-F1B4-4FBF-9157-968778478E3F}"/>
                </c:ext>
              </c:extLst>
            </c:dLbl>
            <c:dLbl>
              <c:idx val="17"/>
              <c:tx>
                <c:strRef>
                  <c:f>Daten_Diagramme!$E$31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{DCA86E12-FAB2-4034-BCD8-6CF4AAB349CE}</c15:txfldGUID>
                      <c15:f>Daten_Diagramme!$E$31</c15:f>
                      <c15:dlblFieldTableCache>
                        <c:ptCount val="1"/>
                        <c:pt idx="0">
                          <c:v>-2.9</c:v>
                        </c:pt>
                      </c15:dlblFieldTableCache>
                    </c15:dlblFTEntry>
                  </c15:dlblFieldTable>
                  <c15:showDataLabelsRange val="0"/>
                </c:ext>
                <c:ext xmlns:c16="http://schemas.microsoft.com/office/drawing/2014/chart" uri="{C3380CC4-5D6E-409C-BE32-E72D297353CC}">
                  <c16:uniqueId val="{00000011-F1B4-4FBF-9157-968778478E3F}"/>
                </c:ext>
              </c:extLst>
            </c:dLbl>
            <c:dLbl>
              <c:idx val="18"/>
              <c:tx>
                <c:strRef>
                  <c:f>Daten_Diagramme!$E$32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{2E983318-15FE-43AD-A6DA-94C038E73134}</c15:txfldGUID>
                      <c15:f>Daten_Diagramme!$E$32</c15:f>
                      <c15:dlblFieldTableCache>
                        <c:ptCount val="1"/>
                        <c:pt idx="0">
                          <c:v>0.2</c:v>
                        </c:pt>
                      </c15:dlblFieldTableCache>
                    </c15:dlblFTEntry>
                  </c15:dlblFieldTable>
                  <c15:showDataLabelsRange val="0"/>
                </c:ext>
                <c:ext xmlns:c16="http://schemas.microsoft.com/office/drawing/2014/chart" uri="{C3380CC4-5D6E-409C-BE32-E72D297353CC}">
                  <c16:uniqueId val="{00000012-F1B4-4FBF-9157-968778478E3F}"/>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{5D2D60E8-9EAA-42ED-BDBE-84009648A3A4}</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F1B4-4FBF-9157-968778478E3F}"/>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{B891CD31-3B13-495C-B873-CD9551F6D072}</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F1B4-4FBF-9157-968778478E3F}"/>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{F311A12B-437B-4440-BFB5-74B010318283}</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1B4-4FBF-9157-968778478E3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{11305BD8-64B1-4792-8817-4F8F1AB3A219}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1B4-4FBF-9157-968778478E3F}"/>
                </c:ext>
              </c:extLst>
            </c:dLbl>
            <c:dLbl>
              <c:idx val="23"/>
              <c:tx>
                <c:strRef>
                  <c:f>Daten_Diagramme!$E$37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{4D72EB0B-81EA-468C-8414-B7E250D784AC}</c15:txfldGUID>
                      <c15:f>Daten_Diagramme!$E$37</c15:f>
                      <c15:dlblFieldTableCache>
                        <c:ptCount val="1"/>
                        <c:pt idx="0">
                          <c:v>0.0</c:v>
                        </c:pt>
                      </c15:dlblFieldTableCache>
                    </c15:dlblFTEntry>
                  </c15:dlblFieldTable>
                  <c15:showDataLabelsRange val="0"/>
                </c:ext>
                <c:ext xmlns:c16="http://schemas.microsoft.com/office/drawing/2014/chart" uri="{C3380CC4-5D6E-409C-BE32-E72D297353CC}">
                  <c16:uniqueId val="{00000017-F1B4-4FBF-9157-968778478E3F}"/>
                </c:ext>
              </c:extLst>
            </c:dLbl>
            <c:dLbl>
              <c:idx val="24"/>
              <c:tx>
                <c:strRef>
                  <c:f>Daten_Diagramme!$E$38</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{63262804-EB24-4EF5-A62A-39BEDB1D19EC}</c15:txfldGUID>
                      <c15:f>Daten_Diagramme!$E$38</c15:f>
                      <c15:dlblFieldTableCache>
                        <c:ptCount val="1"/>
                        <c:pt idx="0">
                          <c:v>-7.1</c:v>
                        </c:pt>
                      </c15:dlblFieldTableCache>
                    </c15:dlblFTEntry>
                  </c15:dlblFieldTable>
                  <c15:showDataLabelsRange val="0"/>
                </c:ext>
                <c:ext xmlns:c16="http://schemas.microsoft.com/office/drawing/2014/chart" uri="{C3380CC4-5D6E-409C-BE32-E72D297353CC}">
                  <c16:uniqueId val="{00000018-F1B4-4FBF-9157-968778478E3F}"/>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{12CCEC8B-B2C9-4F39-9F0A-E0B6F5189740}</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F1B4-4FBF-9157-968778478E3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{0B09D796-0AB2-46ED-978E-65958A08C1B0}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1B4-4FBF-9157-968778478E3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{63EA69A0-2924-4985-BE7E-38B7D1526DE3}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1B4-4FBF-9157-968778478E3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{A80C37E5-C78B-48E2-B2C5-D746CF85F193}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1B4-4FBF-9157-968778478E3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{3C46A39E-7EB7-4C2A-BE7E-6007DA40A566}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1B4-4FBF-9157-968778478E3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{D823C627-627C-42A0-8FB8-89BD9D627BFF}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1B4-4FBF-9157-968778478E3F}"/>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{EE4430C6-F2C6-4BAE-92D5-82AE3D57D69D}</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F1B4-4FBF-9157-968778478E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-4.6238283380998828</c:v>
                </c:pt>
                <c:pt idx="1">
                  <c:v>0</c:v>
                </c:pt>
                <c:pt idx="2">
                  <c:v>-5.3811659192825116</c:v>
                </c:pt>
                <c:pt idx="3">
                  <c:v>-10.548172757475083</c:v>
                </c:pt>
                <c:pt idx="4">
                  <c:v>-12.705667276051189</c:v>
                </c:pt>
                <c:pt idx="5">
                  <c:v>-8.9460154241645249</c:v>
                </c:pt>
                <c:pt idx="6">
                  <c:v>-11.867364746945899</c:v>
                </c:pt>
                <c:pt idx="7">
                  <c:v>-1.4636449480642115</c:v>
                </c:pt>
                <c:pt idx="8">
                  <c:v>-6.7880794701986753</c:v>
                </c:pt>
                <c:pt idx="9">
                  <c:v>-9.8144070462409569</c:v>
                </c:pt>
                <c:pt idx="10">
                  <c:v>-5.0402307575527558</c:v>
                </c:pt>
                <c:pt idx="11">
                  <c:v>-7.3260073260073263E-2</c:v>
                </c:pt>
                <c:pt idx="12">
                  <c:v>-3.4682080924855492</c:v>
                </c:pt>
                <c:pt idx="13">
                  <c:v>-1.5785319652722967</c:v>
                </c:pt>
                <c:pt idx="14">
                  <c:v>-1.6267942583732058</c:v>
                </c:pt>
                <c:pt idx="15">
                  <c:v>-20.428134556574925</c:v>
                </c:pt>
                <c:pt idx="16">
                  <c:v>2.0408163265306123</c:v>
                </c:pt>
                <c:pt idx="17">
                  <c:v>-2.874251497005988</c:v>
                </c:pt>
                <c:pt idx="18">
                  <c:v>0.19816695566014367</c:v>
                </c:pt>
                <c:pt idx="19">
                  <c:v>-3.3348990136214187</c:v>
                </c:pt>
                <c:pt idx="20">
                  <c:v>-4.4898546553460932</c:v>
                </c:pt>
                <c:pt idx="21">
                  <c:v>0</c:v>
                </c:pt>
                <c:pt idx="23">
                  <c:v>0</c:v>
                </c:pt>
                <c:pt idx="24">
                  <c:v>-7.122459264236519</c:v>
                </c:pt>
                <c:pt idx="25">
                  <c:v>-4.3754033373282937</c:v>
                </c:pt>
              </c:numCache>
            </c:numRef>
          </c:val>
          <c:extLst>
            <c:ext xmlns:c16="http://schemas.microsoft.com/office/drawing/2014/chart" uri="{C3380CC4-5D6E-409C-BE32-E72D297353CC}">
              <c16:uniqueId val="{00000020-F1B4-4FBF-9157-968778478E3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{B0DBF068-CBF0-4953-85A5-3E429EC7DD8F}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1B4-4FBF-9157-968778478E3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{2A686ED5-49C3-470F-9C9F-051E2D833FE1}</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1B4-4FBF-9157-968778478E3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{83EBEE38-C4CD-4E04-B287-EACEE5E3F306}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1B4-4FBF-9157-968778478E3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{3F28E0A7-5B8D-4ABF-9F6E-C684D31AD94B}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1B4-4FBF-9157-968778478E3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{CA081C66-A9CF-460A-84A6-6F6D2C019C06}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1B4-4FBF-9157-968778478E3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{100CDDA2-862A-4812-8B71-71AF92F127BB}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1B4-4FBF-9157-968778478E3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{E8133E6C-D328-4BDC-A4DE-1302D690A4A3}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1B4-4FBF-9157-968778478E3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{9B47437C-4FA2-4DDC-BC61-5C3960CABD59}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1B4-4FBF-9157-968778478E3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{E5751223-8448-4050-8C75-C1B8A6CCEF33}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1B4-4FBF-9157-968778478E3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{C8E90BB0-25EA-4BF6-ACED-04684530D259}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1B4-4FBF-9157-968778478E3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{BD6A222C-FD1C-4749-AFA2-5368A9236816}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1B4-4FBF-9157-968778478E3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{22072D92-EE15-479F-953A-E691A3DFFBBB}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1B4-4FBF-9157-968778478E3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{2A7945F5-3685-4575-BC11-F503AF3950F0}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1B4-4FBF-9157-968778478E3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{A3E5807B-B2D5-483A-A7A5-2CA7AA0BB332}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1B4-4FBF-9157-968778478E3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{01119F8E-31A6-45B2-BCC8-8ADA432DD594}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1B4-4FBF-9157-968778478E3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{7504BD7E-7DA8-42D6-A9B8-82CD76524FC2}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1B4-4FBF-9157-968778478E3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{616D4A48-ADA4-420C-8037-89DCCD636CE9}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1B4-4FBF-9157-968778478E3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{F5475A62-18AD-43D8-82E9-327F19665736}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1B4-4FBF-9157-968778478E3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{83B120EA-C552-4239-9F81-64DDB3F77078}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1B4-4FBF-9157-968778478E3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{5DEE6E2B-1037-413E-8565-68AA47A10474}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1B4-4FBF-9157-968778478E3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{C44DE845-DB5D-4C76-9417-DEA663374F4F}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1B4-4FBF-9157-968778478E3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{653817BE-B997-41E9-A522-0A23FB76B5BE}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1B4-4FBF-9157-968778478E3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{A7475A39-B740-4F2C-A728-6192A79E53C6}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1B4-4FBF-9157-968778478E3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{1219C7FE-07A2-48A3-96CC-AFE66669ABF6}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1B4-4FBF-9157-968778478E3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{F24BB429-67F9-4866-A031-8CD2958842FF}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1B4-4FBF-9157-968778478E3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{558BB0A5-9D92-47C0-80EE-CF698570CB50}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1B4-4FBF-9157-968778478E3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{DF0CB27D-56E4-4230-BAAD-29D8876A4239}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1B4-4FBF-9157-968778478E3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{229C8402-0D03-4058-8C78-D3AFA2554813}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1B4-4FBF-9157-968778478E3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{E1C8D53C-AED9-418E-961D-3FB1A39713EA}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1B4-4FBF-9157-968778478E3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{2B50777C-AE1E-4C17-883C-CAEE7F197BB9}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1B4-4FBF-9157-968778478E3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{B1AB1AFB-4E39-44AF-88AB-E3ADE1AAE545}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1B4-4FBF-9157-968778478E3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{3444D8EE-1E4B-44E8-BBE1-1B3C75E40B16}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1B4-4FBF-9157-968778478E3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1B4-4FBF-9157-968778478E3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1B4-4FBF-9157-968778478E3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{DCF52EA1-DD5E-4064-91D1-118919EF06A5}</c15:txfldGUID>
                      <c15:f>Diagramm!$I$46</c15:f>
                      <c15:dlblFieldTableCache>
                        <c:ptCount val="1"/>
                      </c15:dlblFieldTableCache>
                    </c15:dlblFTEntry>
                  </c15:dlblFieldTable>
                  <c15:showDataLabelsRange val="0"/>
                </c:ext>
                <c:ext xmlns:c16="http://schemas.microsoft.com/office/drawing/2014/chart" uri="{C3380CC4-5D6E-409C-BE32-E72D297353CC}">
                  <c16:uniqueId val="{00000000-3FF4-4D8B-8505-8DC3EB4883E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{7F55C8FA-9850-4C4D-8B4B-0A3FA2D76D4D}</c15:txfldGUID>
                      <c15:f>Diagramm!$I$47</c15:f>
                      <c15:dlblFieldTableCache>
                        <c:ptCount val="1"/>
                      </c15:dlblFieldTableCache>
                    </c15:dlblFTEntry>
                  </c15:dlblFieldTable>
                  <c15:showDataLabelsRange val="0"/>
                </c:ext>
                <c:ext xmlns:c16="http://schemas.microsoft.com/office/drawing/2014/chart" uri="{C3380CC4-5D6E-409C-BE32-E72D297353CC}">
                  <c16:uniqueId val="{00000001-3FF4-4D8B-8505-8DC3EB4883E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{DBF4C737-FE9E-4395-A65E-1F48F221004C}</c15:txfldGUID>
                      <c15:f>Diagramm!$I$48</c15:f>
                      <c15:dlblFieldTableCache>
                        <c:ptCount val="1"/>
                      </c15:dlblFieldTableCache>
                    </c15:dlblFTEntry>
                  </c15:dlblFieldTable>
                  <c15:showDataLabelsRange val="0"/>
                </c:ext>
                <c:ext xmlns:c16="http://schemas.microsoft.com/office/drawing/2014/chart" uri="{C3380CC4-5D6E-409C-BE32-E72D297353CC}">
                  <c16:uniqueId val="{00000002-3FF4-4D8B-8505-8DC3EB4883E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{B8EBA5DB-7D4D-4E94-B75C-D2FE7E20E46F}</c15:txfldGUID>
                      <c15:f>Diagramm!$I$49</c15:f>
                      <c15:dlblFieldTableCache>
                        <c:ptCount val="1"/>
                      </c15:dlblFieldTableCache>
                    </c15:dlblFTEntry>
                  </c15:dlblFieldTable>
                  <c15:showDataLabelsRange val="0"/>
                </c:ext>
                <c:ext xmlns:c16="http://schemas.microsoft.com/office/drawing/2014/chart" uri="{C3380CC4-5D6E-409C-BE32-E72D297353CC}">
                  <c16:uniqueId val="{00000003-3FF4-4D8B-8505-8DC3EB4883E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{F77C68E1-1259-4DFA-9FC5-7CFF6185DBFC}</c15:txfldGUID>
                      <c15:f>Diagramm!$I$50</c15:f>
                      <c15:dlblFieldTableCache>
                        <c:ptCount val="1"/>
                      </c15:dlblFieldTableCache>
                    </c15:dlblFTEntry>
                  </c15:dlblFieldTable>
                  <c15:showDataLabelsRange val="0"/>
                </c:ext>
                <c:ext xmlns:c16="http://schemas.microsoft.com/office/drawing/2014/chart" uri="{C3380CC4-5D6E-409C-BE32-E72D297353CC}">
                  <c16:uniqueId val="{00000004-3FF4-4D8B-8505-8DC3EB4883E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{B3191157-40BE-4D5C-89D3-4A702004F53C}</c15:txfldGUID>
                      <c15:f>Diagramm!$I$51</c15:f>
                      <c15:dlblFieldTableCache>
                        <c:ptCount val="1"/>
                      </c15:dlblFieldTableCache>
                    </c15:dlblFTEntry>
                  </c15:dlblFieldTable>
                  <c15:showDataLabelsRange val="0"/>
                </c:ext>
                <c:ext xmlns:c16="http://schemas.microsoft.com/office/drawing/2014/chart" uri="{C3380CC4-5D6E-409C-BE32-E72D297353CC}">
                  <c16:uniqueId val="{00000005-3FF4-4D8B-8505-8DC3EB4883E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{57C4F886-E7E5-4490-A733-8E7FA55AF3F5}</c15:txfldGUID>
                      <c15:f>Diagramm!$I$52</c15:f>
                      <c15:dlblFieldTableCache>
                        <c:ptCount val="1"/>
                      </c15:dlblFieldTableCache>
                    </c15:dlblFTEntry>
                  </c15:dlblFieldTable>
                  <c15:showDataLabelsRange val="0"/>
                </c:ext>
                <c:ext xmlns:c16="http://schemas.microsoft.com/office/drawing/2014/chart" uri="{C3380CC4-5D6E-409C-BE32-E72D297353CC}">
                  <c16:uniqueId val="{00000006-3FF4-4D8B-8505-8DC3EB4883E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{F931352D-0C82-404B-AF23-6E9E1128FC92}</c15:txfldGUID>
                      <c15:f>Diagramm!$I$53</c15:f>
                      <c15:dlblFieldTableCache>
                        <c:ptCount val="1"/>
                      </c15:dlblFieldTableCache>
                    </c15:dlblFTEntry>
                  </c15:dlblFieldTable>
                  <c15:showDataLabelsRange val="0"/>
                </c:ext>
                <c:ext xmlns:c16="http://schemas.microsoft.com/office/drawing/2014/chart" uri="{C3380CC4-5D6E-409C-BE32-E72D297353CC}">
                  <c16:uniqueId val="{00000007-3FF4-4D8B-8505-8DC3EB4883E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{95130A7D-42A4-402A-86D9-3D23F7B61126}</c15:txfldGUID>
                      <c15:f>Diagramm!$I$54</c15:f>
                      <c15:dlblFieldTableCache>
                        <c:ptCount val="1"/>
                      </c15:dlblFieldTableCache>
                    </c15:dlblFTEntry>
                  </c15:dlblFieldTable>
                  <c15:showDataLabelsRange val="0"/>
                </c:ext>
                <c:ext xmlns:c16="http://schemas.microsoft.com/office/drawing/2014/chart" uri="{C3380CC4-5D6E-409C-BE32-E72D297353CC}">
                  <c16:uniqueId val="{00000008-3FF4-4D8B-8505-8DC3EB4883E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{799C5047-793B-472D-A4F9-9B69DF70E25C}</c15:txfldGUID>
                      <c15:f>Diagramm!$I$55</c15:f>
                      <c15:dlblFieldTableCache>
                        <c:ptCount val="1"/>
                      </c15:dlblFieldTableCache>
                    </c15:dlblFTEntry>
                  </c15:dlblFieldTable>
                  <c15:showDataLabelsRange val="0"/>
                </c:ext>
                <c:ext xmlns:c16="http://schemas.microsoft.com/office/drawing/2014/chart" uri="{C3380CC4-5D6E-409C-BE32-E72D297353CC}">
                  <c16:uniqueId val="{00000009-3FF4-4D8B-8505-8DC3EB4883E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{6B8AC17F-76C9-470E-88E0-EB5B4051A4F3}</c15:txfldGUID>
                      <c15:f>Diagramm!$I$56</c15:f>
                      <c15:dlblFieldTableCache>
                        <c:ptCount val="1"/>
                      </c15:dlblFieldTableCache>
                    </c15:dlblFTEntry>
                  </c15:dlblFieldTable>
                  <c15:showDataLabelsRange val="0"/>
                </c:ext>
                <c:ext xmlns:c16="http://schemas.microsoft.com/office/drawing/2014/chart" uri="{C3380CC4-5D6E-409C-BE32-E72D297353CC}">
                  <c16:uniqueId val="{0000000A-3FF4-4D8B-8505-8DC3EB4883E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{1C6A6AD4-D839-49A4-A79D-562924C287CF}</c15:txfldGUID>
                      <c15:f>Diagramm!$I$57</c15:f>
                      <c15:dlblFieldTableCache>
                        <c:ptCount val="1"/>
                      </c15:dlblFieldTableCache>
                    </c15:dlblFTEntry>
                  </c15:dlblFieldTable>
                  <c15:showDataLabelsRange val="0"/>
                </c:ext>
                <c:ext xmlns:c16="http://schemas.microsoft.com/office/drawing/2014/chart" uri="{C3380CC4-5D6E-409C-BE32-E72D297353CC}">
                  <c16:uniqueId val="{0000000B-3FF4-4D8B-8505-8DC3EB4883E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{0DB93B13-D99F-4FA9-AEEC-B088AE03649B}</c15:txfldGUID>
                      <c15:f>Diagramm!$I$58</c15:f>
                      <c15:dlblFieldTableCache>
                        <c:ptCount val="1"/>
                      </c15:dlblFieldTableCache>
                    </c15:dlblFTEntry>
                  </c15:dlblFieldTable>
                  <c15:showDataLabelsRange val="0"/>
                </c:ext>
                <c:ext xmlns:c16="http://schemas.microsoft.com/office/drawing/2014/chart" uri="{C3380CC4-5D6E-409C-BE32-E72D297353CC}">
                  <c16:uniqueId val="{0000000C-3FF4-4D8B-8505-8DC3EB4883E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{49B96728-2BDA-451F-A8CE-2C434C0C231D}</c15:txfldGUID>
                      <c15:f>Diagramm!$I$59</c15:f>
                      <c15:dlblFieldTableCache>
                        <c:ptCount val="1"/>
                      </c15:dlblFieldTableCache>
                    </c15:dlblFTEntry>
                  </c15:dlblFieldTable>
                  <c15:showDataLabelsRange val="0"/>
                </c:ext>
                <c:ext xmlns:c16="http://schemas.microsoft.com/office/drawing/2014/chart" uri="{C3380CC4-5D6E-409C-BE32-E72D297353CC}">
                  <c16:uniqueId val="{0000000D-3FF4-4D8B-8505-8DC3EB4883E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{91CEB71B-C49B-40A4-813F-9B63F2183CD8}</c15:txfldGUID>
                      <c15:f>Diagramm!$I$60</c15:f>
                      <c15:dlblFieldTableCache>
                        <c:ptCount val="1"/>
                      </c15:dlblFieldTableCache>
                    </c15:dlblFTEntry>
                  </c15:dlblFieldTable>
                  <c15:showDataLabelsRange val="0"/>
                </c:ext>
                <c:ext xmlns:c16="http://schemas.microsoft.com/office/drawing/2014/chart" uri="{C3380CC4-5D6E-409C-BE32-E72D297353CC}">
                  <c16:uniqueId val="{0000000E-3FF4-4D8B-8505-8DC3EB4883E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{1684EB6C-7BCB-4513-A5E6-A257C7A9F0FC}</c15:txfldGUID>
                      <c15:f>Diagramm!$I$61</c15:f>
                      <c15:dlblFieldTableCache>
                        <c:ptCount val="1"/>
                      </c15:dlblFieldTableCache>
                    </c15:dlblFTEntry>
                  </c15:dlblFieldTable>
                  <c15:showDataLabelsRange val="0"/>
                </c:ext>
                <c:ext xmlns:c16="http://schemas.microsoft.com/office/drawing/2014/chart" uri="{C3380CC4-5D6E-409C-BE32-E72D297353CC}">
                  <c16:uniqueId val="{0000000F-3FF4-4D8B-8505-8DC3EB4883E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{E5AC42F5-E744-4DF0-98B0-1D8D85C97EF0}</c15:txfldGUID>
                      <c15:f>Diagramm!$I$62</c15:f>
                      <c15:dlblFieldTableCache>
                        <c:ptCount val="1"/>
                      </c15:dlblFieldTableCache>
                    </c15:dlblFTEntry>
                  </c15:dlblFieldTable>
                  <c15:showDataLabelsRange val="0"/>
                </c:ext>
                <c:ext xmlns:c16="http://schemas.microsoft.com/office/drawing/2014/chart" uri="{C3380CC4-5D6E-409C-BE32-E72D297353CC}">
                  <c16:uniqueId val="{00000010-3FF4-4D8B-8505-8DC3EB4883E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{1BD5AB61-9180-481B-B140-59F55339CE48}</c15:txfldGUID>
                      <c15:f>Diagramm!$I$63</c15:f>
                      <c15:dlblFieldTableCache>
                        <c:ptCount val="1"/>
                      </c15:dlblFieldTableCache>
                    </c15:dlblFTEntry>
                  </c15:dlblFieldTable>
                  <c15:showDataLabelsRange val="0"/>
                </c:ext>
                <c:ext xmlns:c16="http://schemas.microsoft.com/office/drawing/2014/chart" uri="{C3380CC4-5D6E-409C-BE32-E72D297353CC}">
                  <c16:uniqueId val="{00000011-3FF4-4D8B-8505-8DC3EB4883E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{BCBC616F-A014-4B77-8435-5CFA3EA3BBC6}</c15:txfldGUID>
                      <c15:f>Diagramm!$I$64</c15:f>
                      <c15:dlblFieldTableCache>
                        <c:ptCount val="1"/>
                      </c15:dlblFieldTableCache>
                    </c15:dlblFTEntry>
                  </c15:dlblFieldTable>
                  <c15:showDataLabelsRange val="0"/>
                </c:ext>
                <c:ext xmlns:c16="http://schemas.microsoft.com/office/drawing/2014/chart" uri="{C3380CC4-5D6E-409C-BE32-E72D297353CC}">
                  <c16:uniqueId val="{00000012-3FF4-4D8B-8505-8DC3EB4883E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{D65B6C63-90AE-4AB7-A0D5-ED183D30DA11}</c15:txfldGUID>
                      <c15:f>Diagramm!$I$65</c15:f>
                      <c15:dlblFieldTableCache>
                        <c:ptCount val="1"/>
                      </c15:dlblFieldTableCache>
                    </c15:dlblFTEntry>
                  </c15:dlblFieldTable>
                  <c15:showDataLabelsRange val="0"/>
                </c:ext>
                <c:ext xmlns:c16="http://schemas.microsoft.com/office/drawing/2014/chart" uri="{C3380CC4-5D6E-409C-BE32-E72D297353CC}">
                  <c16:uniqueId val="{00000013-3FF4-4D8B-8505-8DC3EB4883E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{EB8BDB61-B0C5-4F04-8EF0-336ECA5947FB}</c15:txfldGUID>
                      <c15:f>Diagramm!$I$66</c15:f>
                      <c15:dlblFieldTableCache>
                        <c:ptCount val="1"/>
                      </c15:dlblFieldTableCache>
                    </c15:dlblFTEntry>
                  </c15:dlblFieldTable>
                  <c15:showDataLabelsRange val="0"/>
                </c:ext>
                <c:ext xmlns:c16="http://schemas.microsoft.com/office/drawing/2014/chart" uri="{C3380CC4-5D6E-409C-BE32-E72D297353CC}">
                  <c16:uniqueId val="{00000014-3FF4-4D8B-8505-8DC3EB4883E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{18E4224E-AD41-4C16-9D96-C28D502880B6}</c15:txfldGUID>
                      <c15:f>Diagramm!$I$67</c15:f>
                      <c15:dlblFieldTableCache>
                        <c:ptCount val="1"/>
                      </c15:dlblFieldTableCache>
                    </c15:dlblFTEntry>
                  </c15:dlblFieldTable>
                  <c15:showDataLabelsRange val="0"/>
                </c:ext>
                <c:ext xmlns:c16="http://schemas.microsoft.com/office/drawing/2014/chart" uri="{C3380CC4-5D6E-409C-BE32-E72D297353CC}">
                  <c16:uniqueId val="{00000015-3FF4-4D8B-8505-8DC3EB4883E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FF4-4D8B-8505-8DC3EB4883E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{BF6C525D-BD05-442F-AADD-E7F06DF1F775}</c15:txfldGUID>
                      <c15:f>Diagramm!$K$46</c15:f>
                      <c15:dlblFieldTableCache>
                        <c:ptCount val="1"/>
                      </c15:dlblFieldTableCache>
                    </c15:dlblFTEntry>
                  </c15:dlblFieldTable>
                  <c15:showDataLabelsRange val="0"/>
                </c:ext>
                <c:ext xmlns:c16="http://schemas.microsoft.com/office/drawing/2014/chart" uri="{C3380CC4-5D6E-409C-BE32-E72D297353CC}">
                  <c16:uniqueId val="{00000017-3FF4-4D8B-8505-8DC3EB4883E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{792BFC94-77F8-4E19-B41C-4DC3CEDACE1F}</c15:txfldGUID>
                      <c15:f>Diagramm!$K$47</c15:f>
                      <c15:dlblFieldTableCache>
                        <c:ptCount val="1"/>
                      </c15:dlblFieldTableCache>
                    </c15:dlblFTEntry>
                  </c15:dlblFieldTable>
                  <c15:showDataLabelsRange val="0"/>
                </c:ext>
                <c:ext xmlns:c16="http://schemas.microsoft.com/office/drawing/2014/chart" uri="{C3380CC4-5D6E-409C-BE32-E72D297353CC}">
                  <c16:uniqueId val="{00000018-3FF4-4D8B-8505-8DC3EB4883E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{3F5AB6A1-49E3-4D84-A8C7-1E0F7BA50179}</c15:txfldGUID>
                      <c15:f>Diagramm!$K$48</c15:f>
                      <c15:dlblFieldTableCache>
                        <c:ptCount val="1"/>
                      </c15:dlblFieldTableCache>
                    </c15:dlblFTEntry>
                  </c15:dlblFieldTable>
                  <c15:showDataLabelsRange val="0"/>
                </c:ext>
                <c:ext xmlns:c16="http://schemas.microsoft.com/office/drawing/2014/chart" uri="{C3380CC4-5D6E-409C-BE32-E72D297353CC}">
                  <c16:uniqueId val="{00000019-3FF4-4D8B-8505-8DC3EB4883E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{8BF4A111-01CA-4FBC-83B2-C26A0FD455D8}</c15:txfldGUID>
                      <c15:f>Diagramm!$K$49</c15:f>
                      <c15:dlblFieldTableCache>
                        <c:ptCount val="1"/>
                      </c15:dlblFieldTableCache>
                    </c15:dlblFTEntry>
                  </c15:dlblFieldTable>
                  <c15:showDataLabelsRange val="0"/>
                </c:ext>
                <c:ext xmlns:c16="http://schemas.microsoft.com/office/drawing/2014/chart" uri="{C3380CC4-5D6E-409C-BE32-E72D297353CC}">
                  <c16:uniqueId val="{0000001A-3FF4-4D8B-8505-8DC3EB4883E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{37DEB922-8996-4076-81E4-84432601615D}</c15:txfldGUID>
                      <c15:f>Diagramm!$K$50</c15:f>
                      <c15:dlblFieldTableCache>
                        <c:ptCount val="1"/>
                      </c15:dlblFieldTableCache>
                    </c15:dlblFTEntry>
                  </c15:dlblFieldTable>
                  <c15:showDataLabelsRange val="0"/>
                </c:ext>
                <c:ext xmlns:c16="http://schemas.microsoft.com/office/drawing/2014/chart" uri="{C3380CC4-5D6E-409C-BE32-E72D297353CC}">
                  <c16:uniqueId val="{0000001B-3FF4-4D8B-8505-8DC3EB4883E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{91B02429-D091-4B14-B709-F5C4EBFF249D}</c15:txfldGUID>
                      <c15:f>Diagramm!$K$51</c15:f>
                      <c15:dlblFieldTableCache>
                        <c:ptCount val="1"/>
                      </c15:dlblFieldTableCache>
                    </c15:dlblFTEntry>
                  </c15:dlblFieldTable>
                  <c15:showDataLabelsRange val="0"/>
                </c:ext>
                <c:ext xmlns:c16="http://schemas.microsoft.com/office/drawing/2014/chart" uri="{C3380CC4-5D6E-409C-BE32-E72D297353CC}">
                  <c16:uniqueId val="{0000001C-3FF4-4D8B-8505-8DC3EB4883E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{A934CB58-6F78-43D2-AB95-F44BB81C3A8B}</c15:txfldGUID>
                      <c15:f>Diagramm!$K$52</c15:f>
                      <c15:dlblFieldTableCache>
                        <c:ptCount val="1"/>
                      </c15:dlblFieldTableCache>
                    </c15:dlblFTEntry>
                  </c15:dlblFieldTable>
                  <c15:showDataLabelsRange val="0"/>
                </c:ext>
                <c:ext xmlns:c16="http://schemas.microsoft.com/office/drawing/2014/chart" uri="{C3380CC4-5D6E-409C-BE32-E72D297353CC}">
                  <c16:uniqueId val="{0000001D-3FF4-4D8B-8505-8DC3EB4883E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{511313C6-ECFF-42EC-A153-06D507B005AE}</c15:txfldGUID>
                      <c15:f>Diagramm!$K$53</c15:f>
                      <c15:dlblFieldTableCache>
                        <c:ptCount val="1"/>
                      </c15:dlblFieldTableCache>
                    </c15:dlblFTEntry>
                  </c15:dlblFieldTable>
                  <c15:showDataLabelsRange val="0"/>
                </c:ext>
                <c:ext xmlns:c16="http://schemas.microsoft.com/office/drawing/2014/chart" uri="{C3380CC4-5D6E-409C-BE32-E72D297353CC}">
                  <c16:uniqueId val="{0000001E-3FF4-4D8B-8505-8DC3EB4883E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{FE2B5359-2506-4D39-BE63-F9A68E689E0F}</c15:txfldGUID>
                      <c15:f>Diagramm!$K$54</c15:f>
                      <c15:dlblFieldTableCache>
                        <c:ptCount val="1"/>
                      </c15:dlblFieldTableCache>
                    </c15:dlblFTEntry>
                  </c15:dlblFieldTable>
                  <c15:showDataLabelsRange val="0"/>
                </c:ext>
                <c:ext xmlns:c16="http://schemas.microsoft.com/office/drawing/2014/chart" uri="{C3380CC4-5D6E-409C-BE32-E72D297353CC}">
                  <c16:uniqueId val="{0000001F-3FF4-4D8B-8505-8DC3EB4883E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{E748767C-BFE7-4245-8812-FD05A4D23DAF}</c15:txfldGUID>
                      <c15:f>Diagramm!$K$55</c15:f>
                      <c15:dlblFieldTableCache>
                        <c:ptCount val="1"/>
                      </c15:dlblFieldTableCache>
                    </c15:dlblFTEntry>
                  </c15:dlblFieldTable>
                  <c15:showDataLabelsRange val="0"/>
                </c:ext>
                <c:ext xmlns:c16="http://schemas.microsoft.com/office/drawing/2014/chart" uri="{C3380CC4-5D6E-409C-BE32-E72D297353CC}">
                  <c16:uniqueId val="{00000020-3FF4-4D8B-8505-8DC3EB4883E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{66BA2A78-21C5-44F0-A7C8-7C8F4ABFAE56}</c15:txfldGUID>
                      <c15:f>Diagramm!$K$56</c15:f>
                      <c15:dlblFieldTableCache>
                        <c:ptCount val="1"/>
                      </c15:dlblFieldTableCache>
                    </c15:dlblFTEntry>
                  </c15:dlblFieldTable>
                  <c15:showDataLabelsRange val="0"/>
                </c:ext>
                <c:ext xmlns:c16="http://schemas.microsoft.com/office/drawing/2014/chart" uri="{C3380CC4-5D6E-409C-BE32-E72D297353CC}">
                  <c16:uniqueId val="{00000021-3FF4-4D8B-8505-8DC3EB4883E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{E9823B11-88D4-4A25-88D2-46667F5849BB}</c15:txfldGUID>
                      <c15:f>Diagramm!$K$57</c15:f>
                      <c15:dlblFieldTableCache>
                        <c:ptCount val="1"/>
                      </c15:dlblFieldTableCache>
                    </c15:dlblFTEntry>
                  </c15:dlblFieldTable>
                  <c15:showDataLabelsRange val="0"/>
                </c:ext>
                <c:ext xmlns:c16="http://schemas.microsoft.com/office/drawing/2014/chart" uri="{C3380CC4-5D6E-409C-BE32-E72D297353CC}">
                  <c16:uniqueId val="{00000022-3FF4-4D8B-8505-8DC3EB4883E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{8A6EB59E-EA05-4DDD-8AD2-30D25449A6EB}</c15:txfldGUID>
                      <c15:f>Diagramm!$K$58</c15:f>
                      <c15:dlblFieldTableCache>
                        <c:ptCount val="1"/>
                      </c15:dlblFieldTableCache>
                    </c15:dlblFTEntry>
                  </c15:dlblFieldTable>
                  <c15:showDataLabelsRange val="0"/>
                </c:ext>
                <c:ext xmlns:c16="http://schemas.microsoft.com/office/drawing/2014/chart" uri="{C3380CC4-5D6E-409C-BE32-E72D297353CC}">
                  <c16:uniqueId val="{00000023-3FF4-4D8B-8505-8DC3EB4883E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{56AA0A2B-B443-4FB0-8CEC-BE0F084017F8}</c15:txfldGUID>
                      <c15:f>Diagramm!$K$59</c15:f>
                      <c15:dlblFieldTableCache>
                        <c:ptCount val="1"/>
                      </c15:dlblFieldTableCache>
                    </c15:dlblFTEntry>
                  </c15:dlblFieldTable>
                  <c15:showDataLabelsRange val="0"/>
                </c:ext>
                <c:ext xmlns:c16="http://schemas.microsoft.com/office/drawing/2014/chart" uri="{C3380CC4-5D6E-409C-BE32-E72D297353CC}">
                  <c16:uniqueId val="{00000024-3FF4-4D8B-8505-8DC3EB4883E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{91099813-58F3-4CF8-A2CD-51D3D6D9A2AD}</c15:txfldGUID>
                      <c15:f>Diagramm!$K$60</c15:f>
                      <c15:dlblFieldTableCache>
                        <c:ptCount val="1"/>
                      </c15:dlblFieldTableCache>
                    </c15:dlblFTEntry>
                  </c15:dlblFieldTable>
                  <c15:showDataLabelsRange val="0"/>
                </c:ext>
                <c:ext xmlns:c16="http://schemas.microsoft.com/office/drawing/2014/chart" uri="{C3380CC4-5D6E-409C-BE32-E72D297353CC}">
                  <c16:uniqueId val="{00000025-3FF4-4D8B-8505-8DC3EB4883E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{5825ECC5-F3F0-4985-92C1-4AF59FC8BA3F}</c15:txfldGUID>
                      <c15:f>Diagramm!$K$61</c15:f>
                      <c15:dlblFieldTableCache>
                        <c:ptCount val="1"/>
                      </c15:dlblFieldTableCache>
                    </c15:dlblFTEntry>
                  </c15:dlblFieldTable>
                  <c15:showDataLabelsRange val="0"/>
                </c:ext>
                <c:ext xmlns:c16="http://schemas.microsoft.com/office/drawing/2014/chart" uri="{C3380CC4-5D6E-409C-BE32-E72D297353CC}">
                  <c16:uniqueId val="{00000026-3FF4-4D8B-8505-8DC3EB4883E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{C64AB9B8-6AAF-404E-AD19-F3B5ED55286B}</c15:txfldGUID>
                      <c15:f>Diagramm!$K$62</c15:f>
                      <c15:dlblFieldTableCache>
                        <c:ptCount val="1"/>
                      </c15:dlblFieldTableCache>
                    </c15:dlblFTEntry>
                  </c15:dlblFieldTable>
                  <c15:showDataLabelsRange val="0"/>
                </c:ext>
                <c:ext xmlns:c16="http://schemas.microsoft.com/office/drawing/2014/chart" uri="{C3380CC4-5D6E-409C-BE32-E72D297353CC}">
                  <c16:uniqueId val="{00000027-3FF4-4D8B-8505-8DC3EB4883E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{A459BC49-BE76-41CE-867A-C5DDC0093756}</c15:txfldGUID>
                      <c15:f>Diagramm!$K$63</c15:f>
                      <c15:dlblFieldTableCache>
                        <c:ptCount val="1"/>
                      </c15:dlblFieldTableCache>
                    </c15:dlblFTEntry>
                  </c15:dlblFieldTable>
                  <c15:showDataLabelsRange val="0"/>
                </c:ext>
                <c:ext xmlns:c16="http://schemas.microsoft.com/office/drawing/2014/chart" uri="{C3380CC4-5D6E-409C-BE32-E72D297353CC}">
                  <c16:uniqueId val="{00000028-3FF4-4D8B-8505-8DC3EB4883E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{51886F4A-11AB-4268-A022-26B837308765}</c15:txfldGUID>
                      <c15:f>Diagramm!$K$64</c15:f>
                      <c15:dlblFieldTableCache>
                        <c:ptCount val="1"/>
                      </c15:dlblFieldTableCache>
                    </c15:dlblFTEntry>
                  </c15:dlblFieldTable>
                  <c15:showDataLabelsRange val="0"/>
                </c:ext>
                <c:ext xmlns:c16="http://schemas.microsoft.com/office/drawing/2014/chart" uri="{C3380CC4-5D6E-409C-BE32-E72D297353CC}">
                  <c16:uniqueId val="{00000029-3FF4-4D8B-8505-8DC3EB4883E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{392DB235-C360-4EA7-8316-0E351F363EA3}</c15:txfldGUID>
                      <c15:f>Diagramm!$K$65</c15:f>
                      <c15:dlblFieldTableCache>
                        <c:ptCount val="1"/>
                      </c15:dlblFieldTableCache>
                    </c15:dlblFTEntry>
                  </c15:dlblFieldTable>
                  <c15:showDataLabelsRange val="0"/>
                </c:ext>
                <c:ext xmlns:c16="http://schemas.microsoft.com/office/drawing/2014/chart" uri="{C3380CC4-5D6E-409C-BE32-E72D297353CC}">
                  <c16:uniqueId val="{0000002A-3FF4-4D8B-8505-8DC3EB4883E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{EFA2DCCF-E687-42D8-91B5-0B609528A8BD}</c15:txfldGUID>
                      <c15:f>Diagramm!$K$66</c15:f>
                      <c15:dlblFieldTableCache>
                        <c:ptCount val="1"/>
                      </c15:dlblFieldTableCache>
                    </c15:dlblFTEntry>
                  </c15:dlblFieldTable>
                  <c15:showDataLabelsRange val="0"/>
                </c:ext>
                <c:ext xmlns:c16="http://schemas.microsoft.com/office/drawing/2014/chart" uri="{C3380CC4-5D6E-409C-BE32-E72D297353CC}">
                  <c16:uniqueId val="{0000002B-3FF4-4D8B-8505-8DC3EB4883E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{E6B434A2-1ED6-474D-9D8B-E71C57391271}</c15:txfldGUID>
                      <c15:f>Diagramm!$K$67</c15:f>
                      <c15:dlblFieldTableCache>
                        <c:ptCount val="1"/>
                      </c15:dlblFieldTableCache>
                    </c15:dlblFTEntry>
                  </c15:dlblFieldTable>
                  <c15:showDataLabelsRange val="0"/>
                </c:ext>
                <c:ext xmlns:c16="http://schemas.microsoft.com/office/drawing/2014/chart" uri="{C3380CC4-5D6E-409C-BE32-E72D297353CC}">
                  <c16:uniqueId val="{0000002C-3FF4-4D8B-8505-8DC3EB4883E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FF4-4D8B-8505-8DC3EB4883E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{8ACB0CFE-19C6-4AC3-9F6C-3E59F0ED6594}</c15:txfldGUID>
                      <c15:f>Diagramm!$J$46</c15:f>
                      <c15:dlblFieldTableCache>
                        <c:ptCount val="1"/>
                      </c15:dlblFieldTableCache>
                    </c15:dlblFTEntry>
                  </c15:dlblFieldTable>
                  <c15:showDataLabelsRange val="0"/>
                </c:ext>
                <c:ext xmlns:c16="http://schemas.microsoft.com/office/drawing/2014/chart" uri="{C3380CC4-5D6E-409C-BE32-E72D297353CC}">
                  <c16:uniqueId val="{0000002E-3FF4-4D8B-8505-8DC3EB4883E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{5FA88730-FD82-4C35-9497-CC9702654A02}</c15:txfldGUID>
                      <c15:f>Diagramm!$J$47</c15:f>
                      <c15:dlblFieldTableCache>
                        <c:ptCount val="1"/>
                      </c15:dlblFieldTableCache>
                    </c15:dlblFTEntry>
                  </c15:dlblFieldTable>
                  <c15:showDataLabelsRange val="0"/>
                </c:ext>
                <c:ext xmlns:c16="http://schemas.microsoft.com/office/drawing/2014/chart" uri="{C3380CC4-5D6E-409C-BE32-E72D297353CC}">
                  <c16:uniqueId val="{0000002F-3FF4-4D8B-8505-8DC3EB4883E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{C0A887B6-3CA2-4BFA-9E91-B6DBAA0B7753}</c15:txfldGUID>
                      <c15:f>Diagramm!$J$48</c15:f>
                      <c15:dlblFieldTableCache>
                        <c:ptCount val="1"/>
                      </c15:dlblFieldTableCache>
                    </c15:dlblFTEntry>
                  </c15:dlblFieldTable>
                  <c15:showDataLabelsRange val="0"/>
                </c:ext>
                <c:ext xmlns:c16="http://schemas.microsoft.com/office/drawing/2014/chart" uri="{C3380CC4-5D6E-409C-BE32-E72D297353CC}">
                  <c16:uniqueId val="{00000030-3FF4-4D8B-8505-8DC3EB4883E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{B9B80EA8-BAC8-4DCA-AEB5-657F080E4CD4}</c15:txfldGUID>
                      <c15:f>Diagramm!$J$49</c15:f>
                      <c15:dlblFieldTableCache>
                        <c:ptCount val="1"/>
                      </c15:dlblFieldTableCache>
                    </c15:dlblFTEntry>
                  </c15:dlblFieldTable>
                  <c15:showDataLabelsRange val="0"/>
                </c:ext>
                <c:ext xmlns:c16="http://schemas.microsoft.com/office/drawing/2014/chart" uri="{C3380CC4-5D6E-409C-BE32-E72D297353CC}">
                  <c16:uniqueId val="{00000031-3FF4-4D8B-8505-8DC3EB4883E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{0091B57A-CB50-4BA9-B837-5A3009C1D641}</c15:txfldGUID>
                      <c15:f>Diagramm!$J$50</c15:f>
                      <c15:dlblFieldTableCache>
                        <c:ptCount val="1"/>
                      </c15:dlblFieldTableCache>
                    </c15:dlblFTEntry>
                  </c15:dlblFieldTable>
                  <c15:showDataLabelsRange val="0"/>
                </c:ext>
                <c:ext xmlns:c16="http://schemas.microsoft.com/office/drawing/2014/chart" uri="{C3380CC4-5D6E-409C-BE32-E72D297353CC}">
                  <c16:uniqueId val="{00000032-3FF4-4D8B-8505-8DC3EB4883E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{6F9FFA15-FB45-4A49-A539-D815227192D7}</c15:txfldGUID>
                      <c15:f>Diagramm!$J$51</c15:f>
                      <c15:dlblFieldTableCache>
                        <c:ptCount val="1"/>
                      </c15:dlblFieldTableCache>
                    </c15:dlblFTEntry>
                  </c15:dlblFieldTable>
                  <c15:showDataLabelsRange val="0"/>
                </c:ext>
                <c:ext xmlns:c16="http://schemas.microsoft.com/office/drawing/2014/chart" uri="{C3380CC4-5D6E-409C-BE32-E72D297353CC}">
                  <c16:uniqueId val="{00000033-3FF4-4D8B-8505-8DC3EB4883E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{1936C96B-9975-4191-9F0C-28A070212D16}</c15:txfldGUID>
                      <c15:f>Diagramm!$J$52</c15:f>
                      <c15:dlblFieldTableCache>
                        <c:ptCount val="1"/>
                      </c15:dlblFieldTableCache>
                    </c15:dlblFTEntry>
                  </c15:dlblFieldTable>
                  <c15:showDataLabelsRange val="0"/>
                </c:ext>
                <c:ext xmlns:c16="http://schemas.microsoft.com/office/drawing/2014/chart" uri="{C3380CC4-5D6E-409C-BE32-E72D297353CC}">
                  <c16:uniqueId val="{00000034-3FF4-4D8B-8505-8DC3EB4883E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{3AF4499A-F31F-48E8-BA99-3CEA9A579A47}</c15:txfldGUID>
                      <c15:f>Diagramm!$J$53</c15:f>
                      <c15:dlblFieldTableCache>
                        <c:ptCount val="1"/>
                      </c15:dlblFieldTableCache>
                    </c15:dlblFTEntry>
                  </c15:dlblFieldTable>
                  <c15:showDataLabelsRange val="0"/>
                </c:ext>
                <c:ext xmlns:c16="http://schemas.microsoft.com/office/drawing/2014/chart" uri="{C3380CC4-5D6E-409C-BE32-E72D297353CC}">
                  <c16:uniqueId val="{00000035-3FF4-4D8B-8505-8DC3EB4883E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{C5E58EDE-C606-4599-ACAE-EE6C7EE18F9E}</c15:txfldGUID>
                      <c15:f>Diagramm!$J$54</c15:f>
                      <c15:dlblFieldTableCache>
                        <c:ptCount val="1"/>
                      </c15:dlblFieldTableCache>
                    </c15:dlblFTEntry>
                  </c15:dlblFieldTable>
                  <c15:showDataLabelsRange val="0"/>
                </c:ext>
                <c:ext xmlns:c16="http://schemas.microsoft.com/office/drawing/2014/chart" uri="{C3380CC4-5D6E-409C-BE32-E72D297353CC}">
                  <c16:uniqueId val="{00000036-3FF4-4D8B-8505-8DC3EB4883E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{B5299133-4C3F-4AB1-A3E8-86B2ED74A54D}</c15:txfldGUID>
                      <c15:f>Diagramm!$J$55</c15:f>
                      <c15:dlblFieldTableCache>
                        <c:ptCount val="1"/>
                      </c15:dlblFieldTableCache>
                    </c15:dlblFTEntry>
                  </c15:dlblFieldTable>
                  <c15:showDataLabelsRange val="0"/>
                </c:ext>
                <c:ext xmlns:c16="http://schemas.microsoft.com/office/drawing/2014/chart" uri="{C3380CC4-5D6E-409C-BE32-E72D297353CC}">
                  <c16:uniqueId val="{00000037-3FF4-4D8B-8505-8DC3EB4883E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{100B3853-A246-41B9-8D75-C9AED7564A9C}</c15:txfldGUID>
                      <c15:f>Diagramm!$J$56</c15:f>
                      <c15:dlblFieldTableCache>
                        <c:ptCount val="1"/>
                      </c15:dlblFieldTableCache>
                    </c15:dlblFTEntry>
                  </c15:dlblFieldTable>
                  <c15:showDataLabelsRange val="0"/>
                </c:ext>
                <c:ext xmlns:c16="http://schemas.microsoft.com/office/drawing/2014/chart" uri="{C3380CC4-5D6E-409C-BE32-E72D297353CC}">
                  <c16:uniqueId val="{00000038-3FF4-4D8B-8505-8DC3EB4883E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{FB1A52C7-809F-4194-B1F2-2F17110E2C69}</c15:txfldGUID>
                      <c15:f>Diagramm!$J$57</c15:f>
                      <c15:dlblFieldTableCache>
                        <c:ptCount val="1"/>
                      </c15:dlblFieldTableCache>
                    </c15:dlblFTEntry>
                  </c15:dlblFieldTable>
                  <c15:showDataLabelsRange val="0"/>
                </c:ext>
                <c:ext xmlns:c16="http://schemas.microsoft.com/office/drawing/2014/chart" uri="{C3380CC4-5D6E-409C-BE32-E72D297353CC}">
                  <c16:uniqueId val="{00000039-3FF4-4D8B-8505-8DC3EB4883E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{288D9749-5333-4D89-9EBC-B8BC3BA9D4E8}</c15:txfldGUID>
                      <c15:f>Diagramm!$J$58</c15:f>
                      <c15:dlblFieldTableCache>
                        <c:ptCount val="1"/>
                      </c15:dlblFieldTableCache>
                    </c15:dlblFTEntry>
                  </c15:dlblFieldTable>
                  <c15:showDataLabelsRange val="0"/>
                </c:ext>
                <c:ext xmlns:c16="http://schemas.microsoft.com/office/drawing/2014/chart" uri="{C3380CC4-5D6E-409C-BE32-E72D297353CC}">
                  <c16:uniqueId val="{0000003A-3FF4-4D8B-8505-8DC3EB4883E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{1AB65212-7769-49DC-BE47-052580171E77}</c15:txfldGUID>
                      <c15:f>Diagramm!$J$59</c15:f>
                      <c15:dlblFieldTableCache>
                        <c:ptCount val="1"/>
                      </c15:dlblFieldTableCache>
                    </c15:dlblFTEntry>
                  </c15:dlblFieldTable>
                  <c15:showDataLabelsRange val="0"/>
                </c:ext>
                <c:ext xmlns:c16="http://schemas.microsoft.com/office/drawing/2014/chart" uri="{C3380CC4-5D6E-409C-BE32-E72D297353CC}">
                  <c16:uniqueId val="{0000003B-3FF4-4D8B-8505-8DC3EB4883E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{0D8405D6-6FD4-4AFA-8BAA-7D1911BD1A77}</c15:txfldGUID>
                      <c15:f>Diagramm!$J$60</c15:f>
                      <c15:dlblFieldTableCache>
                        <c:ptCount val="1"/>
                      </c15:dlblFieldTableCache>
                    </c15:dlblFTEntry>
                  </c15:dlblFieldTable>
                  <c15:showDataLabelsRange val="0"/>
                </c:ext>
                <c:ext xmlns:c16="http://schemas.microsoft.com/office/drawing/2014/chart" uri="{C3380CC4-5D6E-409C-BE32-E72D297353CC}">
                  <c16:uniqueId val="{0000003C-3FF4-4D8B-8505-8DC3EB4883E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{851D54AC-2940-4AB0-B2E9-0FC1E3396A3D}</c15:txfldGUID>
                      <c15:f>Diagramm!$J$61</c15:f>
                      <c15:dlblFieldTableCache>
                        <c:ptCount val="1"/>
                      </c15:dlblFieldTableCache>
                    </c15:dlblFTEntry>
                  </c15:dlblFieldTable>
                  <c15:showDataLabelsRange val="0"/>
                </c:ext>
                <c:ext xmlns:c16="http://schemas.microsoft.com/office/drawing/2014/chart" uri="{C3380CC4-5D6E-409C-BE32-E72D297353CC}">
                  <c16:uniqueId val="{0000003D-3FF4-4D8B-8505-8DC3EB4883E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{F7EC7827-A0FE-4300-BF44-6D44E2242383}</c15:txfldGUID>
                      <c15:f>Diagramm!$J$62</c15:f>
                      <c15:dlblFieldTableCache>
                        <c:ptCount val="1"/>
                      </c15:dlblFieldTableCache>
                    </c15:dlblFTEntry>
                  </c15:dlblFieldTable>
                  <c15:showDataLabelsRange val="0"/>
                </c:ext>
                <c:ext xmlns:c16="http://schemas.microsoft.com/office/drawing/2014/chart" uri="{C3380CC4-5D6E-409C-BE32-E72D297353CC}">
                  <c16:uniqueId val="{0000003E-3FF4-4D8B-8505-8DC3EB4883E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{0588AE37-186F-43BB-B229-B90FA79AE8F0}</c15:txfldGUID>
                      <c15:f>Diagramm!$J$63</c15:f>
                      <c15:dlblFieldTableCache>
                        <c:ptCount val="1"/>
                      </c15:dlblFieldTableCache>
                    </c15:dlblFTEntry>
                  </c15:dlblFieldTable>
                  <c15:showDataLabelsRange val="0"/>
                </c:ext>
                <c:ext xmlns:c16="http://schemas.microsoft.com/office/drawing/2014/chart" uri="{C3380CC4-5D6E-409C-BE32-E72D297353CC}">
                  <c16:uniqueId val="{0000003F-3FF4-4D8B-8505-8DC3EB4883E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{ED29497E-C167-42C0-AF32-4498F27BF5D2}</c15:txfldGUID>
                      <c15:f>Diagramm!$J$64</c15:f>
                      <c15:dlblFieldTableCache>
                        <c:ptCount val="1"/>
                      </c15:dlblFieldTableCache>
                    </c15:dlblFTEntry>
                  </c15:dlblFieldTable>
                  <c15:showDataLabelsRange val="0"/>
                </c:ext>
                <c:ext xmlns:c16="http://schemas.microsoft.com/office/drawing/2014/chart" uri="{C3380CC4-5D6E-409C-BE32-E72D297353CC}">
                  <c16:uniqueId val="{00000040-3FF4-4D8B-8505-8DC3EB4883E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{7F41FF35-FD96-4AED-AEA7-14183780D535}</c15:txfldGUID>
                      <c15:f>Diagramm!$J$65</c15:f>
                      <c15:dlblFieldTableCache>
                        <c:ptCount val="1"/>
                      </c15:dlblFieldTableCache>
                    </c15:dlblFTEntry>
                  </c15:dlblFieldTable>
                  <c15:showDataLabelsRange val="0"/>
                </c:ext>
                <c:ext xmlns:c16="http://schemas.microsoft.com/office/drawing/2014/chart" uri="{C3380CC4-5D6E-409C-BE32-E72D297353CC}">
                  <c16:uniqueId val="{00000041-3FF4-4D8B-8505-8DC3EB4883E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{0A106460-F382-48E2-BCA1-7AD7AFFA4E31}</c15:txfldGUID>
                      <c15:f>Diagramm!$J$66</c15:f>
                      <c15:dlblFieldTableCache>
                        <c:ptCount val="1"/>
                      </c15:dlblFieldTableCache>
                    </c15:dlblFTEntry>
                  </c15:dlblFieldTable>
                  <c15:showDataLabelsRange val="0"/>
                </c:ext>
                <c:ext xmlns:c16="http://schemas.microsoft.com/office/drawing/2014/chart" uri="{C3380CC4-5D6E-409C-BE32-E72D297353CC}">
                  <c16:uniqueId val="{00000042-3FF4-4D8B-8505-8DC3EB4883E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{E2E02F18-2089-41CF-ACD4-15195C2AEFEE}</c15:txfldGUID>
                      <c15:f>Diagramm!$J$67</c15:f>
                      <c15:dlblFieldTableCache>
                        <c:ptCount val="1"/>
                      </c15:dlblFieldTableCache>
                    </c15:dlblFTEntry>
                  </c15:dlblFieldTable>
                  <c15:showDataLabelsRange val="0"/>
                </c:ext>
                <c:ext xmlns:c16="http://schemas.microsoft.com/office/drawing/2014/chart" uri="{C3380CC4-5D6E-409C-BE32-E72D297353CC}">
                  <c16:uniqueId val="{00000043-3FF4-4D8B-8505-8DC3EB4883E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FF4-4D8B-8505-8DC3EB4883E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B2-4AD3-90D7-8A0092D80D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B2-4AD3-90D7-8A0092D80D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B2-4AD3-90D7-8A0092D80D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B2-4AD3-90D7-8A0092D80D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B2-4AD3-90D7-8A0092D80D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B2-4AD3-90D7-8A0092D80D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B2-4AD3-90D7-8A0092D80D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B2-4AD3-90D7-8A0092D80D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B2-4AD3-90D7-8A0092D80D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B2-4AD3-90D7-8A0092D80D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B2-4AD3-90D7-8A0092D80D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B2-4AD3-90D7-8A0092D80D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7B2-4AD3-90D7-8A0092D80D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7B2-4AD3-90D7-8A0092D80D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B2-4AD3-90D7-8A0092D80D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7B2-4AD3-90D7-8A0092D80D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7B2-4AD3-90D7-8A0092D80D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B2-4AD3-90D7-8A0092D80D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7B2-4AD3-90D7-8A0092D80D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7B2-4AD3-90D7-8A0092D80D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7B2-4AD3-90D7-8A0092D80D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7B2-4AD3-90D7-8A0092D80D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7B2-4AD3-90D7-8A0092D80D0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7B2-4AD3-90D7-8A0092D80D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7B2-4AD3-90D7-8A0092D80D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7B2-4AD3-90D7-8A0092D80D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7B2-4AD3-90D7-8A0092D80D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7B2-4AD3-90D7-8A0092D80D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7B2-4AD3-90D7-8A0092D80D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7B2-4AD3-90D7-8A0092D80D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7B2-4AD3-90D7-8A0092D80D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7B2-4AD3-90D7-8A0092D80D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7B2-4AD3-90D7-8A0092D80D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7B2-4AD3-90D7-8A0092D80D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7B2-4AD3-90D7-8A0092D80D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7B2-4AD3-90D7-8A0092D80D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7B2-4AD3-90D7-8A0092D80D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7B2-4AD3-90D7-8A0092D80D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7B2-4AD3-90D7-8A0092D80D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7B2-4AD3-90D7-8A0092D80D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7B2-4AD3-90D7-8A0092D80D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7B2-4AD3-90D7-8A0092D80D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7B2-4AD3-90D7-8A0092D80D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7B2-4AD3-90D7-8A0092D80D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7B2-4AD3-90D7-8A0092D80D0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7B2-4AD3-90D7-8A0092D80D0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7B2-4AD3-90D7-8A0092D80D0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7B2-4AD3-90D7-8A0092D80D0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7B2-4AD3-90D7-8A0092D80D0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7B2-4AD3-90D7-8A0092D80D0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7B2-4AD3-90D7-8A0092D80D0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7B2-4AD3-90D7-8A0092D80D0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7B2-4AD3-90D7-8A0092D80D0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7B2-4AD3-90D7-8A0092D80D0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7B2-4AD3-90D7-8A0092D80D0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7B2-4AD3-90D7-8A0092D80D0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7B2-4AD3-90D7-8A0092D80D0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7B2-4AD3-90D7-8A0092D80D0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7B2-4AD3-90D7-8A0092D80D0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7B2-4AD3-90D7-8A0092D80D0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7B2-4AD3-90D7-8A0092D80D0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7B2-4AD3-90D7-8A0092D80D0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7B2-4AD3-90D7-8A0092D80D0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7B2-4AD3-90D7-8A0092D80D0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7B2-4AD3-90D7-8A0092D80D0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7B2-4AD3-90D7-8A0092D80D0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7B2-4AD3-90D7-8A0092D80D0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7B2-4AD3-90D7-8A0092D80D0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7B2-4AD3-90D7-8A0092D80D0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100.74239049740163</c:v>
                </c:pt>
                <c:pt idx="2">
                  <c:v>102.70353872803761</c:v>
                </c:pt>
                <c:pt idx="3">
                  <c:v>102.08230223542027</c:v>
                </c:pt>
                <c:pt idx="4">
                  <c:v>101.84927410706921</c:v>
                </c:pt>
                <c:pt idx="5">
                  <c:v>102.54320300255712</c:v>
                </c:pt>
                <c:pt idx="6">
                  <c:v>105.00494926998267</c:v>
                </c:pt>
                <c:pt idx="7">
                  <c:v>104.86214220902417</c:v>
                </c:pt>
                <c:pt idx="8">
                  <c:v>104.61055431823807</c:v>
                </c:pt>
                <c:pt idx="9">
                  <c:v>105.44522807885836</c:v>
                </c:pt>
                <c:pt idx="10">
                  <c:v>107.6141425389755</c:v>
                </c:pt>
                <c:pt idx="11">
                  <c:v>107.6213602243669</c:v>
                </c:pt>
                <c:pt idx="12">
                  <c:v>107.30068877340592</c:v>
                </c:pt>
                <c:pt idx="13">
                  <c:v>108.02400395941598</c:v>
                </c:pt>
                <c:pt idx="14">
                  <c:v>110.14394126866287</c:v>
                </c:pt>
                <c:pt idx="15">
                  <c:v>110.24034892353379</c:v>
                </c:pt>
                <c:pt idx="16">
                  <c:v>109.91349088509446</c:v>
                </c:pt>
                <c:pt idx="17">
                  <c:v>110.81621710797658</c:v>
                </c:pt>
                <c:pt idx="18">
                  <c:v>113.25476367235832</c:v>
                </c:pt>
                <c:pt idx="19">
                  <c:v>113.28518106079353</c:v>
                </c:pt>
                <c:pt idx="20">
                  <c:v>112.51340427286975</c:v>
                </c:pt>
                <c:pt idx="21">
                  <c:v>113.17176029035718</c:v>
                </c:pt>
                <c:pt idx="22">
                  <c:v>115.26643570073414</c:v>
                </c:pt>
                <c:pt idx="23">
                  <c:v>114.69108306524787</c:v>
                </c:pt>
                <c:pt idx="24">
                  <c:v>113.71721108636477</c:v>
                </c:pt>
              </c:numCache>
            </c:numRef>
          </c:val>
          <c:smooth val="0"/>
          <c:extLst>
            <c:ext xmlns:c16="http://schemas.microsoft.com/office/drawing/2014/chart" uri="{C3380CC4-5D6E-409C-BE32-E72D297353CC}">
              <c16:uniqueId val="{00000000-B2C6-412A-AD77-E9E0FD17F9D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101.67587588803207</c:v>
                </c:pt>
                <c:pt idx="2">
                  <c:v>104.6936668893072</c:v>
                </c:pt>
                <c:pt idx="3">
                  <c:v>104.54793855121744</c:v>
                </c:pt>
                <c:pt idx="4">
                  <c:v>100.73471370453579</c:v>
                </c:pt>
                <c:pt idx="5">
                  <c:v>101.26905094419818</c:v>
                </c:pt>
                <c:pt idx="6">
                  <c:v>105.47695670653955</c:v>
                </c:pt>
                <c:pt idx="7">
                  <c:v>107.29248891857428</c:v>
                </c:pt>
                <c:pt idx="8">
                  <c:v>105.74412532637076</c:v>
                </c:pt>
                <c:pt idx="9">
                  <c:v>107.28641690448721</c:v>
                </c:pt>
                <c:pt idx="10">
                  <c:v>111.81613941344344</c:v>
                </c:pt>
                <c:pt idx="11">
                  <c:v>111.79185135709515</c:v>
                </c:pt>
                <c:pt idx="12">
                  <c:v>108.19721901754814</c:v>
                </c:pt>
                <c:pt idx="13">
                  <c:v>111.11785779343009</c:v>
                </c:pt>
                <c:pt idx="14">
                  <c:v>113.8259760762645</c:v>
                </c:pt>
                <c:pt idx="15">
                  <c:v>114.54247373853907</c:v>
                </c:pt>
                <c:pt idx="16">
                  <c:v>113.17627056894773</c:v>
                </c:pt>
                <c:pt idx="17">
                  <c:v>115.40469973890339</c:v>
                </c:pt>
                <c:pt idx="18">
                  <c:v>117.61491286659785</c:v>
                </c:pt>
                <c:pt idx="19">
                  <c:v>118.57429109235534</c:v>
                </c:pt>
                <c:pt idx="20">
                  <c:v>116.35193393648673</c:v>
                </c:pt>
                <c:pt idx="21">
                  <c:v>117.66956099338151</c:v>
                </c:pt>
                <c:pt idx="22">
                  <c:v>119.98907037464326</c:v>
                </c:pt>
                <c:pt idx="23">
                  <c:v>120.43839941708666</c:v>
                </c:pt>
                <c:pt idx="24">
                  <c:v>115.55042807699314</c:v>
                </c:pt>
              </c:numCache>
            </c:numRef>
          </c:val>
          <c:smooth val="0"/>
          <c:extLst>
            <c:ext xmlns:c16="http://schemas.microsoft.com/office/drawing/2014/chart" uri="{C3380CC4-5D6E-409C-BE32-E72D297353CC}">
              <c16:uniqueId val="{00000001-B2C6-412A-AD77-E9E0FD17F9D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102.51494354660173</c:v>
                </c:pt>
                <c:pt idx="2">
                  <c:v>100.02656630506974</c:v>
                </c:pt>
                <c:pt idx="3">
                  <c:v>102.06553021917202</c:v>
                </c:pt>
                <c:pt idx="4">
                  <c:v>97.739650210316583</c:v>
                </c:pt>
                <c:pt idx="5">
                  <c:v>99.462032322337834</c:v>
                </c:pt>
                <c:pt idx="6">
                  <c:v>96.601726809829529</c:v>
                </c:pt>
                <c:pt idx="7">
                  <c:v>99.46867389860526</c:v>
                </c:pt>
                <c:pt idx="8">
                  <c:v>97.578038521142346</c:v>
                </c:pt>
                <c:pt idx="9">
                  <c:v>99.895948638476867</c:v>
                </c:pt>
                <c:pt idx="10">
                  <c:v>96.924950188177988</c:v>
                </c:pt>
                <c:pt idx="11">
                  <c:v>98.503431481071516</c:v>
                </c:pt>
                <c:pt idx="12">
                  <c:v>95.519149878237769</c:v>
                </c:pt>
                <c:pt idx="13">
                  <c:v>98.793446978082798</c:v>
                </c:pt>
                <c:pt idx="14">
                  <c:v>95.831303962807169</c:v>
                </c:pt>
                <c:pt idx="15">
                  <c:v>97.821562984281613</c:v>
                </c:pt>
                <c:pt idx="16">
                  <c:v>94.990037635598839</c:v>
                </c:pt>
                <c:pt idx="17">
                  <c:v>96.052689838388304</c:v>
                </c:pt>
                <c:pt idx="18">
                  <c:v>92.674341377020141</c:v>
                </c:pt>
                <c:pt idx="19">
                  <c:v>93.876466681425725</c:v>
                </c:pt>
                <c:pt idx="20">
                  <c:v>91.496568518928484</c:v>
                </c:pt>
                <c:pt idx="21">
                  <c:v>92.851450077485055</c:v>
                </c:pt>
                <c:pt idx="22">
                  <c:v>89.980075271197705</c:v>
                </c:pt>
                <c:pt idx="23">
                  <c:v>90.692937790568962</c:v>
                </c:pt>
                <c:pt idx="24">
                  <c:v>85.596634934691167</c:v>
                </c:pt>
              </c:numCache>
            </c:numRef>
          </c:val>
          <c:smooth val="0"/>
          <c:extLst>
            <c:ext xmlns:c16="http://schemas.microsoft.com/office/drawing/2014/chart" uri="{C3380CC4-5D6E-409C-BE32-E72D297353CC}">
              <c16:uniqueId val="{00000002-B2C6-412A-AD77-E9E0FD17F9D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B2C6-412A-AD77-E9E0FD17F9D8}"/>
                </c:ext>
              </c:extLst>
            </c:dLbl>
            <c:dLbl>
              <c:idx val="1"/>
              <c:delete val="1"/>
              <c:extLst>
                <c:ext xmlns:c15="http://schemas.microsoft.com/office/drawing/2012/chart" uri="{CE6537A1-D6FC-4f65-9D91-7224C49458BB}"/>
                <c:ext xmlns:c16="http://schemas.microsoft.com/office/drawing/2014/chart" uri="{C3380CC4-5D6E-409C-BE32-E72D297353CC}">
                  <c16:uniqueId val="{00000004-B2C6-412A-AD77-E9E0FD17F9D8}"/>
                </c:ext>
              </c:extLst>
            </c:dLbl>
            <c:dLbl>
              <c:idx val="2"/>
              <c:delete val="1"/>
              <c:extLst>
                <c:ext xmlns:c15="http://schemas.microsoft.com/office/drawing/2012/chart" uri="{CE6537A1-D6FC-4f65-9D91-7224C49458BB}"/>
                <c:ext xmlns:c16="http://schemas.microsoft.com/office/drawing/2014/chart" uri="{C3380CC4-5D6E-409C-BE32-E72D297353CC}">
                  <c16:uniqueId val="{00000005-B2C6-412A-AD77-E9E0FD17F9D8}"/>
                </c:ext>
              </c:extLst>
            </c:dLbl>
            <c:dLbl>
              <c:idx val="3"/>
              <c:delete val="1"/>
              <c:extLst>
                <c:ext xmlns:c15="http://schemas.microsoft.com/office/drawing/2012/chart" uri="{CE6537A1-D6FC-4f65-9D91-7224C49458BB}"/>
                <c:ext xmlns:c16="http://schemas.microsoft.com/office/drawing/2014/chart" uri="{C3380CC4-5D6E-409C-BE32-E72D297353CC}">
                  <c16:uniqueId val="{00000006-B2C6-412A-AD77-E9E0FD17F9D8}"/>
                </c:ext>
              </c:extLst>
            </c:dLbl>
            <c:dLbl>
              <c:idx val="4"/>
              <c:delete val="1"/>
              <c:extLst>
                <c:ext xmlns:c15="http://schemas.microsoft.com/office/drawing/2012/chart" uri="{CE6537A1-D6FC-4f65-9D91-7224C49458BB}"/>
                <c:ext xmlns:c16="http://schemas.microsoft.com/office/drawing/2014/chart" uri="{C3380CC4-5D6E-409C-BE32-E72D297353CC}">
                  <c16:uniqueId val="{00000007-B2C6-412A-AD77-E9E0FD17F9D8}"/>
                </c:ext>
              </c:extLst>
            </c:dLbl>
            <c:dLbl>
              <c:idx val="5"/>
              <c:delete val="1"/>
              <c:extLst>
                <c:ext xmlns:c15="http://schemas.microsoft.com/office/drawing/2012/chart" uri="{CE6537A1-D6FC-4f65-9D91-7224C49458BB}"/>
                <c:ext xmlns:c16="http://schemas.microsoft.com/office/drawing/2014/chart" uri="{C3380CC4-5D6E-409C-BE32-E72D297353CC}">
                  <c16:uniqueId val="{00000008-B2C6-412A-AD77-E9E0FD17F9D8}"/>
                </c:ext>
              </c:extLst>
            </c:dLbl>
            <c:dLbl>
              <c:idx val="6"/>
              <c:delete val="1"/>
              <c:extLst>
                <c:ext xmlns:c15="http://schemas.microsoft.com/office/drawing/2012/chart" uri="{CE6537A1-D6FC-4f65-9D91-7224C49458BB}"/>
                <c:ext xmlns:c16="http://schemas.microsoft.com/office/drawing/2014/chart" uri="{C3380CC4-5D6E-409C-BE32-E72D297353CC}">
                  <c16:uniqueId val="{00000009-B2C6-412A-AD77-E9E0FD17F9D8}"/>
                </c:ext>
              </c:extLst>
            </c:dLbl>
            <c:dLbl>
              <c:idx val="7"/>
              <c:delete val="1"/>
              <c:extLst>
                <c:ext xmlns:c15="http://schemas.microsoft.com/office/drawing/2012/chart" uri="{CE6537A1-D6FC-4f65-9D91-7224C49458BB}"/>
                <c:ext xmlns:c16="http://schemas.microsoft.com/office/drawing/2014/chart" uri="{C3380CC4-5D6E-409C-BE32-E72D297353CC}">
                  <c16:uniqueId val="{0000000A-B2C6-412A-AD77-E9E0FD17F9D8}"/>
                </c:ext>
              </c:extLst>
            </c:dLbl>
            <c:dLbl>
              <c:idx val="8"/>
              <c:delete val="1"/>
              <c:extLst>
                <c:ext xmlns:c15="http://schemas.microsoft.com/office/drawing/2012/chart" uri="{CE6537A1-D6FC-4f65-9D91-7224C49458BB}"/>
                <c:ext xmlns:c16="http://schemas.microsoft.com/office/drawing/2014/chart" uri="{C3380CC4-5D6E-409C-BE32-E72D297353CC}">
                  <c16:uniqueId val="{0000000B-B2C6-412A-AD77-E9E0FD17F9D8}"/>
                </c:ext>
              </c:extLst>
            </c:dLbl>
            <c:dLbl>
              <c:idx val="9"/>
              <c:delete val="1"/>
              <c:extLst>
                <c:ext xmlns:c15="http://schemas.microsoft.com/office/drawing/2012/chart" uri="{CE6537A1-D6FC-4f65-9D91-7224C49458BB}"/>
                <c:ext xmlns:c16="http://schemas.microsoft.com/office/drawing/2014/chart" uri="{C3380CC4-5D6E-409C-BE32-E72D297353CC}">
                  <c16:uniqueId val="{0000000C-B2C6-412A-AD77-E9E0FD17F9D8}"/>
                </c:ext>
              </c:extLst>
            </c:dLbl>
            <c:dLbl>
              <c:idx val="10"/>
              <c:delete val="1"/>
              <c:extLst>
                <c:ext xmlns:c15="http://schemas.microsoft.com/office/drawing/2012/chart" uri="{CE6537A1-D6FC-4f65-9D91-7224C49458BB}"/>
                <c:ext xmlns:c16="http://schemas.microsoft.com/office/drawing/2014/chart" uri="{C3380CC4-5D6E-409C-BE32-E72D297353CC}">
                  <c16:uniqueId val="{0000000D-B2C6-412A-AD77-E9E0FD17F9D8}"/>
                </c:ext>
              </c:extLst>
            </c:dLbl>
            <c:dLbl>
              <c:idx val="11"/>
              <c:delete val="1"/>
              <c:extLst>
                <c:ext xmlns:c15="http://schemas.microsoft.com/office/drawing/2012/chart" uri="{CE6537A1-D6FC-4f65-9D91-7224C49458BB}"/>
                <c:ext xmlns:c16="http://schemas.microsoft.com/office/drawing/2014/chart" uri="{C3380CC4-5D6E-409C-BE32-E72D297353CC}">
                  <c16:uniqueId val="{0000000E-B2C6-412A-AD77-E9E0FD17F9D8}"/>
                </c:ext>
              </c:extLst>
            </c:dLbl>
            <c:dLbl>
              <c:idx val="12"/>
              <c:delete val="1"/>
              <c:extLst>
                <c:ext xmlns:c15="http://schemas.microsoft.com/office/drawing/2012/chart" uri="{CE6537A1-D6FC-4f65-9D91-7224C49458BB}"/>
                <c:ext xmlns:c16="http://schemas.microsoft.com/office/drawing/2014/chart" uri="{C3380CC4-5D6E-409C-BE32-E72D297353CC}">
                  <c16:uniqueId val="{0000000F-B2C6-412A-AD77-E9E0FD17F9D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C6-412A-AD77-E9E0FD17F9D8}"/>
                </c:ext>
              </c:extLst>
            </c:dLbl>
            <c:dLbl>
              <c:idx val="14"/>
              <c:delete val="1"/>
              <c:extLst>
                <c:ext xmlns:c15="http://schemas.microsoft.com/office/drawing/2012/chart" uri="{CE6537A1-D6FC-4f65-9D91-7224C49458BB}"/>
                <c:ext xmlns:c16="http://schemas.microsoft.com/office/drawing/2014/chart" uri="{C3380CC4-5D6E-409C-BE32-E72D297353CC}">
                  <c16:uniqueId val="{00000011-B2C6-412A-AD77-E9E0FD17F9D8}"/>
                </c:ext>
              </c:extLst>
            </c:dLbl>
            <c:dLbl>
              <c:idx val="15"/>
              <c:delete val="1"/>
              <c:extLst>
                <c:ext xmlns:c15="http://schemas.microsoft.com/office/drawing/2012/chart" uri="{CE6537A1-D6FC-4f65-9D91-7224C49458BB}"/>
                <c:ext xmlns:c16="http://schemas.microsoft.com/office/drawing/2014/chart" uri="{C3380CC4-5D6E-409C-BE32-E72D297353CC}">
                  <c16:uniqueId val="{00000012-B2C6-412A-AD77-E9E0FD17F9D8}"/>
                </c:ext>
              </c:extLst>
            </c:dLbl>
            <c:dLbl>
              <c:idx val="16"/>
              <c:delete val="1"/>
              <c:extLst>
                <c:ext xmlns:c15="http://schemas.microsoft.com/office/drawing/2012/chart" uri="{CE6537A1-D6FC-4f65-9D91-7224C49458BB}"/>
                <c:ext xmlns:c16="http://schemas.microsoft.com/office/drawing/2014/chart" uri="{C3380CC4-5D6E-409C-BE32-E72D297353CC}">
                  <c16:uniqueId val="{00000013-B2C6-412A-AD77-E9E0FD17F9D8}"/>
                </c:ext>
              </c:extLst>
            </c:dLbl>
            <c:dLbl>
              <c:idx val="17"/>
              <c:delete val="1"/>
              <c:extLst>
                <c:ext xmlns:c15="http://schemas.microsoft.com/office/drawing/2012/chart" uri="{CE6537A1-D6FC-4f65-9D91-7224C49458BB}"/>
                <c:ext xmlns:c16="http://schemas.microsoft.com/office/drawing/2014/chart" uri="{C3380CC4-5D6E-409C-BE32-E72D297353CC}">
                  <c16:uniqueId val="{00000014-B2C6-412A-AD77-E9E0FD17F9D8}"/>
                </c:ext>
              </c:extLst>
            </c:dLbl>
            <c:dLbl>
              <c:idx val="18"/>
              <c:delete val="1"/>
              <c:extLst>
                <c:ext xmlns:c15="http://schemas.microsoft.com/office/drawing/2012/chart" uri="{CE6537A1-D6FC-4f65-9D91-7224C49458BB}"/>
                <c:ext xmlns:c16="http://schemas.microsoft.com/office/drawing/2014/chart" uri="{C3380CC4-5D6E-409C-BE32-E72D297353CC}">
                  <c16:uniqueId val="{00000015-B2C6-412A-AD77-E9E0FD17F9D8}"/>
                </c:ext>
              </c:extLst>
            </c:dLbl>
            <c:dLbl>
              <c:idx val="19"/>
              <c:delete val="1"/>
              <c:extLst>
                <c:ext xmlns:c15="http://schemas.microsoft.com/office/drawing/2012/chart" uri="{CE6537A1-D6FC-4f65-9D91-7224C49458BB}"/>
                <c:ext xmlns:c16="http://schemas.microsoft.com/office/drawing/2014/chart" uri="{C3380CC4-5D6E-409C-BE32-E72D297353CC}">
                  <c16:uniqueId val="{00000016-B2C6-412A-AD77-E9E0FD17F9D8}"/>
                </c:ext>
              </c:extLst>
            </c:dLbl>
            <c:dLbl>
              <c:idx val="20"/>
              <c:delete val="1"/>
              <c:extLst>
                <c:ext xmlns:c15="http://schemas.microsoft.com/office/drawing/2012/chart" uri="{CE6537A1-D6FC-4f65-9D91-7224C49458BB}"/>
                <c:ext xmlns:c16="http://schemas.microsoft.com/office/drawing/2014/chart" uri="{C3380CC4-5D6E-409C-BE32-E72D297353CC}">
                  <c16:uniqueId val="{00000017-B2C6-412A-AD77-E9E0FD17F9D8}"/>
                </c:ext>
              </c:extLst>
            </c:dLbl>
            <c:dLbl>
              <c:idx val="21"/>
              <c:delete val="1"/>
              <c:extLst>
                <c:ext xmlns:c15="http://schemas.microsoft.com/office/drawing/2012/chart" uri="{CE6537A1-D6FC-4f65-9D91-7224C49458BB}"/>
                <c:ext xmlns:c16="http://schemas.microsoft.com/office/drawing/2014/chart" uri="{C3380CC4-5D6E-409C-BE32-E72D297353CC}">
                  <c16:uniqueId val="{00000018-B2C6-412A-AD77-E9E0FD17F9D8}"/>
                </c:ext>
              </c:extLst>
            </c:dLbl>
            <c:dLbl>
              <c:idx val="22"/>
              <c:delete val="1"/>
              <c:extLst>
                <c:ext xmlns:c15="http://schemas.microsoft.com/office/drawing/2012/chart" uri="{CE6537A1-D6FC-4f65-9D91-7224C49458BB}"/>
                <c:ext xmlns:c16="http://schemas.microsoft.com/office/drawing/2014/chart" uri="{C3380CC4-5D6E-409C-BE32-E72D297353CC}">
                  <c16:uniqueId val="{00000019-B2C6-412A-AD77-E9E0FD17F9D8}"/>
                </c:ext>
              </c:extLst>
            </c:dLbl>
            <c:dLbl>
              <c:idx val="23"/>
              <c:delete val="1"/>
              <c:extLst>
                <c:ext xmlns:c15="http://schemas.microsoft.com/office/drawing/2012/chart" uri="{CE6537A1-D6FC-4f65-9D91-7224C49458BB}"/>
                <c:ext xmlns:c16="http://schemas.microsoft.com/office/drawing/2014/chart" uri="{C3380CC4-5D6E-409C-BE32-E72D297353CC}">
                  <c16:uniqueId val="{0000001A-B2C6-412A-AD77-E9E0FD17F9D8}"/>
                </c:ext>
              </c:extLst>
            </c:dLbl>
            <c:dLbl>
              <c:idx val="24"/>
              <c:delete val="1"/>
              <c:extLst>
                <c:ext xmlns:c15="http://schemas.microsoft.com/office/drawing/2012/chart" uri="{CE6537A1-D6FC-4f65-9D91-7224C49458BB}"/>
                <c:ext xmlns:c16="http://schemas.microsoft.com/office/drawing/2014/chart" uri="{C3380CC4-5D6E-409C-BE32-E72D297353CC}">
                  <c16:uniqueId val="{0000001B-B2C6-412A-AD77-E9E0FD17F9D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B2C6-412A-AD77-E9E0FD17F9D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Städteregion Aachen (05334)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220575</v>
      </c>
      <c r="F11" s="238">
        <v>222464</v>
      </c>
      <c r="G11" s="238">
        <v>223580</v>
      </c>
      <c r="H11" s="238">
        <v>219517</v>
      </c>
      <c r="I11" s="265">
        <v>218240</v>
      </c>
      <c r="J11" s="263">
        <v>2335</v>
      </c>
      <c r="K11" s="266">
        <v>1.0699230205278591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13.223620083871699</v>
      </c>
      <c r="E13" s="115">
        <v>29168</v>
      </c>
      <c r="F13" s="114">
        <v>29565</v>
      </c>
      <c r="G13" s="114">
        <v>30353</v>
      </c>
      <c r="H13" s="114">
        <v>29926</v>
      </c>
      <c r="I13" s="140">
        <v>29231</v>
      </c>
      <c r="J13" s="115">
        <v>-63</v>
      </c>
      <c r="K13" s="116">
        <v>-0.21552461427936095</v>
      </c>
    </row>
    <row r="14" spans="1:255" ht="14.1" customHeight="1" x14ac:dyDescent="0.2">
      <c r="A14" s="306" t="s">
        <v>230</v>
      </c>
      <c r="B14" s="307"/>
      <c r="C14" s="308"/>
      <c r="D14" s="113">
        <v>54.87249234954097</v>
      </c>
      <c r="E14" s="115">
        <v>121035</v>
      </c>
      <c r="F14" s="114">
        <v>122554</v>
      </c>
      <c r="G14" s="114">
        <v>123003</v>
      </c>
      <c r="H14" s="114">
        <v>120034</v>
      </c>
      <c r="I14" s="140">
        <v>120104</v>
      </c>
      <c r="J14" s="115">
        <v>931</v>
      </c>
      <c r="K14" s="116">
        <v>0.77516152667687999</v>
      </c>
    </row>
    <row r="15" spans="1:255" ht="14.1" customHeight="1" x14ac:dyDescent="0.2">
      <c r="A15" s="306" t="s">
        <v>231</v>
      </c>
      <c r="B15" s="307"/>
      <c r="C15" s="308"/>
      <c r="D15" s="113">
        <v>12.088405304318259</v>
      </c>
      <c r="E15" s="115">
        <v>26664</v>
      </c>
      <c r="F15" s="114">
        <v>26608</v>
      </c>
      <c r="G15" s="114">
        <v>27018</v>
      </c>
      <c r="H15" s="114">
        <v>26581</v>
      </c>
      <c r="I15" s="140">
        <v>26457</v>
      </c>
      <c r="J15" s="115">
        <v>207</v>
      </c>
      <c r="K15" s="116">
        <v>0.78240163283819031</v>
      </c>
    </row>
    <row r="16" spans="1:255" ht="14.1" customHeight="1" x14ac:dyDescent="0.2">
      <c r="A16" s="306" t="s">
        <v>232</v>
      </c>
      <c r="B16" s="307"/>
      <c r="C16" s="308"/>
      <c r="D16" s="113">
        <v>18.755525331519891</v>
      </c>
      <c r="E16" s="115">
        <v>41370</v>
      </c>
      <c r="F16" s="114">
        <v>41372</v>
      </c>
      <c r="G16" s="114">
        <v>40826</v>
      </c>
      <c r="H16" s="114">
        <v>40740</v>
      </c>
      <c r="I16" s="140">
        <v>40176</v>
      </c>
      <c r="J16" s="115">
        <v>1194</v>
      </c>
      <c r="K16" s="116">
        <v>2.9719235364396654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0.24798821262609089</v>
      </c>
      <c r="E18" s="115">
        <v>547</v>
      </c>
      <c r="F18" s="114">
        <v>540</v>
      </c>
      <c r="G18" s="114">
        <v>569</v>
      </c>
      <c r="H18" s="114">
        <v>560</v>
      </c>
      <c r="I18" s="140">
        <v>539</v>
      </c>
      <c r="J18" s="115">
        <v>8</v>
      </c>
      <c r="K18" s="116">
        <v>1.484230055658627</v>
      </c>
    </row>
    <row r="19" spans="1:255" ht="14.1" customHeight="1" x14ac:dyDescent="0.2">
      <c r="A19" s="306" t="s">
        <v>235</v>
      </c>
      <c r="B19" s="307" t="s">
        <v>236</v>
      </c>
      <c r="C19" s="308"/>
      <c r="D19" s="113">
        <v>0.1319279156749405</v>
      </c>
      <c r="E19" s="115">
        <v>291</v>
      </c>
      <c r="F19" s="114">
        <v>288</v>
      </c>
      <c r="G19" s="114">
        <v>322</v>
      </c>
      <c r="H19" s="114">
        <v>312</v>
      </c>
      <c r="I19" s="140">
        <v>298</v>
      </c>
      <c r="J19" s="115">
        <v>-7</v>
      </c>
      <c r="K19" s="116">
        <v>-2.348993288590604</v>
      </c>
    </row>
    <row r="20" spans="1:255" ht="14.1" customHeight="1" x14ac:dyDescent="0.2">
      <c r="A20" s="306">
        <v>12</v>
      </c>
      <c r="B20" s="307" t="s">
        <v>237</v>
      </c>
      <c r="C20" s="308"/>
      <c r="D20" s="113">
        <v>0.67777399977331976</v>
      </c>
      <c r="E20" s="115">
        <v>1495</v>
      </c>
      <c r="F20" s="114">
        <v>1476</v>
      </c>
      <c r="G20" s="114">
        <v>1506</v>
      </c>
      <c r="H20" s="114">
        <v>1459</v>
      </c>
      <c r="I20" s="140">
        <v>1438</v>
      </c>
      <c r="J20" s="115">
        <v>57</v>
      </c>
      <c r="K20" s="116">
        <v>3.963838664812239</v>
      </c>
    </row>
    <row r="21" spans="1:255" ht="14.1" customHeight="1" x14ac:dyDescent="0.2">
      <c r="A21" s="306">
        <v>21</v>
      </c>
      <c r="B21" s="307" t="s">
        <v>238</v>
      </c>
      <c r="C21" s="308"/>
      <c r="D21" s="113">
        <v>0.71948316899013942</v>
      </c>
      <c r="E21" s="115">
        <v>1587</v>
      </c>
      <c r="F21" s="114">
        <v>1627</v>
      </c>
      <c r="G21" s="114">
        <v>1682</v>
      </c>
      <c r="H21" s="114">
        <v>1666</v>
      </c>
      <c r="I21" s="140">
        <v>1686</v>
      </c>
      <c r="J21" s="115">
        <v>-99</v>
      </c>
      <c r="K21" s="116">
        <v>-5.8718861209964412</v>
      </c>
    </row>
    <row r="22" spans="1:255" ht="14.1" customHeight="1" x14ac:dyDescent="0.2">
      <c r="A22" s="306">
        <v>22</v>
      </c>
      <c r="B22" s="307" t="s">
        <v>239</v>
      </c>
      <c r="C22" s="308"/>
      <c r="D22" s="113">
        <v>1.1787373909101213</v>
      </c>
      <c r="E22" s="115">
        <v>2600</v>
      </c>
      <c r="F22" s="114">
        <v>2623</v>
      </c>
      <c r="G22" s="114">
        <v>2710</v>
      </c>
      <c r="H22" s="114">
        <v>2632</v>
      </c>
      <c r="I22" s="140">
        <v>2673</v>
      </c>
      <c r="J22" s="115">
        <v>-73</v>
      </c>
      <c r="K22" s="116">
        <v>-2.7310138421249532</v>
      </c>
    </row>
    <row r="23" spans="1:255" ht="14.1" customHeight="1" x14ac:dyDescent="0.2">
      <c r="A23" s="306">
        <v>23</v>
      </c>
      <c r="B23" s="307" t="s">
        <v>240</v>
      </c>
      <c r="C23" s="308"/>
      <c r="D23" s="113">
        <v>0.83282330273149718</v>
      </c>
      <c r="E23" s="115">
        <v>1837</v>
      </c>
      <c r="F23" s="114">
        <v>1900</v>
      </c>
      <c r="G23" s="114">
        <v>1964</v>
      </c>
      <c r="H23" s="114">
        <v>1922</v>
      </c>
      <c r="I23" s="140">
        <v>1894</v>
      </c>
      <c r="J23" s="115">
        <v>-57</v>
      </c>
      <c r="K23" s="116">
        <v>-3.0095036958817318</v>
      </c>
    </row>
    <row r="24" spans="1:255" ht="14.1" customHeight="1" x14ac:dyDescent="0.2">
      <c r="A24" s="306">
        <v>24</v>
      </c>
      <c r="B24" s="307" t="s">
        <v>241</v>
      </c>
      <c r="C24" s="308"/>
      <c r="D24" s="113">
        <v>2.7809135214779555</v>
      </c>
      <c r="E24" s="115">
        <v>6134</v>
      </c>
      <c r="F24" s="114">
        <v>6283</v>
      </c>
      <c r="G24" s="114">
        <v>6567</v>
      </c>
      <c r="H24" s="114">
        <v>6521</v>
      </c>
      <c r="I24" s="140">
        <v>6568</v>
      </c>
      <c r="J24" s="115">
        <v>-434</v>
      </c>
      <c r="K24" s="116">
        <v>-6.607795371498173</v>
      </c>
    </row>
    <row r="25" spans="1:255" ht="14.1" customHeight="1" x14ac:dyDescent="0.2">
      <c r="A25" s="306">
        <v>25</v>
      </c>
      <c r="B25" s="307" t="s">
        <v>242</v>
      </c>
      <c r="C25" s="308"/>
      <c r="D25" s="113">
        <v>5.1379349427632324</v>
      </c>
      <c r="E25" s="115">
        <v>11333</v>
      </c>
      <c r="F25" s="114">
        <v>11504</v>
      </c>
      <c r="G25" s="114">
        <v>11677</v>
      </c>
      <c r="H25" s="114">
        <v>11458</v>
      </c>
      <c r="I25" s="140">
        <v>11509</v>
      </c>
      <c r="J25" s="115">
        <v>-176</v>
      </c>
      <c r="K25" s="116">
        <v>-1.5292379876618298</v>
      </c>
    </row>
    <row r="26" spans="1:255" ht="14.1" customHeight="1" x14ac:dyDescent="0.2">
      <c r="A26" s="306">
        <v>26</v>
      </c>
      <c r="B26" s="307" t="s">
        <v>243</v>
      </c>
      <c r="C26" s="308"/>
      <c r="D26" s="113">
        <v>4.1128867732063927</v>
      </c>
      <c r="E26" s="115">
        <v>9072</v>
      </c>
      <c r="F26" s="114">
        <v>9136</v>
      </c>
      <c r="G26" s="114">
        <v>9132</v>
      </c>
      <c r="H26" s="114">
        <v>8894</v>
      </c>
      <c r="I26" s="140">
        <v>8880</v>
      </c>
      <c r="J26" s="115">
        <v>192</v>
      </c>
      <c r="K26" s="116">
        <v>2.1621621621621623</v>
      </c>
    </row>
    <row r="27" spans="1:255" ht="14.1" customHeight="1" x14ac:dyDescent="0.2">
      <c r="A27" s="306">
        <v>27</v>
      </c>
      <c r="B27" s="307" t="s">
        <v>244</v>
      </c>
      <c r="C27" s="308"/>
      <c r="D27" s="113">
        <v>3.7229967131361215</v>
      </c>
      <c r="E27" s="115">
        <v>8212</v>
      </c>
      <c r="F27" s="114">
        <v>8200</v>
      </c>
      <c r="G27" s="114">
        <v>8158</v>
      </c>
      <c r="H27" s="114">
        <v>8004</v>
      </c>
      <c r="I27" s="140">
        <v>7914</v>
      </c>
      <c r="J27" s="115">
        <v>298</v>
      </c>
      <c r="K27" s="116">
        <v>3.7654788981551679</v>
      </c>
    </row>
    <row r="28" spans="1:255" ht="14.1" customHeight="1" x14ac:dyDescent="0.2">
      <c r="A28" s="306">
        <v>28</v>
      </c>
      <c r="B28" s="307" t="s">
        <v>245</v>
      </c>
      <c r="C28" s="308"/>
      <c r="D28" s="113">
        <v>0.22622690694775019</v>
      </c>
      <c r="E28" s="115">
        <v>499</v>
      </c>
      <c r="F28" s="114">
        <v>516</v>
      </c>
      <c r="G28" s="114">
        <v>528</v>
      </c>
      <c r="H28" s="114">
        <v>520</v>
      </c>
      <c r="I28" s="140">
        <v>516</v>
      </c>
      <c r="J28" s="115">
        <v>-17</v>
      </c>
      <c r="K28" s="116">
        <v>-3.2945736434108528</v>
      </c>
    </row>
    <row r="29" spans="1:255" ht="14.1" customHeight="1" x14ac:dyDescent="0.2">
      <c r="A29" s="306">
        <v>29</v>
      </c>
      <c r="B29" s="307" t="s">
        <v>246</v>
      </c>
      <c r="C29" s="308"/>
      <c r="D29" s="113">
        <v>2.7269636178170691</v>
      </c>
      <c r="E29" s="115">
        <v>6015</v>
      </c>
      <c r="F29" s="114">
        <v>6753</v>
      </c>
      <c r="G29" s="114">
        <v>6964</v>
      </c>
      <c r="H29" s="114">
        <v>6751</v>
      </c>
      <c r="I29" s="140">
        <v>6316</v>
      </c>
      <c r="J29" s="115">
        <v>-301</v>
      </c>
      <c r="K29" s="116">
        <v>-4.7656744775174165</v>
      </c>
    </row>
    <row r="30" spans="1:255" ht="14.1" customHeight="1" x14ac:dyDescent="0.2">
      <c r="A30" s="306" t="s">
        <v>247</v>
      </c>
      <c r="B30" s="307" t="s">
        <v>248</v>
      </c>
      <c r="C30" s="308"/>
      <c r="D30" s="113">
        <v>1.1243341267142695</v>
      </c>
      <c r="E30" s="115">
        <v>2480</v>
      </c>
      <c r="F30" s="114">
        <v>3091</v>
      </c>
      <c r="G30" s="114">
        <v>3319</v>
      </c>
      <c r="H30" s="114">
        <v>3081</v>
      </c>
      <c r="I30" s="140">
        <v>2646</v>
      </c>
      <c r="J30" s="115">
        <v>-166</v>
      </c>
      <c r="K30" s="116">
        <v>-6.2736205593348453</v>
      </c>
    </row>
    <row r="31" spans="1:255" ht="14.1" customHeight="1" x14ac:dyDescent="0.2">
      <c r="A31" s="306" t="s">
        <v>249</v>
      </c>
      <c r="B31" s="307" t="s">
        <v>250</v>
      </c>
      <c r="C31" s="308"/>
      <c r="D31" s="113">
        <v>1.5971891646832144</v>
      </c>
      <c r="E31" s="115">
        <v>3523</v>
      </c>
      <c r="F31" s="114">
        <v>3651</v>
      </c>
      <c r="G31" s="114">
        <v>3636</v>
      </c>
      <c r="H31" s="114">
        <v>3661</v>
      </c>
      <c r="I31" s="140">
        <v>3661</v>
      </c>
      <c r="J31" s="115">
        <v>-138</v>
      </c>
      <c r="K31" s="116">
        <v>-3.7694618956569244</v>
      </c>
    </row>
    <row r="32" spans="1:255" ht="14.1" customHeight="1" x14ac:dyDescent="0.2">
      <c r="A32" s="306">
        <v>31</v>
      </c>
      <c r="B32" s="307" t="s">
        <v>251</v>
      </c>
      <c r="C32" s="308"/>
      <c r="D32" s="113">
        <v>1.3918168423438739</v>
      </c>
      <c r="E32" s="115">
        <v>3070</v>
      </c>
      <c r="F32" s="114">
        <v>3029</v>
      </c>
      <c r="G32" s="114">
        <v>2992</v>
      </c>
      <c r="H32" s="114">
        <v>2942</v>
      </c>
      <c r="I32" s="140">
        <v>2873</v>
      </c>
      <c r="J32" s="115">
        <v>197</v>
      </c>
      <c r="K32" s="116">
        <v>6.8569439610163592</v>
      </c>
    </row>
    <row r="33" spans="1:11" ht="14.1" customHeight="1" x14ac:dyDescent="0.2">
      <c r="A33" s="306">
        <v>32</v>
      </c>
      <c r="B33" s="307" t="s">
        <v>252</v>
      </c>
      <c r="C33" s="308"/>
      <c r="D33" s="113">
        <v>1.3233594015640939</v>
      </c>
      <c r="E33" s="115">
        <v>2919</v>
      </c>
      <c r="F33" s="114">
        <v>2854</v>
      </c>
      <c r="G33" s="114">
        <v>2906</v>
      </c>
      <c r="H33" s="114">
        <v>2849</v>
      </c>
      <c r="I33" s="140">
        <v>2772</v>
      </c>
      <c r="J33" s="115">
        <v>147</v>
      </c>
      <c r="K33" s="116">
        <v>5.3030303030303028</v>
      </c>
    </row>
    <row r="34" spans="1:11" ht="14.1" customHeight="1" x14ac:dyDescent="0.2">
      <c r="A34" s="306">
        <v>33</v>
      </c>
      <c r="B34" s="307" t="s">
        <v>253</v>
      </c>
      <c r="C34" s="308"/>
      <c r="D34" s="113">
        <v>0.85866485322452679</v>
      </c>
      <c r="E34" s="115">
        <v>1894</v>
      </c>
      <c r="F34" s="114">
        <v>1892</v>
      </c>
      <c r="G34" s="114">
        <v>1985</v>
      </c>
      <c r="H34" s="114">
        <v>1952</v>
      </c>
      <c r="I34" s="140">
        <v>1932</v>
      </c>
      <c r="J34" s="115">
        <v>-38</v>
      </c>
      <c r="K34" s="116">
        <v>-1.9668737060041408</v>
      </c>
    </row>
    <row r="35" spans="1:11" ht="14.1" customHeight="1" x14ac:dyDescent="0.2">
      <c r="A35" s="306">
        <v>34</v>
      </c>
      <c r="B35" s="307" t="s">
        <v>254</v>
      </c>
      <c r="C35" s="308"/>
      <c r="D35" s="113">
        <v>2.2414144848690922</v>
      </c>
      <c r="E35" s="115">
        <v>4944</v>
      </c>
      <c r="F35" s="114">
        <v>4975</v>
      </c>
      <c r="G35" s="114">
        <v>4979</v>
      </c>
      <c r="H35" s="114">
        <v>4866</v>
      </c>
      <c r="I35" s="140">
        <v>4859</v>
      </c>
      <c r="J35" s="115">
        <v>85</v>
      </c>
      <c r="K35" s="116">
        <v>1.749331138094258</v>
      </c>
    </row>
    <row r="36" spans="1:11" ht="14.1" customHeight="1" x14ac:dyDescent="0.2">
      <c r="A36" s="306">
        <v>41</v>
      </c>
      <c r="B36" s="307" t="s">
        <v>255</v>
      </c>
      <c r="C36" s="308"/>
      <c r="D36" s="113">
        <v>2.2622690694775018</v>
      </c>
      <c r="E36" s="115">
        <v>4990</v>
      </c>
      <c r="F36" s="114">
        <v>5077</v>
      </c>
      <c r="G36" s="114">
        <v>5131</v>
      </c>
      <c r="H36" s="114">
        <v>5096</v>
      </c>
      <c r="I36" s="140">
        <v>5090</v>
      </c>
      <c r="J36" s="115">
        <v>-100</v>
      </c>
      <c r="K36" s="116">
        <v>-1.9646365422396856</v>
      </c>
    </row>
    <row r="37" spans="1:11" ht="14.1" customHeight="1" x14ac:dyDescent="0.2">
      <c r="A37" s="306">
        <v>42</v>
      </c>
      <c r="B37" s="307" t="s">
        <v>256</v>
      </c>
      <c r="C37" s="308"/>
      <c r="D37" s="113">
        <v>0.25342853904567608</v>
      </c>
      <c r="E37" s="115">
        <v>559</v>
      </c>
      <c r="F37" s="114">
        <v>559</v>
      </c>
      <c r="G37" s="114">
        <v>542</v>
      </c>
      <c r="H37" s="114">
        <v>546</v>
      </c>
      <c r="I37" s="140">
        <v>535</v>
      </c>
      <c r="J37" s="115">
        <v>24</v>
      </c>
      <c r="K37" s="116">
        <v>4.4859813084112146</v>
      </c>
    </row>
    <row r="38" spans="1:11" ht="14.1" customHeight="1" x14ac:dyDescent="0.2">
      <c r="A38" s="306">
        <v>43</v>
      </c>
      <c r="B38" s="307" t="s">
        <v>257</v>
      </c>
      <c r="C38" s="308"/>
      <c r="D38" s="113">
        <v>4.2629491102799504</v>
      </c>
      <c r="E38" s="115">
        <v>9403</v>
      </c>
      <c r="F38" s="114">
        <v>9356</v>
      </c>
      <c r="G38" s="114">
        <v>9224</v>
      </c>
      <c r="H38" s="114">
        <v>9006</v>
      </c>
      <c r="I38" s="140">
        <v>8961</v>
      </c>
      <c r="J38" s="115">
        <v>442</v>
      </c>
      <c r="K38" s="116">
        <v>4.9324852137038278</v>
      </c>
    </row>
    <row r="39" spans="1:11" ht="14.1" customHeight="1" x14ac:dyDescent="0.2">
      <c r="A39" s="306">
        <v>51</v>
      </c>
      <c r="B39" s="307" t="s">
        <v>258</v>
      </c>
      <c r="C39" s="308"/>
      <c r="D39" s="113">
        <v>5.0649438966337978</v>
      </c>
      <c r="E39" s="115">
        <v>11172</v>
      </c>
      <c r="F39" s="114">
        <v>11363</v>
      </c>
      <c r="G39" s="114">
        <v>11652</v>
      </c>
      <c r="H39" s="114">
        <v>11271</v>
      </c>
      <c r="I39" s="140">
        <v>11106</v>
      </c>
      <c r="J39" s="115">
        <v>66</v>
      </c>
      <c r="K39" s="116">
        <v>0.59427336574824419</v>
      </c>
    </row>
    <row r="40" spans="1:11" ht="14.1" customHeight="1" x14ac:dyDescent="0.2">
      <c r="A40" s="306" t="s">
        <v>259</v>
      </c>
      <c r="B40" s="307" t="s">
        <v>260</v>
      </c>
      <c r="C40" s="308"/>
      <c r="D40" s="113">
        <v>4.43658619517171</v>
      </c>
      <c r="E40" s="115">
        <v>9786</v>
      </c>
      <c r="F40" s="114">
        <v>9959</v>
      </c>
      <c r="G40" s="114">
        <v>10229</v>
      </c>
      <c r="H40" s="114">
        <v>9932</v>
      </c>
      <c r="I40" s="140">
        <v>9755</v>
      </c>
      <c r="J40" s="115">
        <v>31</v>
      </c>
      <c r="K40" s="116">
        <v>0.31778575089697592</v>
      </c>
    </row>
    <row r="41" spans="1:11" ht="14.1" customHeight="1" x14ac:dyDescent="0.2">
      <c r="A41" s="306"/>
      <c r="B41" s="307" t="s">
        <v>261</v>
      </c>
      <c r="C41" s="308"/>
      <c r="D41" s="113">
        <v>3.540745778080018</v>
      </c>
      <c r="E41" s="115">
        <v>7810</v>
      </c>
      <c r="F41" s="114">
        <v>7959</v>
      </c>
      <c r="G41" s="114">
        <v>8327</v>
      </c>
      <c r="H41" s="114">
        <v>8031</v>
      </c>
      <c r="I41" s="140">
        <v>7834</v>
      </c>
      <c r="J41" s="115">
        <v>-24</v>
      </c>
      <c r="K41" s="116">
        <v>-0.30635690579525149</v>
      </c>
    </row>
    <row r="42" spans="1:11" ht="14.1" customHeight="1" x14ac:dyDescent="0.2">
      <c r="A42" s="306">
        <v>52</v>
      </c>
      <c r="B42" s="307" t="s">
        <v>262</v>
      </c>
      <c r="C42" s="308"/>
      <c r="D42" s="113">
        <v>2.5093505610336622</v>
      </c>
      <c r="E42" s="115">
        <v>5535</v>
      </c>
      <c r="F42" s="114">
        <v>5588</v>
      </c>
      <c r="G42" s="114">
        <v>5599</v>
      </c>
      <c r="H42" s="114">
        <v>5556</v>
      </c>
      <c r="I42" s="140">
        <v>5570</v>
      </c>
      <c r="J42" s="115">
        <v>-35</v>
      </c>
      <c r="K42" s="116">
        <v>-0.62836624775583483</v>
      </c>
    </row>
    <row r="43" spans="1:11" ht="14.1" customHeight="1" x14ac:dyDescent="0.2">
      <c r="A43" s="306" t="s">
        <v>263</v>
      </c>
      <c r="B43" s="307" t="s">
        <v>264</v>
      </c>
      <c r="C43" s="308"/>
      <c r="D43" s="113">
        <v>2.240054403264196</v>
      </c>
      <c r="E43" s="115">
        <v>4941</v>
      </c>
      <c r="F43" s="114">
        <v>4962</v>
      </c>
      <c r="G43" s="114">
        <v>4962</v>
      </c>
      <c r="H43" s="114">
        <v>4934</v>
      </c>
      <c r="I43" s="140">
        <v>4961</v>
      </c>
      <c r="J43" s="115">
        <v>-20</v>
      </c>
      <c r="K43" s="116">
        <v>-0.40314452731304173</v>
      </c>
    </row>
    <row r="44" spans="1:11" ht="14.1" customHeight="1" x14ac:dyDescent="0.2">
      <c r="A44" s="306">
        <v>53</v>
      </c>
      <c r="B44" s="307" t="s">
        <v>265</v>
      </c>
      <c r="C44" s="308"/>
      <c r="D44" s="113">
        <v>1.2091125467528052</v>
      </c>
      <c r="E44" s="115">
        <v>2667</v>
      </c>
      <c r="F44" s="114">
        <v>2599</v>
      </c>
      <c r="G44" s="114">
        <v>2576</v>
      </c>
      <c r="H44" s="114">
        <v>2570</v>
      </c>
      <c r="I44" s="140">
        <v>2580</v>
      </c>
      <c r="J44" s="115">
        <v>87</v>
      </c>
      <c r="K44" s="116">
        <v>3.3720930232558142</v>
      </c>
    </row>
    <row r="45" spans="1:11" ht="14.1" customHeight="1" x14ac:dyDescent="0.2">
      <c r="A45" s="306" t="s">
        <v>266</v>
      </c>
      <c r="B45" s="307" t="s">
        <v>267</v>
      </c>
      <c r="C45" s="308"/>
      <c r="D45" s="113">
        <v>1.1284143715289583</v>
      </c>
      <c r="E45" s="115">
        <v>2489</v>
      </c>
      <c r="F45" s="114">
        <v>2428</v>
      </c>
      <c r="G45" s="114">
        <v>2411</v>
      </c>
      <c r="H45" s="114">
        <v>2398</v>
      </c>
      <c r="I45" s="140">
        <v>2412</v>
      </c>
      <c r="J45" s="115">
        <v>77</v>
      </c>
      <c r="K45" s="116">
        <v>3.1923714759535655</v>
      </c>
    </row>
    <row r="46" spans="1:11" ht="14.1" customHeight="1" x14ac:dyDescent="0.2">
      <c r="A46" s="306">
        <v>54</v>
      </c>
      <c r="B46" s="307" t="s">
        <v>268</v>
      </c>
      <c r="C46" s="308"/>
      <c r="D46" s="113">
        <v>1.8315765612603423</v>
      </c>
      <c r="E46" s="115">
        <v>4040</v>
      </c>
      <c r="F46" s="114">
        <v>3981</v>
      </c>
      <c r="G46" s="114">
        <v>4030</v>
      </c>
      <c r="H46" s="114">
        <v>3975</v>
      </c>
      <c r="I46" s="140">
        <v>3931</v>
      </c>
      <c r="J46" s="115">
        <v>109</v>
      </c>
      <c r="K46" s="116">
        <v>2.7728313406257952</v>
      </c>
    </row>
    <row r="47" spans="1:11" ht="14.1" customHeight="1" x14ac:dyDescent="0.2">
      <c r="A47" s="306">
        <v>61</v>
      </c>
      <c r="B47" s="307" t="s">
        <v>269</v>
      </c>
      <c r="C47" s="308"/>
      <c r="D47" s="113">
        <v>2.5954890626770939</v>
      </c>
      <c r="E47" s="115">
        <v>5725</v>
      </c>
      <c r="F47" s="114">
        <v>5741</v>
      </c>
      <c r="G47" s="114">
        <v>5741</v>
      </c>
      <c r="H47" s="114">
        <v>5517</v>
      </c>
      <c r="I47" s="140">
        <v>5508</v>
      </c>
      <c r="J47" s="115">
        <v>217</v>
      </c>
      <c r="K47" s="116">
        <v>3.9397240377632534</v>
      </c>
    </row>
    <row r="48" spans="1:11" ht="14.1" customHeight="1" x14ac:dyDescent="0.2">
      <c r="A48" s="306">
        <v>62</v>
      </c>
      <c r="B48" s="307" t="s">
        <v>270</v>
      </c>
      <c r="C48" s="308"/>
      <c r="D48" s="113">
        <v>6.495296384449734</v>
      </c>
      <c r="E48" s="115">
        <v>14327</v>
      </c>
      <c r="F48" s="114">
        <v>14564</v>
      </c>
      <c r="G48" s="114">
        <v>14307</v>
      </c>
      <c r="H48" s="114">
        <v>14087</v>
      </c>
      <c r="I48" s="140">
        <v>14279</v>
      </c>
      <c r="J48" s="115">
        <v>48</v>
      </c>
      <c r="K48" s="116">
        <v>0.33615799425730092</v>
      </c>
    </row>
    <row r="49" spans="1:11" ht="14.1" customHeight="1" x14ac:dyDescent="0.2">
      <c r="A49" s="306">
        <v>63</v>
      </c>
      <c r="B49" s="307" t="s">
        <v>271</v>
      </c>
      <c r="C49" s="308"/>
      <c r="D49" s="113">
        <v>1.9254221919981866</v>
      </c>
      <c r="E49" s="115">
        <v>4247</v>
      </c>
      <c r="F49" s="114">
        <v>4339</v>
      </c>
      <c r="G49" s="114">
        <v>4357</v>
      </c>
      <c r="H49" s="114">
        <v>4235</v>
      </c>
      <c r="I49" s="140">
        <v>4160</v>
      </c>
      <c r="J49" s="115">
        <v>87</v>
      </c>
      <c r="K49" s="116">
        <v>2.0913461538461537</v>
      </c>
    </row>
    <row r="50" spans="1:11" ht="14.1" customHeight="1" x14ac:dyDescent="0.2">
      <c r="A50" s="306" t="s">
        <v>272</v>
      </c>
      <c r="B50" s="307" t="s">
        <v>273</v>
      </c>
      <c r="C50" s="308"/>
      <c r="D50" s="113">
        <v>0.30329819789187351</v>
      </c>
      <c r="E50" s="115">
        <v>669</v>
      </c>
      <c r="F50" s="114">
        <v>676</v>
      </c>
      <c r="G50" s="114">
        <v>674</v>
      </c>
      <c r="H50" s="114">
        <v>675</v>
      </c>
      <c r="I50" s="140">
        <v>660</v>
      </c>
      <c r="J50" s="115">
        <v>9</v>
      </c>
      <c r="K50" s="116">
        <v>1.3636363636363635</v>
      </c>
    </row>
    <row r="51" spans="1:11" ht="14.1" customHeight="1" x14ac:dyDescent="0.2">
      <c r="A51" s="306" t="s">
        <v>274</v>
      </c>
      <c r="B51" s="307" t="s">
        <v>275</v>
      </c>
      <c r="C51" s="308"/>
      <c r="D51" s="113">
        <v>1.3668820129207753</v>
      </c>
      <c r="E51" s="115">
        <v>3015</v>
      </c>
      <c r="F51" s="114">
        <v>3079</v>
      </c>
      <c r="G51" s="114">
        <v>3112</v>
      </c>
      <c r="H51" s="114">
        <v>3000</v>
      </c>
      <c r="I51" s="140">
        <v>2928</v>
      </c>
      <c r="J51" s="115">
        <v>87</v>
      </c>
      <c r="K51" s="116">
        <v>2.971311475409836</v>
      </c>
    </row>
    <row r="52" spans="1:11" ht="14.1" customHeight="1" x14ac:dyDescent="0.2">
      <c r="A52" s="306">
        <v>71</v>
      </c>
      <c r="B52" s="307" t="s">
        <v>276</v>
      </c>
      <c r="C52" s="308"/>
      <c r="D52" s="113">
        <v>12.32641958517511</v>
      </c>
      <c r="E52" s="115">
        <v>27189</v>
      </c>
      <c r="F52" s="114">
        <v>27312</v>
      </c>
      <c r="G52" s="114">
        <v>27286</v>
      </c>
      <c r="H52" s="114">
        <v>26856</v>
      </c>
      <c r="I52" s="140">
        <v>26811</v>
      </c>
      <c r="J52" s="115">
        <v>378</v>
      </c>
      <c r="K52" s="116">
        <v>1.4098690835850958</v>
      </c>
    </row>
    <row r="53" spans="1:11" ht="14.1" customHeight="1" x14ac:dyDescent="0.2">
      <c r="A53" s="306" t="s">
        <v>277</v>
      </c>
      <c r="B53" s="307" t="s">
        <v>278</v>
      </c>
      <c r="C53" s="308"/>
      <c r="D53" s="113">
        <v>4.2012920775246512</v>
      </c>
      <c r="E53" s="115">
        <v>9267</v>
      </c>
      <c r="F53" s="114">
        <v>9282</v>
      </c>
      <c r="G53" s="114">
        <v>9287</v>
      </c>
      <c r="H53" s="114">
        <v>9037</v>
      </c>
      <c r="I53" s="140">
        <v>9053</v>
      </c>
      <c r="J53" s="115">
        <v>214</v>
      </c>
      <c r="K53" s="116">
        <v>2.3638572848779411</v>
      </c>
    </row>
    <row r="54" spans="1:11" ht="14.1" customHeight="1" x14ac:dyDescent="0.2">
      <c r="A54" s="306" t="s">
        <v>279</v>
      </c>
      <c r="B54" s="307" t="s">
        <v>280</v>
      </c>
      <c r="C54" s="308"/>
      <c r="D54" s="113">
        <v>6.7260568967471386</v>
      </c>
      <c r="E54" s="115">
        <v>14836</v>
      </c>
      <c r="F54" s="114">
        <v>14926</v>
      </c>
      <c r="G54" s="114">
        <v>14920</v>
      </c>
      <c r="H54" s="114">
        <v>14808</v>
      </c>
      <c r="I54" s="140">
        <v>14766</v>
      </c>
      <c r="J54" s="115">
        <v>70</v>
      </c>
      <c r="K54" s="116">
        <v>0.47406203440335909</v>
      </c>
    </row>
    <row r="55" spans="1:11" ht="14.1" customHeight="1" x14ac:dyDescent="0.2">
      <c r="A55" s="306">
        <v>72</v>
      </c>
      <c r="B55" s="307" t="s">
        <v>281</v>
      </c>
      <c r="C55" s="308"/>
      <c r="D55" s="113">
        <v>3.3149722316672334</v>
      </c>
      <c r="E55" s="115">
        <v>7312</v>
      </c>
      <c r="F55" s="114">
        <v>7358</v>
      </c>
      <c r="G55" s="114">
        <v>8272</v>
      </c>
      <c r="H55" s="114">
        <v>8085</v>
      </c>
      <c r="I55" s="140">
        <v>8150</v>
      </c>
      <c r="J55" s="115">
        <v>-838</v>
      </c>
      <c r="K55" s="116">
        <v>-10.282208588957054</v>
      </c>
    </row>
    <row r="56" spans="1:11" ht="14.1" customHeight="1" x14ac:dyDescent="0.2">
      <c r="A56" s="306" t="s">
        <v>282</v>
      </c>
      <c r="B56" s="307" t="s">
        <v>283</v>
      </c>
      <c r="C56" s="308"/>
      <c r="D56" s="113">
        <v>1.6561260342287203</v>
      </c>
      <c r="E56" s="115">
        <v>3653</v>
      </c>
      <c r="F56" s="114">
        <v>3691</v>
      </c>
      <c r="G56" s="114">
        <v>4600</v>
      </c>
      <c r="H56" s="114">
        <v>4517</v>
      </c>
      <c r="I56" s="140">
        <v>4556</v>
      </c>
      <c r="J56" s="115">
        <v>-903</v>
      </c>
      <c r="K56" s="116">
        <v>-19.82001755926251</v>
      </c>
    </row>
    <row r="57" spans="1:11" ht="14.1" customHeight="1" x14ac:dyDescent="0.2">
      <c r="A57" s="306" t="s">
        <v>284</v>
      </c>
      <c r="B57" s="307" t="s">
        <v>285</v>
      </c>
      <c r="C57" s="308"/>
      <c r="D57" s="113">
        <v>1.0880652839170351</v>
      </c>
      <c r="E57" s="115">
        <v>2400</v>
      </c>
      <c r="F57" s="114">
        <v>2400</v>
      </c>
      <c r="G57" s="114">
        <v>2397</v>
      </c>
      <c r="H57" s="114">
        <v>2330</v>
      </c>
      <c r="I57" s="140">
        <v>2352</v>
      </c>
      <c r="J57" s="115">
        <v>48</v>
      </c>
      <c r="K57" s="116">
        <v>2.0408163265306123</v>
      </c>
    </row>
    <row r="58" spans="1:11" ht="14.1" customHeight="1" x14ac:dyDescent="0.2">
      <c r="A58" s="306">
        <v>73</v>
      </c>
      <c r="B58" s="307" t="s">
        <v>286</v>
      </c>
      <c r="C58" s="308"/>
      <c r="D58" s="113">
        <v>3.0447693528278363</v>
      </c>
      <c r="E58" s="115">
        <v>6716</v>
      </c>
      <c r="F58" s="114">
        <v>6690</v>
      </c>
      <c r="G58" s="114">
        <v>6661</v>
      </c>
      <c r="H58" s="114">
        <v>6515</v>
      </c>
      <c r="I58" s="140">
        <v>6487</v>
      </c>
      <c r="J58" s="115">
        <v>229</v>
      </c>
      <c r="K58" s="116">
        <v>3.5301371974718667</v>
      </c>
    </row>
    <row r="59" spans="1:11" ht="14.1" customHeight="1" x14ac:dyDescent="0.2">
      <c r="A59" s="306" t="s">
        <v>287</v>
      </c>
      <c r="B59" s="307" t="s">
        <v>288</v>
      </c>
      <c r="C59" s="308"/>
      <c r="D59" s="113">
        <v>2.3008047149495638</v>
      </c>
      <c r="E59" s="115">
        <v>5075</v>
      </c>
      <c r="F59" s="114">
        <v>5043</v>
      </c>
      <c r="G59" s="114">
        <v>4996</v>
      </c>
      <c r="H59" s="114">
        <v>4893</v>
      </c>
      <c r="I59" s="140">
        <v>4838</v>
      </c>
      <c r="J59" s="115">
        <v>237</v>
      </c>
      <c r="K59" s="116">
        <v>4.8987184787102107</v>
      </c>
    </row>
    <row r="60" spans="1:11" ht="14.1" customHeight="1" x14ac:dyDescent="0.2">
      <c r="A60" s="306">
        <v>81</v>
      </c>
      <c r="B60" s="307" t="s">
        <v>289</v>
      </c>
      <c r="C60" s="308"/>
      <c r="D60" s="113">
        <v>9.6017227700328682</v>
      </c>
      <c r="E60" s="115">
        <v>21179</v>
      </c>
      <c r="F60" s="114">
        <v>21178</v>
      </c>
      <c r="G60" s="114">
        <v>21038</v>
      </c>
      <c r="H60" s="114">
        <v>20644</v>
      </c>
      <c r="I60" s="140">
        <v>20467</v>
      </c>
      <c r="J60" s="115">
        <v>712</v>
      </c>
      <c r="K60" s="116">
        <v>3.4787707040601945</v>
      </c>
    </row>
    <row r="61" spans="1:11" ht="14.1" customHeight="1" x14ac:dyDescent="0.2">
      <c r="A61" s="306" t="s">
        <v>290</v>
      </c>
      <c r="B61" s="307" t="s">
        <v>291</v>
      </c>
      <c r="C61" s="308"/>
      <c r="D61" s="113">
        <v>2.3511277343307264</v>
      </c>
      <c r="E61" s="115">
        <v>5186</v>
      </c>
      <c r="F61" s="114">
        <v>5220</v>
      </c>
      <c r="G61" s="114">
        <v>5281</v>
      </c>
      <c r="H61" s="114">
        <v>5081</v>
      </c>
      <c r="I61" s="140">
        <v>5096</v>
      </c>
      <c r="J61" s="115">
        <v>90</v>
      </c>
      <c r="K61" s="116">
        <v>1.7660910518053374</v>
      </c>
    </row>
    <row r="62" spans="1:11" ht="14.1" customHeight="1" x14ac:dyDescent="0.2">
      <c r="A62" s="306" t="s">
        <v>292</v>
      </c>
      <c r="B62" s="307" t="s">
        <v>293</v>
      </c>
      <c r="C62" s="308"/>
      <c r="D62" s="113">
        <v>3.9261022328006345</v>
      </c>
      <c r="E62" s="115">
        <v>8660</v>
      </c>
      <c r="F62" s="114">
        <v>8693</v>
      </c>
      <c r="G62" s="114">
        <v>8539</v>
      </c>
      <c r="H62" s="114">
        <v>8396</v>
      </c>
      <c r="I62" s="140">
        <v>8270</v>
      </c>
      <c r="J62" s="115">
        <v>390</v>
      </c>
      <c r="K62" s="116">
        <v>4.7158403869407497</v>
      </c>
    </row>
    <row r="63" spans="1:11" ht="14.1" customHeight="1" x14ac:dyDescent="0.2">
      <c r="A63" s="306"/>
      <c r="B63" s="307" t="s">
        <v>294</v>
      </c>
      <c r="C63" s="308"/>
      <c r="D63" s="113">
        <v>3.4614076844610677</v>
      </c>
      <c r="E63" s="115">
        <v>7635</v>
      </c>
      <c r="F63" s="114">
        <v>7681</v>
      </c>
      <c r="G63" s="114">
        <v>7551</v>
      </c>
      <c r="H63" s="114">
        <v>7419</v>
      </c>
      <c r="I63" s="140">
        <v>7321</v>
      </c>
      <c r="J63" s="115">
        <v>314</v>
      </c>
      <c r="K63" s="116">
        <v>4.2890315530665211</v>
      </c>
    </row>
    <row r="64" spans="1:11" ht="14.1" customHeight="1" x14ac:dyDescent="0.2">
      <c r="A64" s="306" t="s">
        <v>295</v>
      </c>
      <c r="B64" s="307" t="s">
        <v>296</v>
      </c>
      <c r="C64" s="308"/>
      <c r="D64" s="113">
        <v>1.2947976878612717</v>
      </c>
      <c r="E64" s="115">
        <v>2856</v>
      </c>
      <c r="F64" s="114">
        <v>2787</v>
      </c>
      <c r="G64" s="114">
        <v>2764</v>
      </c>
      <c r="H64" s="114">
        <v>2697</v>
      </c>
      <c r="I64" s="140">
        <v>2669</v>
      </c>
      <c r="J64" s="115">
        <v>187</v>
      </c>
      <c r="K64" s="116">
        <v>7.0063694267515926</v>
      </c>
    </row>
    <row r="65" spans="1:11" ht="14.1" customHeight="1" x14ac:dyDescent="0.2">
      <c r="A65" s="306" t="s">
        <v>297</v>
      </c>
      <c r="B65" s="307" t="s">
        <v>298</v>
      </c>
      <c r="C65" s="308"/>
      <c r="D65" s="113">
        <v>0.90309418565113908</v>
      </c>
      <c r="E65" s="115">
        <v>1992</v>
      </c>
      <c r="F65" s="114">
        <v>1995</v>
      </c>
      <c r="G65" s="114">
        <v>1966</v>
      </c>
      <c r="H65" s="114">
        <v>1988</v>
      </c>
      <c r="I65" s="140">
        <v>1971</v>
      </c>
      <c r="J65" s="115">
        <v>21</v>
      </c>
      <c r="K65" s="116">
        <v>1.06544901065449</v>
      </c>
    </row>
    <row r="66" spans="1:11" ht="14.1" customHeight="1" x14ac:dyDescent="0.2">
      <c r="A66" s="306">
        <v>82</v>
      </c>
      <c r="B66" s="307" t="s">
        <v>299</v>
      </c>
      <c r="C66" s="308"/>
      <c r="D66" s="113">
        <v>2.9722316672333675</v>
      </c>
      <c r="E66" s="115">
        <v>6556</v>
      </c>
      <c r="F66" s="114">
        <v>6601</v>
      </c>
      <c r="G66" s="114">
        <v>6491</v>
      </c>
      <c r="H66" s="114">
        <v>6343</v>
      </c>
      <c r="I66" s="140">
        <v>6312</v>
      </c>
      <c r="J66" s="115">
        <v>244</v>
      </c>
      <c r="K66" s="116">
        <v>3.8656527249683141</v>
      </c>
    </row>
    <row r="67" spans="1:11" ht="14.1" customHeight="1" x14ac:dyDescent="0.2">
      <c r="A67" s="306" t="s">
        <v>300</v>
      </c>
      <c r="B67" s="307" t="s">
        <v>301</v>
      </c>
      <c r="C67" s="308"/>
      <c r="D67" s="113">
        <v>1.9471834976765272</v>
      </c>
      <c r="E67" s="115">
        <v>4295</v>
      </c>
      <c r="F67" s="114">
        <v>4321</v>
      </c>
      <c r="G67" s="114">
        <v>4218</v>
      </c>
      <c r="H67" s="114">
        <v>4134</v>
      </c>
      <c r="I67" s="140">
        <v>4088</v>
      </c>
      <c r="J67" s="115">
        <v>207</v>
      </c>
      <c r="K67" s="116">
        <v>5.0636007827788649</v>
      </c>
    </row>
    <row r="68" spans="1:11" ht="14.1" customHeight="1" x14ac:dyDescent="0.2">
      <c r="A68" s="306" t="s">
        <v>302</v>
      </c>
      <c r="B68" s="307" t="s">
        <v>303</v>
      </c>
      <c r="C68" s="308"/>
      <c r="D68" s="113">
        <v>0.48373569080811513</v>
      </c>
      <c r="E68" s="115">
        <v>1067</v>
      </c>
      <c r="F68" s="114">
        <v>1091</v>
      </c>
      <c r="G68" s="114">
        <v>1088</v>
      </c>
      <c r="H68" s="114">
        <v>1065</v>
      </c>
      <c r="I68" s="140">
        <v>1073</v>
      </c>
      <c r="J68" s="115">
        <v>-6</v>
      </c>
      <c r="K68" s="116">
        <v>-0.55917986952469712</v>
      </c>
    </row>
    <row r="69" spans="1:11" ht="14.1" customHeight="1" x14ac:dyDescent="0.2">
      <c r="A69" s="306">
        <v>83</v>
      </c>
      <c r="B69" s="307" t="s">
        <v>304</v>
      </c>
      <c r="C69" s="308"/>
      <c r="D69" s="113">
        <v>5.7032755298651256</v>
      </c>
      <c r="E69" s="115">
        <v>12580</v>
      </c>
      <c r="F69" s="114">
        <v>12520</v>
      </c>
      <c r="G69" s="114">
        <v>12344</v>
      </c>
      <c r="H69" s="114">
        <v>12091</v>
      </c>
      <c r="I69" s="140">
        <v>12095</v>
      </c>
      <c r="J69" s="115">
        <v>485</v>
      </c>
      <c r="K69" s="116">
        <v>4.0099214551467552</v>
      </c>
    </row>
    <row r="70" spans="1:11" ht="14.1" customHeight="1" x14ac:dyDescent="0.2">
      <c r="A70" s="306" t="s">
        <v>305</v>
      </c>
      <c r="B70" s="307" t="s">
        <v>306</v>
      </c>
      <c r="C70" s="308"/>
      <c r="D70" s="113">
        <v>4.7444179984132377</v>
      </c>
      <c r="E70" s="115">
        <v>10465</v>
      </c>
      <c r="F70" s="114">
        <v>10368</v>
      </c>
      <c r="G70" s="114">
        <v>10187</v>
      </c>
      <c r="H70" s="114">
        <v>9943</v>
      </c>
      <c r="I70" s="140">
        <v>9989</v>
      </c>
      <c r="J70" s="115">
        <v>476</v>
      </c>
      <c r="K70" s="116">
        <v>4.7652417659425366</v>
      </c>
    </row>
    <row r="71" spans="1:11" ht="14.1" customHeight="1" x14ac:dyDescent="0.2">
      <c r="A71" s="306"/>
      <c r="B71" s="307" t="s">
        <v>307</v>
      </c>
      <c r="C71" s="308"/>
      <c r="D71" s="113">
        <v>2.4971098265895955</v>
      </c>
      <c r="E71" s="115">
        <v>5508</v>
      </c>
      <c r="F71" s="114">
        <v>5495</v>
      </c>
      <c r="G71" s="114">
        <v>5413</v>
      </c>
      <c r="H71" s="114">
        <v>5191</v>
      </c>
      <c r="I71" s="140">
        <v>5225</v>
      </c>
      <c r="J71" s="115">
        <v>283</v>
      </c>
      <c r="K71" s="116">
        <v>5.4162679425837323</v>
      </c>
    </row>
    <row r="72" spans="1:11" ht="14.1" customHeight="1" x14ac:dyDescent="0.2">
      <c r="A72" s="306">
        <v>84</v>
      </c>
      <c r="B72" s="307" t="s">
        <v>308</v>
      </c>
      <c r="C72" s="308"/>
      <c r="D72" s="113">
        <v>2.9028675053836563</v>
      </c>
      <c r="E72" s="115">
        <v>6403</v>
      </c>
      <c r="F72" s="114">
        <v>6578</v>
      </c>
      <c r="G72" s="114">
        <v>6339</v>
      </c>
      <c r="H72" s="114">
        <v>6605</v>
      </c>
      <c r="I72" s="140">
        <v>6259</v>
      </c>
      <c r="J72" s="115">
        <v>144</v>
      </c>
      <c r="K72" s="116">
        <v>2.3006870107045856</v>
      </c>
    </row>
    <row r="73" spans="1:11" ht="14.1" customHeight="1" x14ac:dyDescent="0.2">
      <c r="A73" s="306" t="s">
        <v>309</v>
      </c>
      <c r="B73" s="307" t="s">
        <v>310</v>
      </c>
      <c r="C73" s="308"/>
      <c r="D73" s="113">
        <v>0.63470474895160378</v>
      </c>
      <c r="E73" s="115">
        <v>1400</v>
      </c>
      <c r="F73" s="114">
        <v>1420</v>
      </c>
      <c r="G73" s="114">
        <v>1390</v>
      </c>
      <c r="H73" s="114">
        <v>1464</v>
      </c>
      <c r="I73" s="140">
        <v>1432</v>
      </c>
      <c r="J73" s="115">
        <v>-32</v>
      </c>
      <c r="K73" s="116">
        <v>-2.2346368715083798</v>
      </c>
    </row>
    <row r="74" spans="1:11" ht="14.1" customHeight="1" x14ac:dyDescent="0.2">
      <c r="A74" s="306" t="s">
        <v>311</v>
      </c>
      <c r="B74" s="307" t="s">
        <v>312</v>
      </c>
      <c r="C74" s="308"/>
      <c r="D74" s="113">
        <v>0.23710755978692055</v>
      </c>
      <c r="E74" s="115">
        <v>523</v>
      </c>
      <c r="F74" s="114">
        <v>520</v>
      </c>
      <c r="G74" s="114">
        <v>531</v>
      </c>
      <c r="H74" s="114">
        <v>521</v>
      </c>
      <c r="I74" s="140">
        <v>512</v>
      </c>
      <c r="J74" s="115">
        <v>11</v>
      </c>
      <c r="K74" s="116">
        <v>2.1484375</v>
      </c>
    </row>
    <row r="75" spans="1:11" ht="14.1" customHeight="1" x14ac:dyDescent="0.2">
      <c r="A75" s="306" t="s">
        <v>313</v>
      </c>
      <c r="B75" s="307" t="s">
        <v>314</v>
      </c>
      <c r="C75" s="308"/>
      <c r="D75" s="113">
        <v>1.6692734897427179</v>
      </c>
      <c r="E75" s="115">
        <v>3682</v>
      </c>
      <c r="F75" s="114">
        <v>3832</v>
      </c>
      <c r="G75" s="114">
        <v>3628</v>
      </c>
      <c r="H75" s="114">
        <v>3814</v>
      </c>
      <c r="I75" s="140">
        <v>3537</v>
      </c>
      <c r="J75" s="115">
        <v>145</v>
      </c>
      <c r="K75" s="116">
        <v>4.0995193666949392</v>
      </c>
    </row>
    <row r="76" spans="1:11" ht="14.1" customHeight="1" x14ac:dyDescent="0.2">
      <c r="A76" s="306">
        <v>91</v>
      </c>
      <c r="B76" s="307" t="s">
        <v>315</v>
      </c>
      <c r="C76" s="308"/>
      <c r="D76" s="113">
        <v>0.44157316105633004</v>
      </c>
      <c r="E76" s="115">
        <v>974</v>
      </c>
      <c r="F76" s="114">
        <v>977</v>
      </c>
      <c r="G76" s="114">
        <v>968</v>
      </c>
      <c r="H76" s="114">
        <v>939</v>
      </c>
      <c r="I76" s="140">
        <v>963</v>
      </c>
      <c r="J76" s="115">
        <v>11</v>
      </c>
      <c r="K76" s="116">
        <v>1.142263759086189</v>
      </c>
    </row>
    <row r="77" spans="1:11" ht="14.1" customHeight="1" x14ac:dyDescent="0.2">
      <c r="A77" s="306">
        <v>92</v>
      </c>
      <c r="B77" s="307" t="s">
        <v>316</v>
      </c>
      <c r="C77" s="308"/>
      <c r="D77" s="113">
        <v>1.48747591522158</v>
      </c>
      <c r="E77" s="115">
        <v>3281</v>
      </c>
      <c r="F77" s="114">
        <v>3176</v>
      </c>
      <c r="G77" s="114">
        <v>3105</v>
      </c>
      <c r="H77" s="114">
        <v>3124</v>
      </c>
      <c r="I77" s="140">
        <v>3101</v>
      </c>
      <c r="J77" s="115">
        <v>180</v>
      </c>
      <c r="K77" s="116">
        <v>5.8045791680103189</v>
      </c>
    </row>
    <row r="78" spans="1:11" ht="14.1" customHeight="1" x14ac:dyDescent="0.2">
      <c r="A78" s="306">
        <v>93</v>
      </c>
      <c r="B78" s="307" t="s">
        <v>317</v>
      </c>
      <c r="C78" s="308"/>
      <c r="D78" s="113">
        <v>0.20401224073444407</v>
      </c>
      <c r="E78" s="115">
        <v>450</v>
      </c>
      <c r="F78" s="114">
        <v>458</v>
      </c>
      <c r="G78" s="114">
        <v>456</v>
      </c>
      <c r="H78" s="114">
        <v>455</v>
      </c>
      <c r="I78" s="140">
        <v>460</v>
      </c>
      <c r="J78" s="115">
        <v>-10</v>
      </c>
      <c r="K78" s="116">
        <v>-2.1739130434782608</v>
      </c>
    </row>
    <row r="79" spans="1:11" ht="14.1" customHeight="1" x14ac:dyDescent="0.2">
      <c r="A79" s="306">
        <v>94</v>
      </c>
      <c r="B79" s="307" t="s">
        <v>318</v>
      </c>
      <c r="C79" s="308"/>
      <c r="D79" s="113">
        <v>0.3477275303184858</v>
      </c>
      <c r="E79" s="115">
        <v>767</v>
      </c>
      <c r="F79" s="114">
        <v>769</v>
      </c>
      <c r="G79" s="114">
        <v>756</v>
      </c>
      <c r="H79" s="114">
        <v>762</v>
      </c>
      <c r="I79" s="140">
        <v>765</v>
      </c>
      <c r="J79" s="115">
        <v>2</v>
      </c>
      <c r="K79" s="116">
        <v>0.26143790849673204</v>
      </c>
    </row>
    <row r="80" spans="1:11" ht="14.1" customHeight="1" x14ac:dyDescent="0.2">
      <c r="A80" s="306" t="s">
        <v>319</v>
      </c>
      <c r="B80" s="307" t="s">
        <v>320</v>
      </c>
      <c r="C80" s="308"/>
      <c r="D80" s="113">
        <v>3.1735237447580189E-3</v>
      </c>
      <c r="E80" s="115">
        <v>7</v>
      </c>
      <c r="F80" s="114">
        <v>7</v>
      </c>
      <c r="G80" s="114">
        <v>6</v>
      </c>
      <c r="H80" s="114">
        <v>7</v>
      </c>
      <c r="I80" s="140">
        <v>9</v>
      </c>
      <c r="J80" s="115">
        <v>-2</v>
      </c>
      <c r="K80" s="116">
        <v>-22.222222222222221</v>
      </c>
    </row>
    <row r="81" spans="1:11" ht="14.1" customHeight="1" x14ac:dyDescent="0.2">
      <c r="A81" s="310" t="s">
        <v>321</v>
      </c>
      <c r="B81" s="311" t="s">
        <v>224</v>
      </c>
      <c r="C81" s="312"/>
      <c r="D81" s="125">
        <v>1.0599569307491783</v>
      </c>
      <c r="E81" s="143">
        <v>2338</v>
      </c>
      <c r="F81" s="144">
        <v>2365</v>
      </c>
      <c r="G81" s="144">
        <v>2380</v>
      </c>
      <c r="H81" s="144">
        <v>2236</v>
      </c>
      <c r="I81" s="145">
        <v>2272</v>
      </c>
      <c r="J81" s="143">
        <v>66</v>
      </c>
      <c r="K81" s="146">
        <v>2.9049295774647885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57694</v>
      </c>
      <c r="E12" s="114">
        <v>60801</v>
      </c>
      <c r="F12" s="114">
        <v>60405</v>
      </c>
      <c r="G12" s="114">
        <v>61320</v>
      </c>
      <c r="H12" s="140">
        <v>60491</v>
      </c>
      <c r="I12" s="115">
        <v>-2797</v>
      </c>
      <c r="J12" s="116">
        <v>-4.6238283380998828</v>
      </c>
      <c r="K12"/>
      <c r="L12"/>
      <c r="M12"/>
      <c r="N12"/>
      <c r="O12"/>
      <c r="P12"/>
    </row>
    <row r="13" spans="1:16" s="110" customFormat="1" ht="14.45" customHeight="1" x14ac:dyDescent="0.2">
      <c r="A13" s="120" t="s">
        <v>105</v>
      </c>
      <c r="B13" s="119" t="s">
        <v>106</v>
      </c>
      <c r="C13" s="113">
        <v>44.881616805907029</v>
      </c>
      <c r="D13" s="115">
        <v>25894</v>
      </c>
      <c r="E13" s="114">
        <v>27245</v>
      </c>
      <c r="F13" s="114">
        <v>26976</v>
      </c>
      <c r="G13" s="114">
        <v>27496</v>
      </c>
      <c r="H13" s="140">
        <v>27107</v>
      </c>
      <c r="I13" s="115">
        <v>-1213</v>
      </c>
      <c r="J13" s="116">
        <v>-4.4748588925369832</v>
      </c>
      <c r="K13"/>
      <c r="L13"/>
      <c r="M13"/>
      <c r="N13"/>
      <c r="O13"/>
      <c r="P13"/>
    </row>
    <row r="14" spans="1:16" s="110" customFormat="1" ht="14.45" customHeight="1" x14ac:dyDescent="0.2">
      <c r="A14" s="120"/>
      <c r="B14" s="119" t="s">
        <v>107</v>
      </c>
      <c r="C14" s="113">
        <v>55.118383194092971</v>
      </c>
      <c r="D14" s="115">
        <v>31800</v>
      </c>
      <c r="E14" s="114">
        <v>33556</v>
      </c>
      <c r="F14" s="114">
        <v>33429</v>
      </c>
      <c r="G14" s="114">
        <v>33824</v>
      </c>
      <c r="H14" s="140">
        <v>33384</v>
      </c>
      <c r="I14" s="115">
        <v>-1584</v>
      </c>
      <c r="J14" s="116">
        <v>-4.7447879223580154</v>
      </c>
      <c r="K14"/>
      <c r="L14"/>
      <c r="M14"/>
      <c r="N14"/>
      <c r="O14"/>
      <c r="P14"/>
    </row>
    <row r="15" spans="1:16" s="110" customFormat="1" ht="14.45" customHeight="1" x14ac:dyDescent="0.2">
      <c r="A15" s="118" t="s">
        <v>105</v>
      </c>
      <c r="B15" s="121" t="s">
        <v>108</v>
      </c>
      <c r="C15" s="113">
        <v>23.465178354768259</v>
      </c>
      <c r="D15" s="115">
        <v>13538</v>
      </c>
      <c r="E15" s="114">
        <v>14882</v>
      </c>
      <c r="F15" s="114">
        <v>14500</v>
      </c>
      <c r="G15" s="114">
        <v>15286</v>
      </c>
      <c r="H15" s="140">
        <v>14347</v>
      </c>
      <c r="I15" s="115">
        <v>-809</v>
      </c>
      <c r="J15" s="116">
        <v>-5.6388095072140514</v>
      </c>
      <c r="K15"/>
      <c r="L15"/>
      <c r="M15"/>
      <c r="N15"/>
      <c r="O15"/>
      <c r="P15"/>
    </row>
    <row r="16" spans="1:16" s="110" customFormat="1" ht="14.45" customHeight="1" x14ac:dyDescent="0.2">
      <c r="A16" s="118"/>
      <c r="B16" s="121" t="s">
        <v>109</v>
      </c>
      <c r="C16" s="113">
        <v>45.614795299337885</v>
      </c>
      <c r="D16" s="115">
        <v>26317</v>
      </c>
      <c r="E16" s="114">
        <v>27560</v>
      </c>
      <c r="F16" s="114">
        <v>27643</v>
      </c>
      <c r="G16" s="114">
        <v>27950</v>
      </c>
      <c r="H16" s="140">
        <v>28120</v>
      </c>
      <c r="I16" s="115">
        <v>-1803</v>
      </c>
      <c r="J16" s="116">
        <v>-6.4118065433854907</v>
      </c>
      <c r="K16"/>
      <c r="L16"/>
      <c r="M16"/>
      <c r="N16"/>
      <c r="O16"/>
      <c r="P16"/>
    </row>
    <row r="17" spans="1:16" s="110" customFormat="1" ht="14.45" customHeight="1" x14ac:dyDescent="0.2">
      <c r="A17" s="118"/>
      <c r="B17" s="121" t="s">
        <v>110</v>
      </c>
      <c r="C17" s="113">
        <v>16.580580302977779</v>
      </c>
      <c r="D17" s="115">
        <v>9566</v>
      </c>
      <c r="E17" s="114">
        <v>9874</v>
      </c>
      <c r="F17" s="114">
        <v>9873</v>
      </c>
      <c r="G17" s="114">
        <v>9817</v>
      </c>
      <c r="H17" s="140">
        <v>9805</v>
      </c>
      <c r="I17" s="115">
        <v>-239</v>
      </c>
      <c r="J17" s="116">
        <v>-2.4375318714941359</v>
      </c>
      <c r="K17"/>
      <c r="L17"/>
      <c r="M17"/>
      <c r="N17"/>
      <c r="O17"/>
      <c r="P17"/>
    </row>
    <row r="18" spans="1:16" s="110" customFormat="1" ht="14.45" customHeight="1" x14ac:dyDescent="0.2">
      <c r="A18" s="120"/>
      <c r="B18" s="121" t="s">
        <v>111</v>
      </c>
      <c r="C18" s="113">
        <v>14.339446042916075</v>
      </c>
      <c r="D18" s="115">
        <v>8273</v>
      </c>
      <c r="E18" s="114">
        <v>8485</v>
      </c>
      <c r="F18" s="114">
        <v>8389</v>
      </c>
      <c r="G18" s="114">
        <v>8267</v>
      </c>
      <c r="H18" s="140">
        <v>8218</v>
      </c>
      <c r="I18" s="115">
        <v>55</v>
      </c>
      <c r="J18" s="116">
        <v>0.66926259430518376</v>
      </c>
      <c r="K18"/>
      <c r="L18"/>
      <c r="M18"/>
      <c r="N18"/>
      <c r="O18"/>
      <c r="P18"/>
    </row>
    <row r="19" spans="1:16" s="110" customFormat="1" ht="14.45" customHeight="1" x14ac:dyDescent="0.2">
      <c r="A19" s="120"/>
      <c r="B19" s="121" t="s">
        <v>112</v>
      </c>
      <c r="C19" s="113">
        <v>1.3120948452178736</v>
      </c>
      <c r="D19" s="115">
        <v>757</v>
      </c>
      <c r="E19" s="114">
        <v>762</v>
      </c>
      <c r="F19" s="114">
        <v>790</v>
      </c>
      <c r="G19" s="114">
        <v>688</v>
      </c>
      <c r="H19" s="140">
        <v>666</v>
      </c>
      <c r="I19" s="115">
        <v>91</v>
      </c>
      <c r="J19" s="116">
        <v>13.663663663663664</v>
      </c>
      <c r="K19"/>
      <c r="L19"/>
      <c r="M19"/>
      <c r="N19"/>
      <c r="O19"/>
      <c r="P19"/>
    </row>
    <row r="20" spans="1:16" s="110" customFormat="1" ht="14.45" customHeight="1" x14ac:dyDescent="0.2">
      <c r="A20" s="120" t="s">
        <v>113</v>
      </c>
      <c r="B20" s="119" t="s">
        <v>116</v>
      </c>
      <c r="C20" s="113">
        <v>86.995181474676741</v>
      </c>
      <c r="D20" s="115">
        <v>50191</v>
      </c>
      <c r="E20" s="114">
        <v>52857</v>
      </c>
      <c r="F20" s="114">
        <v>52621</v>
      </c>
      <c r="G20" s="114">
        <v>53555</v>
      </c>
      <c r="H20" s="140">
        <v>52887</v>
      </c>
      <c r="I20" s="115">
        <v>-2696</v>
      </c>
      <c r="J20" s="116">
        <v>-5.0976610509198856</v>
      </c>
      <c r="K20"/>
      <c r="L20"/>
      <c r="M20"/>
      <c r="N20"/>
      <c r="O20"/>
      <c r="P20"/>
    </row>
    <row r="21" spans="1:16" s="110" customFormat="1" ht="14.45" customHeight="1" x14ac:dyDescent="0.2">
      <c r="A21" s="123"/>
      <c r="B21" s="124" t="s">
        <v>117</v>
      </c>
      <c r="C21" s="125">
        <v>12.743092869275834</v>
      </c>
      <c r="D21" s="143">
        <v>7352</v>
      </c>
      <c r="E21" s="144">
        <v>7791</v>
      </c>
      <c r="F21" s="144">
        <v>7646</v>
      </c>
      <c r="G21" s="144">
        <v>7613</v>
      </c>
      <c r="H21" s="145">
        <v>7447</v>
      </c>
      <c r="I21" s="143">
        <v>-95</v>
      </c>
      <c r="J21" s="146">
        <v>-1.2756814824761649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55723</v>
      </c>
      <c r="E56" s="114">
        <v>58905</v>
      </c>
      <c r="F56" s="114">
        <v>58468</v>
      </c>
      <c r="G56" s="114">
        <v>59098</v>
      </c>
      <c r="H56" s="140">
        <v>58225</v>
      </c>
      <c r="I56" s="115">
        <v>-2502</v>
      </c>
      <c r="J56" s="116">
        <v>-4.297123228853585</v>
      </c>
      <c r="K56"/>
      <c r="L56"/>
      <c r="M56"/>
      <c r="N56"/>
      <c r="O56"/>
      <c r="P56"/>
    </row>
    <row r="57" spans="1:16" s="110" customFormat="1" ht="14.45" customHeight="1" x14ac:dyDescent="0.2">
      <c r="A57" s="120" t="s">
        <v>105</v>
      </c>
      <c r="B57" s="119" t="s">
        <v>106</v>
      </c>
      <c r="C57" s="113">
        <v>44.974247617680312</v>
      </c>
      <c r="D57" s="115">
        <v>25061</v>
      </c>
      <c r="E57" s="114">
        <v>26452</v>
      </c>
      <c r="F57" s="114">
        <v>26157</v>
      </c>
      <c r="G57" s="114">
        <v>26523</v>
      </c>
      <c r="H57" s="140">
        <v>26089</v>
      </c>
      <c r="I57" s="115">
        <v>-1028</v>
      </c>
      <c r="J57" s="116">
        <v>-3.9403580052895855</v>
      </c>
    </row>
    <row r="58" spans="1:16" s="110" customFormat="1" ht="14.45" customHeight="1" x14ac:dyDescent="0.2">
      <c r="A58" s="120"/>
      <c r="B58" s="119" t="s">
        <v>107</v>
      </c>
      <c r="C58" s="113">
        <v>55.025752382319688</v>
      </c>
      <c r="D58" s="115">
        <v>30662</v>
      </c>
      <c r="E58" s="114">
        <v>32453</v>
      </c>
      <c r="F58" s="114">
        <v>32311</v>
      </c>
      <c r="G58" s="114">
        <v>32575</v>
      </c>
      <c r="H58" s="140">
        <v>32136</v>
      </c>
      <c r="I58" s="115">
        <v>-1474</v>
      </c>
      <c r="J58" s="116">
        <v>-4.5867562857854116</v>
      </c>
    </row>
    <row r="59" spans="1:16" s="110" customFormat="1" ht="14.45" customHeight="1" x14ac:dyDescent="0.2">
      <c r="A59" s="118" t="s">
        <v>105</v>
      </c>
      <c r="B59" s="121" t="s">
        <v>108</v>
      </c>
      <c r="C59" s="113">
        <v>23.166376541105109</v>
      </c>
      <c r="D59" s="115">
        <v>12909</v>
      </c>
      <c r="E59" s="114">
        <v>14179</v>
      </c>
      <c r="F59" s="114">
        <v>13683</v>
      </c>
      <c r="G59" s="114">
        <v>14266</v>
      </c>
      <c r="H59" s="140">
        <v>13493</v>
      </c>
      <c r="I59" s="115">
        <v>-584</v>
      </c>
      <c r="J59" s="116">
        <v>-4.3281701623063809</v>
      </c>
    </row>
    <row r="60" spans="1:16" s="110" customFormat="1" ht="14.45" customHeight="1" x14ac:dyDescent="0.2">
      <c r="A60" s="118"/>
      <c r="B60" s="121" t="s">
        <v>109</v>
      </c>
      <c r="C60" s="113">
        <v>46.38479622418032</v>
      </c>
      <c r="D60" s="115">
        <v>25847</v>
      </c>
      <c r="E60" s="114">
        <v>27226</v>
      </c>
      <c r="F60" s="114">
        <v>27370</v>
      </c>
      <c r="G60" s="114">
        <v>27559</v>
      </c>
      <c r="H60" s="140">
        <v>27629</v>
      </c>
      <c r="I60" s="115">
        <v>-1782</v>
      </c>
      <c r="J60" s="116">
        <v>-6.4497448333273013</v>
      </c>
    </row>
    <row r="61" spans="1:16" s="110" customFormat="1" ht="14.45" customHeight="1" x14ac:dyDescent="0.2">
      <c r="A61" s="118"/>
      <c r="B61" s="121" t="s">
        <v>110</v>
      </c>
      <c r="C61" s="113">
        <v>16.381027582865244</v>
      </c>
      <c r="D61" s="115">
        <v>9128</v>
      </c>
      <c r="E61" s="114">
        <v>9451</v>
      </c>
      <c r="F61" s="114">
        <v>9437</v>
      </c>
      <c r="G61" s="114">
        <v>9421</v>
      </c>
      <c r="H61" s="140">
        <v>9337</v>
      </c>
      <c r="I61" s="115">
        <v>-209</v>
      </c>
      <c r="J61" s="116">
        <v>-2.2384063403662848</v>
      </c>
    </row>
    <row r="62" spans="1:16" s="110" customFormat="1" ht="14.45" customHeight="1" x14ac:dyDescent="0.2">
      <c r="A62" s="120"/>
      <c r="B62" s="121" t="s">
        <v>111</v>
      </c>
      <c r="C62" s="113">
        <v>14.067799651849326</v>
      </c>
      <c r="D62" s="115">
        <v>7839</v>
      </c>
      <c r="E62" s="114">
        <v>8049</v>
      </c>
      <c r="F62" s="114">
        <v>7978</v>
      </c>
      <c r="G62" s="114">
        <v>7852</v>
      </c>
      <c r="H62" s="140">
        <v>7765</v>
      </c>
      <c r="I62" s="115">
        <v>74</v>
      </c>
      <c r="J62" s="116">
        <v>0.95299420476497099</v>
      </c>
    </row>
    <row r="63" spans="1:16" s="110" customFormat="1" ht="14.45" customHeight="1" x14ac:dyDescent="0.2">
      <c r="A63" s="120"/>
      <c r="B63" s="121" t="s">
        <v>112</v>
      </c>
      <c r="C63" s="113">
        <v>1.2885164115356316</v>
      </c>
      <c r="D63" s="115">
        <v>718</v>
      </c>
      <c r="E63" s="114">
        <v>731</v>
      </c>
      <c r="F63" s="114">
        <v>770</v>
      </c>
      <c r="G63" s="114">
        <v>667</v>
      </c>
      <c r="H63" s="140">
        <v>643</v>
      </c>
      <c r="I63" s="115">
        <v>75</v>
      </c>
      <c r="J63" s="116">
        <v>11.66407465007776</v>
      </c>
    </row>
    <row r="64" spans="1:16" s="110" customFormat="1" ht="14.45" customHeight="1" x14ac:dyDescent="0.2">
      <c r="A64" s="120" t="s">
        <v>113</v>
      </c>
      <c r="B64" s="119" t="s">
        <v>116</v>
      </c>
      <c r="C64" s="113">
        <v>86.199594422410854</v>
      </c>
      <c r="D64" s="115">
        <v>48033</v>
      </c>
      <c r="E64" s="114">
        <v>50733</v>
      </c>
      <c r="F64" s="114">
        <v>50525</v>
      </c>
      <c r="G64" s="114">
        <v>51195</v>
      </c>
      <c r="H64" s="140">
        <v>50463</v>
      </c>
      <c r="I64" s="115">
        <v>-2430</v>
      </c>
      <c r="J64" s="116">
        <v>-4.815409309791332</v>
      </c>
    </row>
    <row r="65" spans="1:10" s="110" customFormat="1" ht="14.45" customHeight="1" x14ac:dyDescent="0.2">
      <c r="A65" s="123"/>
      <c r="B65" s="124" t="s">
        <v>117</v>
      </c>
      <c r="C65" s="125">
        <v>13.507887227895123</v>
      </c>
      <c r="D65" s="143">
        <v>7527</v>
      </c>
      <c r="E65" s="144">
        <v>8009</v>
      </c>
      <c r="F65" s="144">
        <v>7797</v>
      </c>
      <c r="G65" s="144">
        <v>7729</v>
      </c>
      <c r="H65" s="145">
        <v>7583</v>
      </c>
      <c r="I65" s="143">
        <v>-56</v>
      </c>
      <c r="J65" s="146">
        <v>-0.73849399973625218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57694</v>
      </c>
      <c r="G11" s="114">
        <v>60801</v>
      </c>
      <c r="H11" s="114">
        <v>60405</v>
      </c>
      <c r="I11" s="114">
        <v>61320</v>
      </c>
      <c r="J11" s="140">
        <v>60491</v>
      </c>
      <c r="K11" s="114">
        <v>-2797</v>
      </c>
      <c r="L11" s="116">
        <v>-4.6238283380998828</v>
      </c>
    </row>
    <row r="12" spans="1:17" s="110" customFormat="1" ht="24" customHeight="1" x14ac:dyDescent="0.2">
      <c r="A12" s="606" t="s">
        <v>185</v>
      </c>
      <c r="B12" s="607"/>
      <c r="C12" s="607"/>
      <c r="D12" s="608"/>
      <c r="E12" s="113">
        <v>44.881616805907029</v>
      </c>
      <c r="F12" s="115">
        <v>25894</v>
      </c>
      <c r="G12" s="114">
        <v>27245</v>
      </c>
      <c r="H12" s="114">
        <v>26976</v>
      </c>
      <c r="I12" s="114">
        <v>27496</v>
      </c>
      <c r="J12" s="140">
        <v>27107</v>
      </c>
      <c r="K12" s="114">
        <v>-1213</v>
      </c>
      <c r="L12" s="116">
        <v>-4.4748588925369832</v>
      </c>
    </row>
    <row r="13" spans="1:17" s="110" customFormat="1" ht="15" customHeight="1" x14ac:dyDescent="0.2">
      <c r="A13" s="120"/>
      <c r="B13" s="609" t="s">
        <v>107</v>
      </c>
      <c r="C13" s="609"/>
      <c r="E13" s="113">
        <v>55.118383194092971</v>
      </c>
      <c r="F13" s="115">
        <v>31800</v>
      </c>
      <c r="G13" s="114">
        <v>33556</v>
      </c>
      <c r="H13" s="114">
        <v>33429</v>
      </c>
      <c r="I13" s="114">
        <v>33824</v>
      </c>
      <c r="J13" s="140">
        <v>33384</v>
      </c>
      <c r="K13" s="114">
        <v>-1584</v>
      </c>
      <c r="L13" s="116">
        <v>-4.7447879223580154</v>
      </c>
    </row>
    <row r="14" spans="1:17" s="110" customFormat="1" ht="22.5" customHeight="1" x14ac:dyDescent="0.2">
      <c r="A14" s="606" t="s">
        <v>186</v>
      </c>
      <c r="B14" s="607"/>
      <c r="C14" s="607"/>
      <c r="D14" s="608"/>
      <c r="E14" s="113">
        <v>23.465178354768259</v>
      </c>
      <c r="F14" s="115">
        <v>13538</v>
      </c>
      <c r="G14" s="114">
        <v>14882</v>
      </c>
      <c r="H14" s="114">
        <v>14500</v>
      </c>
      <c r="I14" s="114">
        <v>15286</v>
      </c>
      <c r="J14" s="140">
        <v>14347</v>
      </c>
      <c r="K14" s="114">
        <v>-809</v>
      </c>
      <c r="L14" s="116">
        <v>-5.6388095072140514</v>
      </c>
    </row>
    <row r="15" spans="1:17" s="110" customFormat="1" ht="15" customHeight="1" x14ac:dyDescent="0.2">
      <c r="A15" s="120"/>
      <c r="B15" s="119"/>
      <c r="C15" s="258" t="s">
        <v>106</v>
      </c>
      <c r="E15" s="113">
        <v>52.437583099423847</v>
      </c>
      <c r="F15" s="115">
        <v>7099</v>
      </c>
      <c r="G15" s="114">
        <v>7777</v>
      </c>
      <c r="H15" s="114">
        <v>7503</v>
      </c>
      <c r="I15" s="114">
        <v>7996</v>
      </c>
      <c r="J15" s="140">
        <v>7531</v>
      </c>
      <c r="K15" s="114">
        <v>-432</v>
      </c>
      <c r="L15" s="116">
        <v>-5.7362900013278448</v>
      </c>
    </row>
    <row r="16" spans="1:17" s="110" customFormat="1" ht="15" customHeight="1" x14ac:dyDescent="0.2">
      <c r="A16" s="120"/>
      <c r="B16" s="119"/>
      <c r="C16" s="258" t="s">
        <v>107</v>
      </c>
      <c r="E16" s="113">
        <v>47.562416900576153</v>
      </c>
      <c r="F16" s="115">
        <v>6439</v>
      </c>
      <c r="G16" s="114">
        <v>7105</v>
      </c>
      <c r="H16" s="114">
        <v>6997</v>
      </c>
      <c r="I16" s="114">
        <v>7290</v>
      </c>
      <c r="J16" s="140">
        <v>6816</v>
      </c>
      <c r="K16" s="114">
        <v>-377</v>
      </c>
      <c r="L16" s="116">
        <v>-5.5311032863849769</v>
      </c>
    </row>
    <row r="17" spans="1:12" s="110" customFormat="1" ht="15" customHeight="1" x14ac:dyDescent="0.2">
      <c r="A17" s="120"/>
      <c r="B17" s="121" t="s">
        <v>109</v>
      </c>
      <c r="C17" s="258"/>
      <c r="E17" s="113">
        <v>45.614795299337885</v>
      </c>
      <c r="F17" s="115">
        <v>26317</v>
      </c>
      <c r="G17" s="114">
        <v>27560</v>
      </c>
      <c r="H17" s="114">
        <v>27643</v>
      </c>
      <c r="I17" s="114">
        <v>27950</v>
      </c>
      <c r="J17" s="140">
        <v>28120</v>
      </c>
      <c r="K17" s="114">
        <v>-1803</v>
      </c>
      <c r="L17" s="116">
        <v>-6.4118065433854907</v>
      </c>
    </row>
    <row r="18" spans="1:12" s="110" customFormat="1" ht="15" customHeight="1" x14ac:dyDescent="0.2">
      <c r="A18" s="120"/>
      <c r="B18" s="119"/>
      <c r="C18" s="258" t="s">
        <v>106</v>
      </c>
      <c r="E18" s="113">
        <v>41.414294942432647</v>
      </c>
      <c r="F18" s="115">
        <v>10899</v>
      </c>
      <c r="G18" s="114">
        <v>11399</v>
      </c>
      <c r="H18" s="114">
        <v>11409</v>
      </c>
      <c r="I18" s="114">
        <v>11514</v>
      </c>
      <c r="J18" s="140">
        <v>11560</v>
      </c>
      <c r="K18" s="114">
        <v>-661</v>
      </c>
      <c r="L18" s="116">
        <v>-5.7179930795847751</v>
      </c>
    </row>
    <row r="19" spans="1:12" s="110" customFormat="1" ht="15" customHeight="1" x14ac:dyDescent="0.2">
      <c r="A19" s="120"/>
      <c r="B19" s="119"/>
      <c r="C19" s="258" t="s">
        <v>107</v>
      </c>
      <c r="E19" s="113">
        <v>58.585705057567353</v>
      </c>
      <c r="F19" s="115">
        <v>15418</v>
      </c>
      <c r="G19" s="114">
        <v>16161</v>
      </c>
      <c r="H19" s="114">
        <v>16234</v>
      </c>
      <c r="I19" s="114">
        <v>16436</v>
      </c>
      <c r="J19" s="140">
        <v>16560</v>
      </c>
      <c r="K19" s="114">
        <v>-1142</v>
      </c>
      <c r="L19" s="116">
        <v>-6.8961352657004831</v>
      </c>
    </row>
    <row r="20" spans="1:12" s="110" customFormat="1" ht="15" customHeight="1" x14ac:dyDescent="0.2">
      <c r="A20" s="120"/>
      <c r="B20" s="121" t="s">
        <v>110</v>
      </c>
      <c r="C20" s="258"/>
      <c r="E20" s="113">
        <v>16.580580302977779</v>
      </c>
      <c r="F20" s="115">
        <v>9566</v>
      </c>
      <c r="G20" s="114">
        <v>9874</v>
      </c>
      <c r="H20" s="114">
        <v>9873</v>
      </c>
      <c r="I20" s="114">
        <v>9817</v>
      </c>
      <c r="J20" s="140">
        <v>9805</v>
      </c>
      <c r="K20" s="114">
        <v>-239</v>
      </c>
      <c r="L20" s="116">
        <v>-2.4375318714941359</v>
      </c>
    </row>
    <row r="21" spans="1:12" s="110" customFormat="1" ht="15" customHeight="1" x14ac:dyDescent="0.2">
      <c r="A21" s="120"/>
      <c r="B21" s="119"/>
      <c r="C21" s="258" t="s">
        <v>106</v>
      </c>
      <c r="E21" s="113">
        <v>36.472924942504704</v>
      </c>
      <c r="F21" s="115">
        <v>3489</v>
      </c>
      <c r="G21" s="114">
        <v>3567</v>
      </c>
      <c r="H21" s="114">
        <v>3605</v>
      </c>
      <c r="I21" s="114">
        <v>3566</v>
      </c>
      <c r="J21" s="140">
        <v>3596</v>
      </c>
      <c r="K21" s="114">
        <v>-107</v>
      </c>
      <c r="L21" s="116">
        <v>-2.9755283648498332</v>
      </c>
    </row>
    <row r="22" spans="1:12" s="110" customFormat="1" ht="15" customHeight="1" x14ac:dyDescent="0.2">
      <c r="A22" s="120"/>
      <c r="B22" s="119"/>
      <c r="C22" s="258" t="s">
        <v>107</v>
      </c>
      <c r="E22" s="113">
        <v>63.527075057495296</v>
      </c>
      <c r="F22" s="115">
        <v>6077</v>
      </c>
      <c r="G22" s="114">
        <v>6307</v>
      </c>
      <c r="H22" s="114">
        <v>6268</v>
      </c>
      <c r="I22" s="114">
        <v>6251</v>
      </c>
      <c r="J22" s="140">
        <v>6209</v>
      </c>
      <c r="K22" s="114">
        <v>-132</v>
      </c>
      <c r="L22" s="116">
        <v>-2.1259462071186985</v>
      </c>
    </row>
    <row r="23" spans="1:12" s="110" customFormat="1" ht="15" customHeight="1" x14ac:dyDescent="0.2">
      <c r="A23" s="120"/>
      <c r="B23" s="121" t="s">
        <v>111</v>
      </c>
      <c r="C23" s="258"/>
      <c r="E23" s="113">
        <v>14.339446042916075</v>
      </c>
      <c r="F23" s="115">
        <v>8273</v>
      </c>
      <c r="G23" s="114">
        <v>8485</v>
      </c>
      <c r="H23" s="114">
        <v>8389</v>
      </c>
      <c r="I23" s="114">
        <v>8267</v>
      </c>
      <c r="J23" s="140">
        <v>8218</v>
      </c>
      <c r="K23" s="114">
        <v>55</v>
      </c>
      <c r="L23" s="116">
        <v>0.66926259430518376</v>
      </c>
    </row>
    <row r="24" spans="1:12" s="110" customFormat="1" ht="15" customHeight="1" x14ac:dyDescent="0.2">
      <c r="A24" s="120"/>
      <c r="B24" s="119"/>
      <c r="C24" s="258" t="s">
        <v>106</v>
      </c>
      <c r="E24" s="113">
        <v>53.269672428381483</v>
      </c>
      <c r="F24" s="115">
        <v>4407</v>
      </c>
      <c r="G24" s="114">
        <v>4502</v>
      </c>
      <c r="H24" s="114">
        <v>4459</v>
      </c>
      <c r="I24" s="114">
        <v>4420</v>
      </c>
      <c r="J24" s="140">
        <v>4419</v>
      </c>
      <c r="K24" s="114">
        <v>-12</v>
      </c>
      <c r="L24" s="116">
        <v>-0.27155465037338766</v>
      </c>
    </row>
    <row r="25" spans="1:12" s="110" customFormat="1" ht="15" customHeight="1" x14ac:dyDescent="0.2">
      <c r="A25" s="120"/>
      <c r="B25" s="119"/>
      <c r="C25" s="258" t="s">
        <v>107</v>
      </c>
      <c r="E25" s="113">
        <v>46.730327571618517</v>
      </c>
      <c r="F25" s="115">
        <v>3866</v>
      </c>
      <c r="G25" s="114">
        <v>3983</v>
      </c>
      <c r="H25" s="114">
        <v>3930</v>
      </c>
      <c r="I25" s="114">
        <v>3847</v>
      </c>
      <c r="J25" s="140">
        <v>3799</v>
      </c>
      <c r="K25" s="114">
        <v>67</v>
      </c>
      <c r="L25" s="116">
        <v>1.7636220057909977</v>
      </c>
    </row>
    <row r="26" spans="1:12" s="110" customFormat="1" ht="15" customHeight="1" x14ac:dyDescent="0.2">
      <c r="A26" s="120"/>
      <c r="C26" s="121" t="s">
        <v>187</v>
      </c>
      <c r="D26" s="110" t="s">
        <v>188</v>
      </c>
      <c r="E26" s="113">
        <v>1.3120948452178736</v>
      </c>
      <c r="F26" s="115">
        <v>757</v>
      </c>
      <c r="G26" s="114">
        <v>762</v>
      </c>
      <c r="H26" s="114">
        <v>790</v>
      </c>
      <c r="I26" s="114">
        <v>688</v>
      </c>
      <c r="J26" s="140">
        <v>666</v>
      </c>
      <c r="K26" s="114">
        <v>91</v>
      </c>
      <c r="L26" s="116">
        <v>13.663663663663664</v>
      </c>
    </row>
    <row r="27" spans="1:12" s="110" customFormat="1" ht="15" customHeight="1" x14ac:dyDescent="0.2">
      <c r="A27" s="120"/>
      <c r="B27" s="119"/>
      <c r="D27" s="259" t="s">
        <v>106</v>
      </c>
      <c r="E27" s="113">
        <v>48.348745046235138</v>
      </c>
      <c r="F27" s="115">
        <v>366</v>
      </c>
      <c r="G27" s="114">
        <v>353</v>
      </c>
      <c r="H27" s="114">
        <v>366</v>
      </c>
      <c r="I27" s="114">
        <v>339</v>
      </c>
      <c r="J27" s="140">
        <v>333</v>
      </c>
      <c r="K27" s="114">
        <v>33</v>
      </c>
      <c r="L27" s="116">
        <v>9.9099099099099099</v>
      </c>
    </row>
    <row r="28" spans="1:12" s="110" customFormat="1" ht="15" customHeight="1" x14ac:dyDescent="0.2">
      <c r="A28" s="120"/>
      <c r="B28" s="119"/>
      <c r="D28" s="259" t="s">
        <v>107</v>
      </c>
      <c r="E28" s="113">
        <v>51.651254953764862</v>
      </c>
      <c r="F28" s="115">
        <v>391</v>
      </c>
      <c r="G28" s="114">
        <v>409</v>
      </c>
      <c r="H28" s="114">
        <v>424</v>
      </c>
      <c r="I28" s="114">
        <v>349</v>
      </c>
      <c r="J28" s="140">
        <v>333</v>
      </c>
      <c r="K28" s="114">
        <v>58</v>
      </c>
      <c r="L28" s="116">
        <v>17.417417417417418</v>
      </c>
    </row>
    <row r="29" spans="1:12" s="110" customFormat="1" ht="24" customHeight="1" x14ac:dyDescent="0.2">
      <c r="A29" s="606" t="s">
        <v>189</v>
      </c>
      <c r="B29" s="607"/>
      <c r="C29" s="607"/>
      <c r="D29" s="608"/>
      <c r="E29" s="113">
        <v>86.995181474676741</v>
      </c>
      <c r="F29" s="115">
        <v>50191</v>
      </c>
      <c r="G29" s="114">
        <v>52857</v>
      </c>
      <c r="H29" s="114">
        <v>52621</v>
      </c>
      <c r="I29" s="114">
        <v>53555</v>
      </c>
      <c r="J29" s="140">
        <v>52887</v>
      </c>
      <c r="K29" s="114">
        <v>-2696</v>
      </c>
      <c r="L29" s="116">
        <v>-5.0976610509198856</v>
      </c>
    </row>
    <row r="30" spans="1:12" s="110" customFormat="1" ht="15" customHeight="1" x14ac:dyDescent="0.2">
      <c r="A30" s="120"/>
      <c r="B30" s="119"/>
      <c r="C30" s="258" t="s">
        <v>106</v>
      </c>
      <c r="E30" s="113">
        <v>44.274869996612935</v>
      </c>
      <c r="F30" s="115">
        <v>22222</v>
      </c>
      <c r="G30" s="114">
        <v>23348</v>
      </c>
      <c r="H30" s="114">
        <v>23145</v>
      </c>
      <c r="I30" s="114">
        <v>23720</v>
      </c>
      <c r="J30" s="140">
        <v>23393</v>
      </c>
      <c r="K30" s="114">
        <v>-1171</v>
      </c>
      <c r="L30" s="116">
        <v>-5.0057709571239259</v>
      </c>
    </row>
    <row r="31" spans="1:12" s="110" customFormat="1" ht="15" customHeight="1" x14ac:dyDescent="0.2">
      <c r="A31" s="120"/>
      <c r="B31" s="119"/>
      <c r="C31" s="258" t="s">
        <v>107</v>
      </c>
      <c r="E31" s="113">
        <v>55.725130003387065</v>
      </c>
      <c r="F31" s="115">
        <v>27969</v>
      </c>
      <c r="G31" s="114">
        <v>29509</v>
      </c>
      <c r="H31" s="114">
        <v>29476</v>
      </c>
      <c r="I31" s="114">
        <v>29835</v>
      </c>
      <c r="J31" s="140">
        <v>29494</v>
      </c>
      <c r="K31" s="114">
        <v>-1525</v>
      </c>
      <c r="L31" s="116">
        <v>-5.1705431613209463</v>
      </c>
    </row>
    <row r="32" spans="1:12" s="110" customFormat="1" ht="15" customHeight="1" x14ac:dyDescent="0.2">
      <c r="A32" s="120"/>
      <c r="B32" s="119" t="s">
        <v>117</v>
      </c>
      <c r="C32" s="258"/>
      <c r="E32" s="113">
        <v>12.743092869275834</v>
      </c>
      <c r="F32" s="114">
        <v>7352</v>
      </c>
      <c r="G32" s="114">
        <v>7791</v>
      </c>
      <c r="H32" s="114">
        <v>7646</v>
      </c>
      <c r="I32" s="114">
        <v>7613</v>
      </c>
      <c r="J32" s="140">
        <v>7447</v>
      </c>
      <c r="K32" s="114">
        <v>-95</v>
      </c>
      <c r="L32" s="116">
        <v>-1.2756814824761649</v>
      </c>
    </row>
    <row r="33" spans="1:12" s="110" customFormat="1" ht="15" customHeight="1" x14ac:dyDescent="0.2">
      <c r="A33" s="120"/>
      <c r="B33" s="119"/>
      <c r="C33" s="258" t="s">
        <v>106</v>
      </c>
      <c r="E33" s="113">
        <v>49.007072905331881</v>
      </c>
      <c r="F33" s="114">
        <v>3603</v>
      </c>
      <c r="G33" s="114">
        <v>3826</v>
      </c>
      <c r="H33" s="114">
        <v>3781</v>
      </c>
      <c r="I33" s="114">
        <v>3715</v>
      </c>
      <c r="J33" s="140">
        <v>3649</v>
      </c>
      <c r="K33" s="114">
        <v>-46</v>
      </c>
      <c r="L33" s="116">
        <v>-1.2606193477665113</v>
      </c>
    </row>
    <row r="34" spans="1:12" s="110" customFormat="1" ht="15" customHeight="1" x14ac:dyDescent="0.2">
      <c r="A34" s="120"/>
      <c r="B34" s="119"/>
      <c r="C34" s="258" t="s">
        <v>107</v>
      </c>
      <c r="E34" s="113">
        <v>50.992927094668119</v>
      </c>
      <c r="F34" s="114">
        <v>3749</v>
      </c>
      <c r="G34" s="114">
        <v>3965</v>
      </c>
      <c r="H34" s="114">
        <v>3865</v>
      </c>
      <c r="I34" s="114">
        <v>3898</v>
      </c>
      <c r="J34" s="140">
        <v>3798</v>
      </c>
      <c r="K34" s="114">
        <v>-49</v>
      </c>
      <c r="L34" s="116">
        <v>-1.2901527119536598</v>
      </c>
    </row>
    <row r="35" spans="1:12" s="110" customFormat="1" ht="24" customHeight="1" x14ac:dyDescent="0.2">
      <c r="A35" s="606" t="s">
        <v>192</v>
      </c>
      <c r="B35" s="607"/>
      <c r="C35" s="607"/>
      <c r="D35" s="608"/>
      <c r="E35" s="113">
        <v>26.441224390751206</v>
      </c>
      <c r="F35" s="114">
        <v>15255</v>
      </c>
      <c r="G35" s="114">
        <v>16456</v>
      </c>
      <c r="H35" s="114">
        <v>16073</v>
      </c>
      <c r="I35" s="114">
        <v>16903</v>
      </c>
      <c r="J35" s="114">
        <v>16114</v>
      </c>
      <c r="K35" s="318">
        <v>-859</v>
      </c>
      <c r="L35" s="319">
        <v>-5.3307682760332629</v>
      </c>
    </row>
    <row r="36" spans="1:12" s="110" customFormat="1" ht="15" customHeight="1" x14ac:dyDescent="0.2">
      <c r="A36" s="120"/>
      <c r="B36" s="119"/>
      <c r="C36" s="258" t="s">
        <v>106</v>
      </c>
      <c r="E36" s="113">
        <v>49.387086201245495</v>
      </c>
      <c r="F36" s="114">
        <v>7534</v>
      </c>
      <c r="G36" s="114">
        <v>8182</v>
      </c>
      <c r="H36" s="114">
        <v>7920</v>
      </c>
      <c r="I36" s="114">
        <v>8434</v>
      </c>
      <c r="J36" s="114">
        <v>8070</v>
      </c>
      <c r="K36" s="318">
        <v>-536</v>
      </c>
      <c r="L36" s="116">
        <v>-6.6418835192069396</v>
      </c>
    </row>
    <row r="37" spans="1:12" s="110" customFormat="1" ht="15" customHeight="1" x14ac:dyDescent="0.2">
      <c r="A37" s="120"/>
      <c r="B37" s="119"/>
      <c r="C37" s="258" t="s">
        <v>107</v>
      </c>
      <c r="E37" s="113">
        <v>50.612913798754505</v>
      </c>
      <c r="F37" s="114">
        <v>7721</v>
      </c>
      <c r="G37" s="114">
        <v>8274</v>
      </c>
      <c r="H37" s="114">
        <v>8153</v>
      </c>
      <c r="I37" s="114">
        <v>8469</v>
      </c>
      <c r="J37" s="140">
        <v>8044</v>
      </c>
      <c r="K37" s="114">
        <v>-323</v>
      </c>
      <c r="L37" s="116">
        <v>-4.0154152163102932</v>
      </c>
    </row>
    <row r="38" spans="1:12" s="110" customFormat="1" ht="15" customHeight="1" x14ac:dyDescent="0.2">
      <c r="A38" s="120"/>
      <c r="B38" s="119" t="s">
        <v>328</v>
      </c>
      <c r="C38" s="258"/>
      <c r="E38" s="113">
        <v>41.862238707664574</v>
      </c>
      <c r="F38" s="114">
        <v>24152</v>
      </c>
      <c r="G38" s="114">
        <v>24949</v>
      </c>
      <c r="H38" s="114">
        <v>24905</v>
      </c>
      <c r="I38" s="114">
        <v>24919</v>
      </c>
      <c r="J38" s="140">
        <v>24846</v>
      </c>
      <c r="K38" s="114">
        <v>-694</v>
      </c>
      <c r="L38" s="116">
        <v>-2.793206149883281</v>
      </c>
    </row>
    <row r="39" spans="1:12" s="110" customFormat="1" ht="15" customHeight="1" x14ac:dyDescent="0.2">
      <c r="A39" s="120"/>
      <c r="B39" s="119"/>
      <c r="C39" s="258" t="s">
        <v>106</v>
      </c>
      <c r="E39" s="113">
        <v>42.609307717787345</v>
      </c>
      <c r="F39" s="115">
        <v>10291</v>
      </c>
      <c r="G39" s="114">
        <v>10579</v>
      </c>
      <c r="H39" s="114">
        <v>10565</v>
      </c>
      <c r="I39" s="114">
        <v>10598</v>
      </c>
      <c r="J39" s="140">
        <v>10572</v>
      </c>
      <c r="K39" s="114">
        <v>-281</v>
      </c>
      <c r="L39" s="116">
        <v>-2.6579644343548998</v>
      </c>
    </row>
    <row r="40" spans="1:12" s="110" customFormat="1" ht="15" customHeight="1" x14ac:dyDescent="0.2">
      <c r="A40" s="120"/>
      <c r="B40" s="119"/>
      <c r="C40" s="258" t="s">
        <v>107</v>
      </c>
      <c r="E40" s="113">
        <v>57.390692282212655</v>
      </c>
      <c r="F40" s="115">
        <v>13861</v>
      </c>
      <c r="G40" s="114">
        <v>14370</v>
      </c>
      <c r="H40" s="114">
        <v>14340</v>
      </c>
      <c r="I40" s="114">
        <v>14321</v>
      </c>
      <c r="J40" s="140">
        <v>14274</v>
      </c>
      <c r="K40" s="114">
        <v>-413</v>
      </c>
      <c r="L40" s="116">
        <v>-2.893372565503713</v>
      </c>
    </row>
    <row r="41" spans="1:12" s="110" customFormat="1" ht="15" customHeight="1" x14ac:dyDescent="0.2">
      <c r="A41" s="120"/>
      <c r="B41" s="320" t="s">
        <v>515</v>
      </c>
      <c r="C41" s="258"/>
      <c r="E41" s="113">
        <v>10.183034630984158</v>
      </c>
      <c r="F41" s="115">
        <v>5875</v>
      </c>
      <c r="G41" s="114">
        <v>6129</v>
      </c>
      <c r="H41" s="114">
        <v>6055</v>
      </c>
      <c r="I41" s="114">
        <v>6047</v>
      </c>
      <c r="J41" s="140">
        <v>5876</v>
      </c>
      <c r="K41" s="114">
        <v>-1</v>
      </c>
      <c r="L41" s="116">
        <v>-1.7018379850238258E-2</v>
      </c>
    </row>
    <row r="42" spans="1:12" s="110" customFormat="1" ht="15" customHeight="1" x14ac:dyDescent="0.2">
      <c r="A42" s="120"/>
      <c r="B42" s="119"/>
      <c r="C42" s="268" t="s">
        <v>106</v>
      </c>
      <c r="D42" s="182"/>
      <c r="E42" s="113">
        <v>50.076595744680851</v>
      </c>
      <c r="F42" s="115">
        <v>2942</v>
      </c>
      <c r="G42" s="114">
        <v>3047</v>
      </c>
      <c r="H42" s="114">
        <v>3014</v>
      </c>
      <c r="I42" s="114">
        <v>3006</v>
      </c>
      <c r="J42" s="140">
        <v>2930</v>
      </c>
      <c r="K42" s="114">
        <v>12</v>
      </c>
      <c r="L42" s="116">
        <v>0.40955631399317405</v>
      </c>
    </row>
    <row r="43" spans="1:12" s="110" customFormat="1" ht="15" customHeight="1" x14ac:dyDescent="0.2">
      <c r="A43" s="120"/>
      <c r="B43" s="119"/>
      <c r="C43" s="268" t="s">
        <v>107</v>
      </c>
      <c r="D43" s="182"/>
      <c r="E43" s="113">
        <v>49.923404255319149</v>
      </c>
      <c r="F43" s="115">
        <v>2933</v>
      </c>
      <c r="G43" s="114">
        <v>3082</v>
      </c>
      <c r="H43" s="114">
        <v>3041</v>
      </c>
      <c r="I43" s="114">
        <v>3041</v>
      </c>
      <c r="J43" s="140">
        <v>2946</v>
      </c>
      <c r="K43" s="114">
        <v>-13</v>
      </c>
      <c r="L43" s="116">
        <v>-0.4412763068567549</v>
      </c>
    </row>
    <row r="44" spans="1:12" s="110" customFormat="1" ht="15" customHeight="1" x14ac:dyDescent="0.2">
      <c r="A44" s="120"/>
      <c r="B44" s="119" t="s">
        <v>205</v>
      </c>
      <c r="C44" s="268"/>
      <c r="D44" s="182"/>
      <c r="E44" s="113">
        <v>21.513502270600064</v>
      </c>
      <c r="F44" s="115">
        <v>12412</v>
      </c>
      <c r="G44" s="114">
        <v>13267</v>
      </c>
      <c r="H44" s="114">
        <v>13372</v>
      </c>
      <c r="I44" s="114">
        <v>13451</v>
      </c>
      <c r="J44" s="140">
        <v>13655</v>
      </c>
      <c r="K44" s="114">
        <v>-1243</v>
      </c>
      <c r="L44" s="116">
        <v>-9.1028927132918351</v>
      </c>
    </row>
    <row r="45" spans="1:12" s="110" customFormat="1" ht="15" customHeight="1" x14ac:dyDescent="0.2">
      <c r="A45" s="120"/>
      <c r="B45" s="119"/>
      <c r="C45" s="268" t="s">
        <v>106</v>
      </c>
      <c r="D45" s="182"/>
      <c r="E45" s="113">
        <v>41.306799871092494</v>
      </c>
      <c r="F45" s="115">
        <v>5127</v>
      </c>
      <c r="G45" s="114">
        <v>5437</v>
      </c>
      <c r="H45" s="114">
        <v>5477</v>
      </c>
      <c r="I45" s="114">
        <v>5458</v>
      </c>
      <c r="J45" s="140">
        <v>5535</v>
      </c>
      <c r="K45" s="114">
        <v>-408</v>
      </c>
      <c r="L45" s="116">
        <v>-7.3712737127371275</v>
      </c>
    </row>
    <row r="46" spans="1:12" s="110" customFormat="1" ht="15" customHeight="1" x14ac:dyDescent="0.2">
      <c r="A46" s="123"/>
      <c r="B46" s="124"/>
      <c r="C46" s="260" t="s">
        <v>107</v>
      </c>
      <c r="D46" s="261"/>
      <c r="E46" s="125">
        <v>58.693200128907506</v>
      </c>
      <c r="F46" s="143">
        <v>7285</v>
      </c>
      <c r="G46" s="144">
        <v>7830</v>
      </c>
      <c r="H46" s="144">
        <v>7895</v>
      </c>
      <c r="I46" s="144">
        <v>7993</v>
      </c>
      <c r="J46" s="145">
        <v>8120</v>
      </c>
      <c r="K46" s="144">
        <v>-835</v>
      </c>
      <c r="L46" s="146">
        <v>-10.283251231527094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57694</v>
      </c>
      <c r="E11" s="114">
        <v>60801</v>
      </c>
      <c r="F11" s="114">
        <v>60405</v>
      </c>
      <c r="G11" s="114">
        <v>61320</v>
      </c>
      <c r="H11" s="140">
        <v>60491</v>
      </c>
      <c r="I11" s="115">
        <v>-2797</v>
      </c>
      <c r="J11" s="116">
        <v>-4.6238283380998828</v>
      </c>
    </row>
    <row r="12" spans="1:15" s="110" customFormat="1" ht="24.95" customHeight="1" x14ac:dyDescent="0.2">
      <c r="A12" s="193" t="s">
        <v>132</v>
      </c>
      <c r="B12" s="194" t="s">
        <v>133</v>
      </c>
      <c r="C12" s="113">
        <v>0.52518459458522548</v>
      </c>
      <c r="D12" s="115">
        <v>303</v>
      </c>
      <c r="E12" s="114">
        <v>300</v>
      </c>
      <c r="F12" s="114">
        <v>315</v>
      </c>
      <c r="G12" s="114">
        <v>310</v>
      </c>
      <c r="H12" s="140">
        <v>303</v>
      </c>
      <c r="I12" s="115">
        <v>0</v>
      </c>
      <c r="J12" s="116">
        <v>0</v>
      </c>
    </row>
    <row r="13" spans="1:15" s="110" customFormat="1" ht="24.95" customHeight="1" x14ac:dyDescent="0.2">
      <c r="A13" s="193" t="s">
        <v>134</v>
      </c>
      <c r="B13" s="199" t="s">
        <v>214</v>
      </c>
      <c r="C13" s="113">
        <v>0.36572260547023955</v>
      </c>
      <c r="D13" s="115">
        <v>211</v>
      </c>
      <c r="E13" s="114">
        <v>220</v>
      </c>
      <c r="F13" s="114">
        <v>233</v>
      </c>
      <c r="G13" s="114">
        <v>236</v>
      </c>
      <c r="H13" s="140">
        <v>223</v>
      </c>
      <c r="I13" s="115">
        <v>-12</v>
      </c>
      <c r="J13" s="116">
        <v>-5.3811659192825116</v>
      </c>
    </row>
    <row r="14" spans="1:15" s="287" customFormat="1" ht="24.95" customHeight="1" x14ac:dyDescent="0.2">
      <c r="A14" s="193" t="s">
        <v>215</v>
      </c>
      <c r="B14" s="199" t="s">
        <v>137</v>
      </c>
      <c r="C14" s="113">
        <v>5.6002357264186919</v>
      </c>
      <c r="D14" s="115">
        <v>3231</v>
      </c>
      <c r="E14" s="114">
        <v>3452</v>
      </c>
      <c r="F14" s="114">
        <v>3510</v>
      </c>
      <c r="G14" s="114">
        <v>3538</v>
      </c>
      <c r="H14" s="140">
        <v>3612</v>
      </c>
      <c r="I14" s="115">
        <v>-381</v>
      </c>
      <c r="J14" s="116">
        <v>-10.548172757475083</v>
      </c>
      <c r="K14" s="110"/>
      <c r="L14" s="110"/>
      <c r="M14" s="110"/>
      <c r="N14" s="110"/>
      <c r="O14" s="110"/>
    </row>
    <row r="15" spans="1:15" s="110" customFormat="1" ht="24.95" customHeight="1" x14ac:dyDescent="0.2">
      <c r="A15" s="193" t="s">
        <v>216</v>
      </c>
      <c r="B15" s="199" t="s">
        <v>217</v>
      </c>
      <c r="C15" s="113">
        <v>1.6552847783131694</v>
      </c>
      <c r="D15" s="115">
        <v>955</v>
      </c>
      <c r="E15" s="114">
        <v>1063</v>
      </c>
      <c r="F15" s="114">
        <v>1010</v>
      </c>
      <c r="G15" s="114">
        <v>1044</v>
      </c>
      <c r="H15" s="140">
        <v>1094</v>
      </c>
      <c r="I15" s="115">
        <v>-139</v>
      </c>
      <c r="J15" s="116">
        <v>-12.705667276051189</v>
      </c>
    </row>
    <row r="16" spans="1:15" s="287" customFormat="1" ht="24.95" customHeight="1" x14ac:dyDescent="0.2">
      <c r="A16" s="193" t="s">
        <v>218</v>
      </c>
      <c r="B16" s="199" t="s">
        <v>141</v>
      </c>
      <c r="C16" s="113">
        <v>3.0696432904634796</v>
      </c>
      <c r="D16" s="115">
        <v>1771</v>
      </c>
      <c r="E16" s="114">
        <v>1854</v>
      </c>
      <c r="F16" s="114">
        <v>1936</v>
      </c>
      <c r="G16" s="114">
        <v>1928</v>
      </c>
      <c r="H16" s="140">
        <v>1945</v>
      </c>
      <c r="I16" s="115">
        <v>-174</v>
      </c>
      <c r="J16" s="116">
        <v>-8.9460154241645249</v>
      </c>
      <c r="K16" s="110"/>
      <c r="L16" s="110"/>
      <c r="M16" s="110"/>
      <c r="N16" s="110"/>
      <c r="O16" s="110"/>
    </row>
    <row r="17" spans="1:15" s="110" customFormat="1" ht="24.95" customHeight="1" x14ac:dyDescent="0.2">
      <c r="A17" s="193" t="s">
        <v>142</v>
      </c>
      <c r="B17" s="199" t="s">
        <v>220</v>
      </c>
      <c r="C17" s="113">
        <v>0.87530765764204255</v>
      </c>
      <c r="D17" s="115">
        <v>505</v>
      </c>
      <c r="E17" s="114">
        <v>535</v>
      </c>
      <c r="F17" s="114">
        <v>564</v>
      </c>
      <c r="G17" s="114">
        <v>566</v>
      </c>
      <c r="H17" s="140">
        <v>573</v>
      </c>
      <c r="I17" s="115">
        <v>-68</v>
      </c>
      <c r="J17" s="116">
        <v>-11.867364746945899</v>
      </c>
    </row>
    <row r="18" spans="1:15" s="287" customFormat="1" ht="24.95" customHeight="1" x14ac:dyDescent="0.2">
      <c r="A18" s="201" t="s">
        <v>144</v>
      </c>
      <c r="B18" s="202" t="s">
        <v>145</v>
      </c>
      <c r="C18" s="113">
        <v>3.6173605574236487</v>
      </c>
      <c r="D18" s="115">
        <v>2087</v>
      </c>
      <c r="E18" s="114">
        <v>2102</v>
      </c>
      <c r="F18" s="114">
        <v>2136</v>
      </c>
      <c r="G18" s="114">
        <v>2173</v>
      </c>
      <c r="H18" s="140">
        <v>2118</v>
      </c>
      <c r="I18" s="115">
        <v>-31</v>
      </c>
      <c r="J18" s="116">
        <v>-1.4636449480642115</v>
      </c>
      <c r="K18" s="110"/>
      <c r="L18" s="110"/>
      <c r="M18" s="110"/>
      <c r="N18" s="110"/>
      <c r="O18" s="110"/>
    </row>
    <row r="19" spans="1:15" s="110" customFormat="1" ht="24.95" customHeight="1" x14ac:dyDescent="0.2">
      <c r="A19" s="193" t="s">
        <v>146</v>
      </c>
      <c r="B19" s="199" t="s">
        <v>147</v>
      </c>
      <c r="C19" s="113">
        <v>16.589246715429681</v>
      </c>
      <c r="D19" s="115">
        <v>9571</v>
      </c>
      <c r="E19" s="114">
        <v>10150</v>
      </c>
      <c r="F19" s="114">
        <v>10081</v>
      </c>
      <c r="G19" s="114">
        <v>10170</v>
      </c>
      <c r="H19" s="140">
        <v>10268</v>
      </c>
      <c r="I19" s="115">
        <v>-697</v>
      </c>
      <c r="J19" s="116">
        <v>-6.7880794701986753</v>
      </c>
    </row>
    <row r="20" spans="1:15" s="287" customFormat="1" ht="24.95" customHeight="1" x14ac:dyDescent="0.2">
      <c r="A20" s="193" t="s">
        <v>148</v>
      </c>
      <c r="B20" s="199" t="s">
        <v>149</v>
      </c>
      <c r="C20" s="113">
        <v>4.9693208999202687</v>
      </c>
      <c r="D20" s="115">
        <v>2867</v>
      </c>
      <c r="E20" s="114">
        <v>3065</v>
      </c>
      <c r="F20" s="114">
        <v>3125</v>
      </c>
      <c r="G20" s="114">
        <v>3071</v>
      </c>
      <c r="H20" s="140">
        <v>3179</v>
      </c>
      <c r="I20" s="115">
        <v>-312</v>
      </c>
      <c r="J20" s="116">
        <v>-9.8144070462409569</v>
      </c>
      <c r="K20" s="110"/>
      <c r="L20" s="110"/>
      <c r="M20" s="110"/>
      <c r="N20" s="110"/>
      <c r="O20" s="110"/>
    </row>
    <row r="21" spans="1:15" s="110" customFormat="1" ht="24.95" customHeight="1" x14ac:dyDescent="0.2">
      <c r="A21" s="201" t="s">
        <v>150</v>
      </c>
      <c r="B21" s="202" t="s">
        <v>151</v>
      </c>
      <c r="C21" s="113">
        <v>10.841681977328665</v>
      </c>
      <c r="D21" s="115">
        <v>6255</v>
      </c>
      <c r="E21" s="114">
        <v>6963</v>
      </c>
      <c r="F21" s="114">
        <v>6926</v>
      </c>
      <c r="G21" s="114">
        <v>7049</v>
      </c>
      <c r="H21" s="140">
        <v>6587</v>
      </c>
      <c r="I21" s="115">
        <v>-332</v>
      </c>
      <c r="J21" s="116">
        <v>-5.0402307575527558</v>
      </c>
    </row>
    <row r="22" spans="1:15" s="110" customFormat="1" ht="24.95" customHeight="1" x14ac:dyDescent="0.2">
      <c r="A22" s="201" t="s">
        <v>152</v>
      </c>
      <c r="B22" s="199" t="s">
        <v>153</v>
      </c>
      <c r="C22" s="113">
        <v>4.7283946337574099</v>
      </c>
      <c r="D22" s="115">
        <v>2728</v>
      </c>
      <c r="E22" s="114">
        <v>2784</v>
      </c>
      <c r="F22" s="114">
        <v>2831</v>
      </c>
      <c r="G22" s="114">
        <v>2780</v>
      </c>
      <c r="H22" s="140">
        <v>2730</v>
      </c>
      <c r="I22" s="115">
        <v>-2</v>
      </c>
      <c r="J22" s="116">
        <v>-7.3260073260073263E-2</v>
      </c>
    </row>
    <row r="23" spans="1:15" s="110" customFormat="1" ht="24.95" customHeight="1" x14ac:dyDescent="0.2">
      <c r="A23" s="193" t="s">
        <v>154</v>
      </c>
      <c r="B23" s="199" t="s">
        <v>155</v>
      </c>
      <c r="C23" s="113">
        <v>0.86837452768052137</v>
      </c>
      <c r="D23" s="115">
        <v>501</v>
      </c>
      <c r="E23" s="114">
        <v>507</v>
      </c>
      <c r="F23" s="114">
        <v>500</v>
      </c>
      <c r="G23" s="114">
        <v>520</v>
      </c>
      <c r="H23" s="140">
        <v>519</v>
      </c>
      <c r="I23" s="115">
        <v>-18</v>
      </c>
      <c r="J23" s="116">
        <v>-3.4682080924855492</v>
      </c>
    </row>
    <row r="24" spans="1:15" s="110" customFormat="1" ht="24.95" customHeight="1" x14ac:dyDescent="0.2">
      <c r="A24" s="193" t="s">
        <v>156</v>
      </c>
      <c r="B24" s="199" t="s">
        <v>221</v>
      </c>
      <c r="C24" s="113">
        <v>12.968419593025271</v>
      </c>
      <c r="D24" s="115">
        <v>7482</v>
      </c>
      <c r="E24" s="114">
        <v>7576</v>
      </c>
      <c r="F24" s="114">
        <v>7593</v>
      </c>
      <c r="G24" s="114">
        <v>7637</v>
      </c>
      <c r="H24" s="140">
        <v>7602</v>
      </c>
      <c r="I24" s="115">
        <v>-120</v>
      </c>
      <c r="J24" s="116">
        <v>-1.5785319652722967</v>
      </c>
    </row>
    <row r="25" spans="1:15" s="110" customFormat="1" ht="24.95" customHeight="1" x14ac:dyDescent="0.2">
      <c r="A25" s="193" t="s">
        <v>222</v>
      </c>
      <c r="B25" s="204" t="s">
        <v>159</v>
      </c>
      <c r="C25" s="113">
        <v>7.1272576004437207</v>
      </c>
      <c r="D25" s="115">
        <v>4112</v>
      </c>
      <c r="E25" s="114">
        <v>4250</v>
      </c>
      <c r="F25" s="114">
        <v>4329</v>
      </c>
      <c r="G25" s="114">
        <v>4239</v>
      </c>
      <c r="H25" s="140">
        <v>4180</v>
      </c>
      <c r="I25" s="115">
        <v>-68</v>
      </c>
      <c r="J25" s="116">
        <v>-1.6267942583732058</v>
      </c>
    </row>
    <row r="26" spans="1:15" s="110" customFormat="1" ht="24.95" customHeight="1" x14ac:dyDescent="0.2">
      <c r="A26" s="201">
        <v>782.78300000000002</v>
      </c>
      <c r="B26" s="203" t="s">
        <v>160</v>
      </c>
      <c r="C26" s="113">
        <v>2.2550005199847472</v>
      </c>
      <c r="D26" s="115">
        <v>1301</v>
      </c>
      <c r="E26" s="114">
        <v>1428</v>
      </c>
      <c r="F26" s="114">
        <v>1533</v>
      </c>
      <c r="G26" s="114">
        <v>1607</v>
      </c>
      <c r="H26" s="140">
        <v>1635</v>
      </c>
      <c r="I26" s="115">
        <v>-334</v>
      </c>
      <c r="J26" s="116">
        <v>-20.428134556574925</v>
      </c>
    </row>
    <row r="27" spans="1:15" s="110" customFormat="1" ht="24.95" customHeight="1" x14ac:dyDescent="0.2">
      <c r="A27" s="193" t="s">
        <v>161</v>
      </c>
      <c r="B27" s="199" t="s">
        <v>162</v>
      </c>
      <c r="C27" s="113">
        <v>0.43332062259507054</v>
      </c>
      <c r="D27" s="115">
        <v>250</v>
      </c>
      <c r="E27" s="114">
        <v>251</v>
      </c>
      <c r="F27" s="114">
        <v>261</v>
      </c>
      <c r="G27" s="114">
        <v>245</v>
      </c>
      <c r="H27" s="140">
        <v>245</v>
      </c>
      <c r="I27" s="115">
        <v>5</v>
      </c>
      <c r="J27" s="116">
        <v>2.0408163265306123</v>
      </c>
    </row>
    <row r="28" spans="1:15" s="110" customFormat="1" ht="24.95" customHeight="1" x14ac:dyDescent="0.2">
      <c r="A28" s="193" t="s">
        <v>163</v>
      </c>
      <c r="B28" s="199" t="s">
        <v>164</v>
      </c>
      <c r="C28" s="113">
        <v>7.028460498492044</v>
      </c>
      <c r="D28" s="115">
        <v>4055</v>
      </c>
      <c r="E28" s="114">
        <v>4673</v>
      </c>
      <c r="F28" s="114">
        <v>4030</v>
      </c>
      <c r="G28" s="114">
        <v>4586</v>
      </c>
      <c r="H28" s="140">
        <v>4175</v>
      </c>
      <c r="I28" s="115">
        <v>-120</v>
      </c>
      <c r="J28" s="116">
        <v>-2.874251497005988</v>
      </c>
    </row>
    <row r="29" spans="1:15" s="110" customFormat="1" ht="24.95" customHeight="1" x14ac:dyDescent="0.2">
      <c r="A29" s="193">
        <v>86</v>
      </c>
      <c r="B29" s="199" t="s">
        <v>165</v>
      </c>
      <c r="C29" s="113">
        <v>7.0111276735882413</v>
      </c>
      <c r="D29" s="115">
        <v>4045</v>
      </c>
      <c r="E29" s="114">
        <v>4087</v>
      </c>
      <c r="F29" s="114">
        <v>4004</v>
      </c>
      <c r="G29" s="114">
        <v>4067</v>
      </c>
      <c r="H29" s="140">
        <v>4037</v>
      </c>
      <c r="I29" s="115">
        <v>8</v>
      </c>
      <c r="J29" s="116">
        <v>0.19816695566014367</v>
      </c>
    </row>
    <row r="30" spans="1:15" s="110" customFormat="1" ht="24.95" customHeight="1" x14ac:dyDescent="0.2">
      <c r="A30" s="193">
        <v>87.88</v>
      </c>
      <c r="B30" s="204" t="s">
        <v>166</v>
      </c>
      <c r="C30" s="113">
        <v>3.5670953652026207</v>
      </c>
      <c r="D30" s="115">
        <v>2058</v>
      </c>
      <c r="E30" s="114">
        <v>2059</v>
      </c>
      <c r="F30" s="114">
        <v>2102</v>
      </c>
      <c r="G30" s="114">
        <v>2148</v>
      </c>
      <c r="H30" s="140">
        <v>2129</v>
      </c>
      <c r="I30" s="115">
        <v>-71</v>
      </c>
      <c r="J30" s="116">
        <v>-3.3348990136214187</v>
      </c>
    </row>
    <row r="31" spans="1:15" s="110" customFormat="1" ht="24.95" customHeight="1" x14ac:dyDescent="0.2">
      <c r="A31" s="193" t="s">
        <v>167</v>
      </c>
      <c r="B31" s="199" t="s">
        <v>168</v>
      </c>
      <c r="C31" s="113">
        <v>11.503795888653933</v>
      </c>
      <c r="D31" s="115">
        <v>6637</v>
      </c>
      <c r="E31" s="114">
        <v>6934</v>
      </c>
      <c r="F31" s="114">
        <v>6896</v>
      </c>
      <c r="G31" s="114">
        <v>6943</v>
      </c>
      <c r="H31" s="140">
        <v>6949</v>
      </c>
      <c r="I31" s="115">
        <v>-312</v>
      </c>
      <c r="J31" s="116">
        <v>-4.4898546553460932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0.52518459458522548</v>
      </c>
      <c r="D34" s="115">
        <v>303</v>
      </c>
      <c r="E34" s="114">
        <v>300</v>
      </c>
      <c r="F34" s="114">
        <v>315</v>
      </c>
      <c r="G34" s="114">
        <v>310</v>
      </c>
      <c r="H34" s="140">
        <v>303</v>
      </c>
      <c r="I34" s="115">
        <v>0</v>
      </c>
      <c r="J34" s="116">
        <v>0</v>
      </c>
    </row>
    <row r="35" spans="1:10" s="110" customFormat="1" ht="24.95" customHeight="1" x14ac:dyDescent="0.2">
      <c r="A35" s="292" t="s">
        <v>171</v>
      </c>
      <c r="B35" s="293" t="s">
        <v>172</v>
      </c>
      <c r="C35" s="113">
        <v>9.5833188893125794</v>
      </c>
      <c r="D35" s="115">
        <v>5529</v>
      </c>
      <c r="E35" s="114">
        <v>5774</v>
      </c>
      <c r="F35" s="114">
        <v>5879</v>
      </c>
      <c r="G35" s="114">
        <v>5947</v>
      </c>
      <c r="H35" s="140">
        <v>5953</v>
      </c>
      <c r="I35" s="115">
        <v>-424</v>
      </c>
      <c r="J35" s="116">
        <v>-7.122459264236519</v>
      </c>
    </row>
    <row r="36" spans="1:10" s="110" customFormat="1" ht="24.95" customHeight="1" x14ac:dyDescent="0.2">
      <c r="A36" s="294" t="s">
        <v>173</v>
      </c>
      <c r="B36" s="295" t="s">
        <v>174</v>
      </c>
      <c r="C36" s="125">
        <v>89.891496516102194</v>
      </c>
      <c r="D36" s="143">
        <v>51862</v>
      </c>
      <c r="E36" s="144">
        <v>54727</v>
      </c>
      <c r="F36" s="144">
        <v>54211</v>
      </c>
      <c r="G36" s="144">
        <v>55062</v>
      </c>
      <c r="H36" s="145">
        <v>54235</v>
      </c>
      <c r="I36" s="143">
        <v>-2373</v>
      </c>
      <c r="J36" s="146">
        <v>-4.3754033373282937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57694</v>
      </c>
      <c r="F11" s="264">
        <v>60801</v>
      </c>
      <c r="G11" s="264">
        <v>60405</v>
      </c>
      <c r="H11" s="264">
        <v>61320</v>
      </c>
      <c r="I11" s="265">
        <v>60491</v>
      </c>
      <c r="J11" s="263">
        <v>-2797</v>
      </c>
      <c r="K11" s="266">
        <v>-4.6238283380998828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40.564010122369744</v>
      </c>
      <c r="E13" s="115">
        <v>23403</v>
      </c>
      <c r="F13" s="114">
        <v>24240</v>
      </c>
      <c r="G13" s="114">
        <v>24458</v>
      </c>
      <c r="H13" s="114">
        <v>24653</v>
      </c>
      <c r="I13" s="140">
        <v>24466</v>
      </c>
      <c r="J13" s="115">
        <v>-1063</v>
      </c>
      <c r="K13" s="116">
        <v>-4.3448050355595518</v>
      </c>
    </row>
    <row r="14" spans="1:15" ht="15.95" customHeight="1" x14ac:dyDescent="0.2">
      <c r="A14" s="306" t="s">
        <v>230</v>
      </c>
      <c r="B14" s="307"/>
      <c r="C14" s="308"/>
      <c r="D14" s="113">
        <v>41.03199639477242</v>
      </c>
      <c r="E14" s="115">
        <v>23673</v>
      </c>
      <c r="F14" s="114">
        <v>25061</v>
      </c>
      <c r="G14" s="114">
        <v>25208</v>
      </c>
      <c r="H14" s="114">
        <v>25288</v>
      </c>
      <c r="I14" s="140">
        <v>25145</v>
      </c>
      <c r="J14" s="115">
        <v>-1472</v>
      </c>
      <c r="K14" s="116">
        <v>-5.8540465301252738</v>
      </c>
    </row>
    <row r="15" spans="1:15" ht="15.95" customHeight="1" x14ac:dyDescent="0.2">
      <c r="A15" s="306" t="s">
        <v>231</v>
      </c>
      <c r="B15" s="307"/>
      <c r="C15" s="308"/>
      <c r="D15" s="113">
        <v>4.9970534197663534</v>
      </c>
      <c r="E15" s="115">
        <v>2883</v>
      </c>
      <c r="F15" s="114">
        <v>2971</v>
      </c>
      <c r="G15" s="114">
        <v>2921</v>
      </c>
      <c r="H15" s="114">
        <v>2889</v>
      </c>
      <c r="I15" s="140">
        <v>2905</v>
      </c>
      <c r="J15" s="115">
        <v>-22</v>
      </c>
      <c r="K15" s="116">
        <v>-0.75731497418244409</v>
      </c>
    </row>
    <row r="16" spans="1:15" ht="15.95" customHeight="1" x14ac:dyDescent="0.2">
      <c r="A16" s="306" t="s">
        <v>232</v>
      </c>
      <c r="B16" s="307"/>
      <c r="C16" s="308"/>
      <c r="D16" s="113">
        <v>9.6058515616875244</v>
      </c>
      <c r="E16" s="115">
        <v>5542</v>
      </c>
      <c r="F16" s="114">
        <v>6258</v>
      </c>
      <c r="G16" s="114">
        <v>5593</v>
      </c>
      <c r="H16" s="114">
        <v>6268</v>
      </c>
      <c r="I16" s="140">
        <v>5800</v>
      </c>
      <c r="J16" s="115">
        <v>-258</v>
      </c>
      <c r="K16" s="116">
        <v>-4.4482758620689653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0.48878566228723958</v>
      </c>
      <c r="E18" s="115">
        <v>282</v>
      </c>
      <c r="F18" s="114">
        <v>273</v>
      </c>
      <c r="G18" s="114">
        <v>294</v>
      </c>
      <c r="H18" s="114">
        <v>298</v>
      </c>
      <c r="I18" s="140">
        <v>310</v>
      </c>
      <c r="J18" s="115">
        <v>-28</v>
      </c>
      <c r="K18" s="116">
        <v>-9.0322580645161299</v>
      </c>
    </row>
    <row r="19" spans="1:11" ht="14.1" customHeight="1" x14ac:dyDescent="0.2">
      <c r="A19" s="306" t="s">
        <v>235</v>
      </c>
      <c r="B19" s="307" t="s">
        <v>236</v>
      </c>
      <c r="C19" s="308"/>
      <c r="D19" s="113">
        <v>0.30159115332616909</v>
      </c>
      <c r="E19" s="115">
        <v>174</v>
      </c>
      <c r="F19" s="114">
        <v>174</v>
      </c>
      <c r="G19" s="114">
        <v>182</v>
      </c>
      <c r="H19" s="114">
        <v>184</v>
      </c>
      <c r="I19" s="140">
        <v>193</v>
      </c>
      <c r="J19" s="115">
        <v>-19</v>
      </c>
      <c r="K19" s="116">
        <v>-9.8445595854922274</v>
      </c>
    </row>
    <row r="20" spans="1:11" ht="14.1" customHeight="1" x14ac:dyDescent="0.2">
      <c r="A20" s="306">
        <v>12</v>
      </c>
      <c r="B20" s="307" t="s">
        <v>237</v>
      </c>
      <c r="C20" s="308"/>
      <c r="D20" s="113">
        <v>0.95850521718029602</v>
      </c>
      <c r="E20" s="115">
        <v>553</v>
      </c>
      <c r="F20" s="114">
        <v>571</v>
      </c>
      <c r="G20" s="114">
        <v>601</v>
      </c>
      <c r="H20" s="114">
        <v>612</v>
      </c>
      <c r="I20" s="140">
        <v>562</v>
      </c>
      <c r="J20" s="115">
        <v>-9</v>
      </c>
      <c r="K20" s="116">
        <v>-1.6014234875444839</v>
      </c>
    </row>
    <row r="21" spans="1:11" ht="14.1" customHeight="1" x14ac:dyDescent="0.2">
      <c r="A21" s="306">
        <v>21</v>
      </c>
      <c r="B21" s="307" t="s">
        <v>238</v>
      </c>
      <c r="C21" s="308"/>
      <c r="D21" s="113">
        <v>9.5330536970915522E-2</v>
      </c>
      <c r="E21" s="115">
        <v>55</v>
      </c>
      <c r="F21" s="114">
        <v>59</v>
      </c>
      <c r="G21" s="114">
        <v>59</v>
      </c>
      <c r="H21" s="114">
        <v>57</v>
      </c>
      <c r="I21" s="140">
        <v>52</v>
      </c>
      <c r="J21" s="115">
        <v>3</v>
      </c>
      <c r="K21" s="116">
        <v>5.7692307692307692</v>
      </c>
    </row>
    <row r="22" spans="1:11" ht="14.1" customHeight="1" x14ac:dyDescent="0.2">
      <c r="A22" s="306">
        <v>22</v>
      </c>
      <c r="B22" s="307" t="s">
        <v>239</v>
      </c>
      <c r="C22" s="308"/>
      <c r="D22" s="113">
        <v>0.42118764516240859</v>
      </c>
      <c r="E22" s="115">
        <v>243</v>
      </c>
      <c r="F22" s="114">
        <v>229</v>
      </c>
      <c r="G22" s="114">
        <v>226</v>
      </c>
      <c r="H22" s="114">
        <v>255</v>
      </c>
      <c r="I22" s="140">
        <v>244</v>
      </c>
      <c r="J22" s="115">
        <v>-1</v>
      </c>
      <c r="K22" s="116">
        <v>-0.4098360655737705</v>
      </c>
    </row>
    <row r="23" spans="1:11" ht="14.1" customHeight="1" x14ac:dyDescent="0.2">
      <c r="A23" s="306">
        <v>23</v>
      </c>
      <c r="B23" s="307" t="s">
        <v>240</v>
      </c>
      <c r="C23" s="308"/>
      <c r="D23" s="113">
        <v>1.0070371269109439</v>
      </c>
      <c r="E23" s="115">
        <v>581</v>
      </c>
      <c r="F23" s="114">
        <v>646</v>
      </c>
      <c r="G23" s="114">
        <v>641</v>
      </c>
      <c r="H23" s="114">
        <v>666</v>
      </c>
      <c r="I23" s="140">
        <v>712</v>
      </c>
      <c r="J23" s="115">
        <v>-131</v>
      </c>
      <c r="K23" s="116">
        <v>-18.398876404494381</v>
      </c>
    </row>
    <row r="24" spans="1:11" ht="14.1" customHeight="1" x14ac:dyDescent="0.2">
      <c r="A24" s="306">
        <v>24</v>
      </c>
      <c r="B24" s="307" t="s">
        <v>241</v>
      </c>
      <c r="C24" s="308"/>
      <c r="D24" s="113">
        <v>0.82157590044025375</v>
      </c>
      <c r="E24" s="115">
        <v>474</v>
      </c>
      <c r="F24" s="114">
        <v>513</v>
      </c>
      <c r="G24" s="114">
        <v>547</v>
      </c>
      <c r="H24" s="114">
        <v>563</v>
      </c>
      <c r="I24" s="140">
        <v>573</v>
      </c>
      <c r="J24" s="115">
        <v>-99</v>
      </c>
      <c r="K24" s="116">
        <v>-17.277486910994764</v>
      </c>
    </row>
    <row r="25" spans="1:11" ht="14.1" customHeight="1" x14ac:dyDescent="0.2">
      <c r="A25" s="306">
        <v>25</v>
      </c>
      <c r="B25" s="307" t="s">
        <v>242</v>
      </c>
      <c r="C25" s="308"/>
      <c r="D25" s="113">
        <v>1.1630325510451693</v>
      </c>
      <c r="E25" s="115">
        <v>671</v>
      </c>
      <c r="F25" s="114">
        <v>694</v>
      </c>
      <c r="G25" s="114">
        <v>709</v>
      </c>
      <c r="H25" s="114">
        <v>701</v>
      </c>
      <c r="I25" s="140">
        <v>673</v>
      </c>
      <c r="J25" s="115">
        <v>-2</v>
      </c>
      <c r="K25" s="116">
        <v>-0.29717682020802377</v>
      </c>
    </row>
    <row r="26" spans="1:11" ht="14.1" customHeight="1" x14ac:dyDescent="0.2">
      <c r="A26" s="306">
        <v>26</v>
      </c>
      <c r="B26" s="307" t="s">
        <v>243</v>
      </c>
      <c r="C26" s="308"/>
      <c r="D26" s="113">
        <v>0.84584185530557765</v>
      </c>
      <c r="E26" s="115">
        <v>488</v>
      </c>
      <c r="F26" s="114">
        <v>532</v>
      </c>
      <c r="G26" s="114">
        <v>522</v>
      </c>
      <c r="H26" s="114">
        <v>525</v>
      </c>
      <c r="I26" s="140">
        <v>529</v>
      </c>
      <c r="J26" s="115">
        <v>-41</v>
      </c>
      <c r="K26" s="116">
        <v>-7.7504725897920608</v>
      </c>
    </row>
    <row r="27" spans="1:11" ht="14.1" customHeight="1" x14ac:dyDescent="0.2">
      <c r="A27" s="306">
        <v>27</v>
      </c>
      <c r="B27" s="307" t="s">
        <v>244</v>
      </c>
      <c r="C27" s="308"/>
      <c r="D27" s="113">
        <v>0.5494505494505495</v>
      </c>
      <c r="E27" s="115">
        <v>317</v>
      </c>
      <c r="F27" s="114">
        <v>321</v>
      </c>
      <c r="G27" s="114">
        <v>325</v>
      </c>
      <c r="H27" s="114">
        <v>312</v>
      </c>
      <c r="I27" s="140">
        <v>313</v>
      </c>
      <c r="J27" s="115">
        <v>4</v>
      </c>
      <c r="K27" s="116">
        <v>1.2779552715654952</v>
      </c>
    </row>
    <row r="28" spans="1:11" ht="14.1" customHeight="1" x14ac:dyDescent="0.2">
      <c r="A28" s="306">
        <v>28</v>
      </c>
      <c r="B28" s="307" t="s">
        <v>245</v>
      </c>
      <c r="C28" s="308"/>
      <c r="D28" s="113">
        <v>0.23745970118209866</v>
      </c>
      <c r="E28" s="115">
        <v>137</v>
      </c>
      <c r="F28" s="114">
        <v>147</v>
      </c>
      <c r="G28" s="114">
        <v>150</v>
      </c>
      <c r="H28" s="114">
        <v>147</v>
      </c>
      <c r="I28" s="140">
        <v>147</v>
      </c>
      <c r="J28" s="115">
        <v>-10</v>
      </c>
      <c r="K28" s="116">
        <v>-6.8027210884353737</v>
      </c>
    </row>
    <row r="29" spans="1:11" ht="14.1" customHeight="1" x14ac:dyDescent="0.2">
      <c r="A29" s="306">
        <v>29</v>
      </c>
      <c r="B29" s="307" t="s">
        <v>246</v>
      </c>
      <c r="C29" s="308"/>
      <c r="D29" s="113">
        <v>3.2568377994245501</v>
      </c>
      <c r="E29" s="115">
        <v>1879</v>
      </c>
      <c r="F29" s="114">
        <v>2113</v>
      </c>
      <c r="G29" s="114">
        <v>2082</v>
      </c>
      <c r="H29" s="114">
        <v>2162</v>
      </c>
      <c r="I29" s="140">
        <v>2135</v>
      </c>
      <c r="J29" s="115">
        <v>-256</v>
      </c>
      <c r="K29" s="116">
        <v>-11.990632318501172</v>
      </c>
    </row>
    <row r="30" spans="1:11" ht="14.1" customHeight="1" x14ac:dyDescent="0.2">
      <c r="A30" s="306" t="s">
        <v>247</v>
      </c>
      <c r="B30" s="307" t="s">
        <v>248</v>
      </c>
      <c r="C30" s="308"/>
      <c r="D30" s="113" t="s">
        <v>513</v>
      </c>
      <c r="E30" s="115" t="s">
        <v>513</v>
      </c>
      <c r="F30" s="114" t="s">
        <v>513</v>
      </c>
      <c r="G30" s="114">
        <v>190</v>
      </c>
      <c r="H30" s="114">
        <v>206</v>
      </c>
      <c r="I30" s="140">
        <v>231</v>
      </c>
      <c r="J30" s="115" t="s">
        <v>513</v>
      </c>
      <c r="K30" s="116" t="s">
        <v>513</v>
      </c>
    </row>
    <row r="31" spans="1:11" ht="14.1" customHeight="1" x14ac:dyDescent="0.2">
      <c r="A31" s="306" t="s">
        <v>249</v>
      </c>
      <c r="B31" s="307" t="s">
        <v>250</v>
      </c>
      <c r="C31" s="308"/>
      <c r="D31" s="113">
        <v>2.9552466460983813</v>
      </c>
      <c r="E31" s="115">
        <v>1705</v>
      </c>
      <c r="F31" s="114">
        <v>1923</v>
      </c>
      <c r="G31" s="114">
        <v>1889</v>
      </c>
      <c r="H31" s="114">
        <v>1953</v>
      </c>
      <c r="I31" s="140">
        <v>1901</v>
      </c>
      <c r="J31" s="115">
        <v>-196</v>
      </c>
      <c r="K31" s="116">
        <v>-10.310362966859548</v>
      </c>
    </row>
    <row r="32" spans="1:11" ht="14.1" customHeight="1" x14ac:dyDescent="0.2">
      <c r="A32" s="306">
        <v>31</v>
      </c>
      <c r="B32" s="307" t="s">
        <v>251</v>
      </c>
      <c r="C32" s="308"/>
      <c r="D32" s="113">
        <v>0.35532291052795784</v>
      </c>
      <c r="E32" s="115">
        <v>205</v>
      </c>
      <c r="F32" s="114">
        <v>220</v>
      </c>
      <c r="G32" s="114">
        <v>227</v>
      </c>
      <c r="H32" s="114">
        <v>225</v>
      </c>
      <c r="I32" s="140">
        <v>224</v>
      </c>
      <c r="J32" s="115">
        <v>-19</v>
      </c>
      <c r="K32" s="116">
        <v>-8.4821428571428577</v>
      </c>
    </row>
    <row r="33" spans="1:11" ht="14.1" customHeight="1" x14ac:dyDescent="0.2">
      <c r="A33" s="306">
        <v>32</v>
      </c>
      <c r="B33" s="307" t="s">
        <v>252</v>
      </c>
      <c r="C33" s="308"/>
      <c r="D33" s="113">
        <v>0.87704094013242273</v>
      </c>
      <c r="E33" s="115">
        <v>506</v>
      </c>
      <c r="F33" s="114">
        <v>495</v>
      </c>
      <c r="G33" s="114">
        <v>518</v>
      </c>
      <c r="H33" s="114">
        <v>522</v>
      </c>
      <c r="I33" s="140">
        <v>502</v>
      </c>
      <c r="J33" s="115">
        <v>4</v>
      </c>
      <c r="K33" s="116">
        <v>0.79681274900398402</v>
      </c>
    </row>
    <row r="34" spans="1:11" ht="14.1" customHeight="1" x14ac:dyDescent="0.2">
      <c r="A34" s="306">
        <v>33</v>
      </c>
      <c r="B34" s="307" t="s">
        <v>253</v>
      </c>
      <c r="C34" s="308"/>
      <c r="D34" s="113">
        <v>0.44545360002773254</v>
      </c>
      <c r="E34" s="115">
        <v>257</v>
      </c>
      <c r="F34" s="114">
        <v>270</v>
      </c>
      <c r="G34" s="114">
        <v>274</v>
      </c>
      <c r="H34" s="114">
        <v>273</v>
      </c>
      <c r="I34" s="140">
        <v>279</v>
      </c>
      <c r="J34" s="115">
        <v>-22</v>
      </c>
      <c r="K34" s="116">
        <v>-7.8853046594982077</v>
      </c>
    </row>
    <row r="35" spans="1:11" ht="14.1" customHeight="1" x14ac:dyDescent="0.2">
      <c r="A35" s="306">
        <v>34</v>
      </c>
      <c r="B35" s="307" t="s">
        <v>254</v>
      </c>
      <c r="C35" s="308"/>
      <c r="D35" s="113">
        <v>3.955350643047804</v>
      </c>
      <c r="E35" s="115">
        <v>2282</v>
      </c>
      <c r="F35" s="114">
        <v>2275</v>
      </c>
      <c r="G35" s="114">
        <v>2293</v>
      </c>
      <c r="H35" s="114">
        <v>2298</v>
      </c>
      <c r="I35" s="140">
        <v>2311</v>
      </c>
      <c r="J35" s="115">
        <v>-29</v>
      </c>
      <c r="K35" s="116">
        <v>-1.2548680225010818</v>
      </c>
    </row>
    <row r="36" spans="1:11" ht="14.1" customHeight="1" x14ac:dyDescent="0.2">
      <c r="A36" s="306">
        <v>41</v>
      </c>
      <c r="B36" s="307" t="s">
        <v>255</v>
      </c>
      <c r="C36" s="308"/>
      <c r="D36" s="113">
        <v>0.26345893853780289</v>
      </c>
      <c r="E36" s="115">
        <v>152</v>
      </c>
      <c r="F36" s="114">
        <v>174</v>
      </c>
      <c r="G36" s="114">
        <v>182</v>
      </c>
      <c r="H36" s="114">
        <v>197</v>
      </c>
      <c r="I36" s="140">
        <v>176</v>
      </c>
      <c r="J36" s="115">
        <v>-24</v>
      </c>
      <c r="K36" s="116">
        <v>-13.636363636363637</v>
      </c>
    </row>
    <row r="37" spans="1:11" ht="14.1" customHeight="1" x14ac:dyDescent="0.2">
      <c r="A37" s="306">
        <v>42</v>
      </c>
      <c r="B37" s="307" t="s">
        <v>256</v>
      </c>
      <c r="C37" s="308"/>
      <c r="D37" s="113">
        <v>8.3197559538253543E-2</v>
      </c>
      <c r="E37" s="115">
        <v>48</v>
      </c>
      <c r="F37" s="114">
        <v>51</v>
      </c>
      <c r="G37" s="114">
        <v>53</v>
      </c>
      <c r="H37" s="114">
        <v>52</v>
      </c>
      <c r="I37" s="140">
        <v>50</v>
      </c>
      <c r="J37" s="115">
        <v>-2</v>
      </c>
      <c r="K37" s="116">
        <v>-4</v>
      </c>
    </row>
    <row r="38" spans="1:11" ht="14.1" customHeight="1" x14ac:dyDescent="0.2">
      <c r="A38" s="306">
        <v>43</v>
      </c>
      <c r="B38" s="307" t="s">
        <v>257</v>
      </c>
      <c r="C38" s="308"/>
      <c r="D38" s="113">
        <v>0.64478108642146492</v>
      </c>
      <c r="E38" s="115">
        <v>372</v>
      </c>
      <c r="F38" s="114">
        <v>370</v>
      </c>
      <c r="G38" s="114">
        <v>350</v>
      </c>
      <c r="H38" s="114">
        <v>367</v>
      </c>
      <c r="I38" s="140">
        <v>351</v>
      </c>
      <c r="J38" s="115">
        <v>21</v>
      </c>
      <c r="K38" s="116">
        <v>5.982905982905983</v>
      </c>
    </row>
    <row r="39" spans="1:11" ht="14.1" customHeight="1" x14ac:dyDescent="0.2">
      <c r="A39" s="306">
        <v>51</v>
      </c>
      <c r="B39" s="307" t="s">
        <v>258</v>
      </c>
      <c r="C39" s="308"/>
      <c r="D39" s="113">
        <v>10.711685790550144</v>
      </c>
      <c r="E39" s="115">
        <v>6180</v>
      </c>
      <c r="F39" s="114">
        <v>6285</v>
      </c>
      <c r="G39" s="114">
        <v>6497</v>
      </c>
      <c r="H39" s="114">
        <v>6449</v>
      </c>
      <c r="I39" s="140">
        <v>6540</v>
      </c>
      <c r="J39" s="115">
        <v>-360</v>
      </c>
      <c r="K39" s="116">
        <v>-5.5045871559633026</v>
      </c>
    </row>
    <row r="40" spans="1:11" ht="14.1" customHeight="1" x14ac:dyDescent="0.2">
      <c r="A40" s="306" t="s">
        <v>259</v>
      </c>
      <c r="B40" s="307" t="s">
        <v>260</v>
      </c>
      <c r="C40" s="308"/>
      <c r="D40" s="113">
        <v>10.281831732935833</v>
      </c>
      <c r="E40" s="115">
        <v>5932</v>
      </c>
      <c r="F40" s="114">
        <v>6018</v>
      </c>
      <c r="G40" s="114">
        <v>6223</v>
      </c>
      <c r="H40" s="114">
        <v>6154</v>
      </c>
      <c r="I40" s="140">
        <v>6214</v>
      </c>
      <c r="J40" s="115">
        <v>-282</v>
      </c>
      <c r="K40" s="116">
        <v>-4.5381396845831992</v>
      </c>
    </row>
    <row r="41" spans="1:11" ht="14.1" customHeight="1" x14ac:dyDescent="0.2">
      <c r="A41" s="306"/>
      <c r="B41" s="307" t="s">
        <v>261</v>
      </c>
      <c r="C41" s="308"/>
      <c r="D41" s="113">
        <v>3.7161576593753249</v>
      </c>
      <c r="E41" s="115">
        <v>2144</v>
      </c>
      <c r="F41" s="114">
        <v>2264</v>
      </c>
      <c r="G41" s="114">
        <v>2425</v>
      </c>
      <c r="H41" s="114">
        <v>2351</v>
      </c>
      <c r="I41" s="140">
        <v>2405</v>
      </c>
      <c r="J41" s="115">
        <v>-261</v>
      </c>
      <c r="K41" s="116">
        <v>-10.852390852390853</v>
      </c>
    </row>
    <row r="42" spans="1:11" ht="14.1" customHeight="1" x14ac:dyDescent="0.2">
      <c r="A42" s="306">
        <v>52</v>
      </c>
      <c r="B42" s="307" t="s">
        <v>262</v>
      </c>
      <c r="C42" s="308"/>
      <c r="D42" s="113">
        <v>4.4285367629216212</v>
      </c>
      <c r="E42" s="115">
        <v>2555</v>
      </c>
      <c r="F42" s="114">
        <v>2686</v>
      </c>
      <c r="G42" s="114">
        <v>2711</v>
      </c>
      <c r="H42" s="114">
        <v>2659</v>
      </c>
      <c r="I42" s="140">
        <v>2687</v>
      </c>
      <c r="J42" s="115">
        <v>-132</v>
      </c>
      <c r="K42" s="116">
        <v>-4.912541868254559</v>
      </c>
    </row>
    <row r="43" spans="1:11" ht="14.1" customHeight="1" x14ac:dyDescent="0.2">
      <c r="A43" s="306" t="s">
        <v>263</v>
      </c>
      <c r="B43" s="307" t="s">
        <v>264</v>
      </c>
      <c r="C43" s="308"/>
      <c r="D43" s="113">
        <v>4.3488057683641284</v>
      </c>
      <c r="E43" s="115">
        <v>2509</v>
      </c>
      <c r="F43" s="114">
        <v>2638</v>
      </c>
      <c r="G43" s="114">
        <v>2662</v>
      </c>
      <c r="H43" s="114">
        <v>2612</v>
      </c>
      <c r="I43" s="140">
        <v>2644</v>
      </c>
      <c r="J43" s="115">
        <v>-135</v>
      </c>
      <c r="K43" s="116">
        <v>-5.1059001512859306</v>
      </c>
    </row>
    <row r="44" spans="1:11" ht="14.1" customHeight="1" x14ac:dyDescent="0.2">
      <c r="A44" s="306">
        <v>53</v>
      </c>
      <c r="B44" s="307" t="s">
        <v>265</v>
      </c>
      <c r="C44" s="308"/>
      <c r="D44" s="113">
        <v>1.5755537837556766</v>
      </c>
      <c r="E44" s="115">
        <v>909</v>
      </c>
      <c r="F44" s="114">
        <v>943</v>
      </c>
      <c r="G44" s="114">
        <v>965</v>
      </c>
      <c r="H44" s="114">
        <v>974</v>
      </c>
      <c r="I44" s="140">
        <v>1029</v>
      </c>
      <c r="J44" s="115">
        <v>-120</v>
      </c>
      <c r="K44" s="116">
        <v>-11.661807580174926</v>
      </c>
    </row>
    <row r="45" spans="1:11" ht="14.1" customHeight="1" x14ac:dyDescent="0.2">
      <c r="A45" s="306" t="s">
        <v>266</v>
      </c>
      <c r="B45" s="307" t="s">
        <v>267</v>
      </c>
      <c r="C45" s="308"/>
      <c r="D45" s="113">
        <v>1.5564876763614934</v>
      </c>
      <c r="E45" s="115">
        <v>898</v>
      </c>
      <c r="F45" s="114">
        <v>932</v>
      </c>
      <c r="G45" s="114">
        <v>954</v>
      </c>
      <c r="H45" s="114">
        <v>963</v>
      </c>
      <c r="I45" s="140">
        <v>1014</v>
      </c>
      <c r="J45" s="115">
        <v>-116</v>
      </c>
      <c r="K45" s="116">
        <v>-11.439842209072978</v>
      </c>
    </row>
    <row r="46" spans="1:11" ht="14.1" customHeight="1" x14ac:dyDescent="0.2">
      <c r="A46" s="306">
        <v>54</v>
      </c>
      <c r="B46" s="307" t="s">
        <v>268</v>
      </c>
      <c r="C46" s="308"/>
      <c r="D46" s="113">
        <v>10.361562727493327</v>
      </c>
      <c r="E46" s="115">
        <v>5978</v>
      </c>
      <c r="F46" s="114">
        <v>6144</v>
      </c>
      <c r="G46" s="114">
        <v>6216</v>
      </c>
      <c r="H46" s="114">
        <v>6131</v>
      </c>
      <c r="I46" s="140">
        <v>6094</v>
      </c>
      <c r="J46" s="115">
        <v>-116</v>
      </c>
      <c r="K46" s="116">
        <v>-1.9035116508040695</v>
      </c>
    </row>
    <row r="47" spans="1:11" ht="14.1" customHeight="1" x14ac:dyDescent="0.2">
      <c r="A47" s="306">
        <v>61</v>
      </c>
      <c r="B47" s="307" t="s">
        <v>269</v>
      </c>
      <c r="C47" s="308"/>
      <c r="D47" s="113">
        <v>0.80597635802683121</v>
      </c>
      <c r="E47" s="115">
        <v>465</v>
      </c>
      <c r="F47" s="114">
        <v>463</v>
      </c>
      <c r="G47" s="114">
        <v>462</v>
      </c>
      <c r="H47" s="114">
        <v>449</v>
      </c>
      <c r="I47" s="140">
        <v>456</v>
      </c>
      <c r="J47" s="115">
        <v>9</v>
      </c>
      <c r="K47" s="116">
        <v>1.9736842105263157</v>
      </c>
    </row>
    <row r="48" spans="1:11" ht="14.1" customHeight="1" x14ac:dyDescent="0.2">
      <c r="A48" s="306">
        <v>62</v>
      </c>
      <c r="B48" s="307" t="s">
        <v>270</v>
      </c>
      <c r="C48" s="308"/>
      <c r="D48" s="113">
        <v>9.8207785904946796</v>
      </c>
      <c r="E48" s="115">
        <v>5666</v>
      </c>
      <c r="F48" s="114">
        <v>6181</v>
      </c>
      <c r="G48" s="114">
        <v>5964</v>
      </c>
      <c r="H48" s="114">
        <v>6067</v>
      </c>
      <c r="I48" s="140">
        <v>6041</v>
      </c>
      <c r="J48" s="115">
        <v>-375</v>
      </c>
      <c r="K48" s="116">
        <v>-6.2075815262373784</v>
      </c>
    </row>
    <row r="49" spans="1:11" ht="14.1" customHeight="1" x14ac:dyDescent="0.2">
      <c r="A49" s="306">
        <v>63</v>
      </c>
      <c r="B49" s="307" t="s">
        <v>271</v>
      </c>
      <c r="C49" s="308"/>
      <c r="D49" s="113">
        <v>9.9438416473116789</v>
      </c>
      <c r="E49" s="115">
        <v>5737</v>
      </c>
      <c r="F49" s="114">
        <v>6455</v>
      </c>
      <c r="G49" s="114">
        <v>6557</v>
      </c>
      <c r="H49" s="114">
        <v>6680</v>
      </c>
      <c r="I49" s="140">
        <v>6383</v>
      </c>
      <c r="J49" s="115">
        <v>-646</v>
      </c>
      <c r="K49" s="116">
        <v>-10.120632931223563</v>
      </c>
    </row>
    <row r="50" spans="1:11" ht="14.1" customHeight="1" x14ac:dyDescent="0.2">
      <c r="A50" s="306" t="s">
        <v>272</v>
      </c>
      <c r="B50" s="307" t="s">
        <v>273</v>
      </c>
      <c r="C50" s="308"/>
      <c r="D50" s="113">
        <v>0.42465421014316912</v>
      </c>
      <c r="E50" s="115">
        <v>245</v>
      </c>
      <c r="F50" s="114">
        <v>275</v>
      </c>
      <c r="G50" s="114">
        <v>270</v>
      </c>
      <c r="H50" s="114">
        <v>263</v>
      </c>
      <c r="I50" s="140">
        <v>228</v>
      </c>
      <c r="J50" s="115">
        <v>17</v>
      </c>
      <c r="K50" s="116">
        <v>7.4561403508771926</v>
      </c>
    </row>
    <row r="51" spans="1:11" ht="14.1" customHeight="1" x14ac:dyDescent="0.2">
      <c r="A51" s="306" t="s">
        <v>274</v>
      </c>
      <c r="B51" s="307" t="s">
        <v>275</v>
      </c>
      <c r="C51" s="308"/>
      <c r="D51" s="113">
        <v>9.0772004021215373</v>
      </c>
      <c r="E51" s="115">
        <v>5237</v>
      </c>
      <c r="F51" s="114">
        <v>5914</v>
      </c>
      <c r="G51" s="114">
        <v>6023</v>
      </c>
      <c r="H51" s="114">
        <v>6154</v>
      </c>
      <c r="I51" s="140">
        <v>5885</v>
      </c>
      <c r="J51" s="115">
        <v>-648</v>
      </c>
      <c r="K51" s="116">
        <v>-11.011045029736618</v>
      </c>
    </row>
    <row r="52" spans="1:11" ht="14.1" customHeight="1" x14ac:dyDescent="0.2">
      <c r="A52" s="306">
        <v>71</v>
      </c>
      <c r="B52" s="307" t="s">
        <v>276</v>
      </c>
      <c r="C52" s="308"/>
      <c r="D52" s="113">
        <v>12.78469164904496</v>
      </c>
      <c r="E52" s="115">
        <v>7376</v>
      </c>
      <c r="F52" s="114">
        <v>7529</v>
      </c>
      <c r="G52" s="114">
        <v>7555</v>
      </c>
      <c r="H52" s="114">
        <v>7556</v>
      </c>
      <c r="I52" s="140">
        <v>7557</v>
      </c>
      <c r="J52" s="115">
        <v>-181</v>
      </c>
      <c r="K52" s="116">
        <v>-2.3951303427285962</v>
      </c>
    </row>
    <row r="53" spans="1:11" ht="14.1" customHeight="1" x14ac:dyDescent="0.2">
      <c r="A53" s="306" t="s">
        <v>277</v>
      </c>
      <c r="B53" s="307" t="s">
        <v>278</v>
      </c>
      <c r="C53" s="308"/>
      <c r="D53" s="113">
        <v>0.82850903040177493</v>
      </c>
      <c r="E53" s="115">
        <v>478</v>
      </c>
      <c r="F53" s="114">
        <v>493</v>
      </c>
      <c r="G53" s="114">
        <v>509</v>
      </c>
      <c r="H53" s="114">
        <v>502</v>
      </c>
      <c r="I53" s="140">
        <v>505</v>
      </c>
      <c r="J53" s="115">
        <v>-27</v>
      </c>
      <c r="K53" s="116">
        <v>-5.3465346534653468</v>
      </c>
    </row>
    <row r="54" spans="1:11" ht="14.1" customHeight="1" x14ac:dyDescent="0.2">
      <c r="A54" s="306" t="s">
        <v>279</v>
      </c>
      <c r="B54" s="307" t="s">
        <v>280</v>
      </c>
      <c r="C54" s="308"/>
      <c r="D54" s="113">
        <v>11.599126425624849</v>
      </c>
      <c r="E54" s="115">
        <v>6692</v>
      </c>
      <c r="F54" s="114">
        <v>6825</v>
      </c>
      <c r="G54" s="114">
        <v>6832</v>
      </c>
      <c r="H54" s="114">
        <v>6852</v>
      </c>
      <c r="I54" s="140">
        <v>6848</v>
      </c>
      <c r="J54" s="115">
        <v>-156</v>
      </c>
      <c r="K54" s="116">
        <v>-2.27803738317757</v>
      </c>
    </row>
    <row r="55" spans="1:11" ht="14.1" customHeight="1" x14ac:dyDescent="0.2">
      <c r="A55" s="306">
        <v>72</v>
      </c>
      <c r="B55" s="307" t="s">
        <v>281</v>
      </c>
      <c r="C55" s="308"/>
      <c r="D55" s="113">
        <v>1.0521024716608314</v>
      </c>
      <c r="E55" s="115">
        <v>607</v>
      </c>
      <c r="F55" s="114">
        <v>614</v>
      </c>
      <c r="G55" s="114">
        <v>626</v>
      </c>
      <c r="H55" s="114">
        <v>617</v>
      </c>
      <c r="I55" s="140">
        <v>618</v>
      </c>
      <c r="J55" s="115">
        <v>-11</v>
      </c>
      <c r="K55" s="116">
        <v>-1.7799352750809061</v>
      </c>
    </row>
    <row r="56" spans="1:11" ht="14.1" customHeight="1" x14ac:dyDescent="0.2">
      <c r="A56" s="306" t="s">
        <v>282</v>
      </c>
      <c r="B56" s="307" t="s">
        <v>283</v>
      </c>
      <c r="C56" s="308"/>
      <c r="D56" s="113">
        <v>0.14039588172080286</v>
      </c>
      <c r="E56" s="115">
        <v>81</v>
      </c>
      <c r="F56" s="114">
        <v>83</v>
      </c>
      <c r="G56" s="114">
        <v>84</v>
      </c>
      <c r="H56" s="114">
        <v>85</v>
      </c>
      <c r="I56" s="140">
        <v>89</v>
      </c>
      <c r="J56" s="115">
        <v>-8</v>
      </c>
      <c r="K56" s="116">
        <v>-8.9887640449438209</v>
      </c>
    </row>
    <row r="57" spans="1:11" ht="14.1" customHeight="1" x14ac:dyDescent="0.2">
      <c r="A57" s="306" t="s">
        <v>284</v>
      </c>
      <c r="B57" s="307" t="s">
        <v>285</v>
      </c>
      <c r="C57" s="308"/>
      <c r="D57" s="113">
        <v>0.62224841404652131</v>
      </c>
      <c r="E57" s="115">
        <v>359</v>
      </c>
      <c r="F57" s="114">
        <v>357</v>
      </c>
      <c r="G57" s="114">
        <v>362</v>
      </c>
      <c r="H57" s="114">
        <v>357</v>
      </c>
      <c r="I57" s="140">
        <v>357</v>
      </c>
      <c r="J57" s="115">
        <v>2</v>
      </c>
      <c r="K57" s="116">
        <v>0.56022408963585435</v>
      </c>
    </row>
    <row r="58" spans="1:11" ht="14.1" customHeight="1" x14ac:dyDescent="0.2">
      <c r="A58" s="306">
        <v>73</v>
      </c>
      <c r="B58" s="307" t="s">
        <v>286</v>
      </c>
      <c r="C58" s="308"/>
      <c r="D58" s="113">
        <v>0.78171040316150731</v>
      </c>
      <c r="E58" s="115">
        <v>451</v>
      </c>
      <c r="F58" s="114">
        <v>449</v>
      </c>
      <c r="G58" s="114">
        <v>452</v>
      </c>
      <c r="H58" s="114">
        <v>439</v>
      </c>
      <c r="I58" s="140">
        <v>420</v>
      </c>
      <c r="J58" s="115">
        <v>31</v>
      </c>
      <c r="K58" s="116">
        <v>7.3809523809523814</v>
      </c>
    </row>
    <row r="59" spans="1:11" ht="14.1" customHeight="1" x14ac:dyDescent="0.2">
      <c r="A59" s="306" t="s">
        <v>287</v>
      </c>
      <c r="B59" s="307" t="s">
        <v>288</v>
      </c>
      <c r="C59" s="308"/>
      <c r="D59" s="113">
        <v>0.51651818213332412</v>
      </c>
      <c r="E59" s="115">
        <v>298</v>
      </c>
      <c r="F59" s="114">
        <v>297</v>
      </c>
      <c r="G59" s="114">
        <v>306</v>
      </c>
      <c r="H59" s="114">
        <v>286</v>
      </c>
      <c r="I59" s="140">
        <v>267</v>
      </c>
      <c r="J59" s="115">
        <v>31</v>
      </c>
      <c r="K59" s="116">
        <v>11.610486891385769</v>
      </c>
    </row>
    <row r="60" spans="1:11" ht="14.1" customHeight="1" x14ac:dyDescent="0.2">
      <c r="A60" s="306">
        <v>81</v>
      </c>
      <c r="B60" s="307" t="s">
        <v>289</v>
      </c>
      <c r="C60" s="308"/>
      <c r="D60" s="113">
        <v>3.7820223940097759</v>
      </c>
      <c r="E60" s="115">
        <v>2182</v>
      </c>
      <c r="F60" s="114">
        <v>2181</v>
      </c>
      <c r="G60" s="114">
        <v>2151</v>
      </c>
      <c r="H60" s="114">
        <v>2192</v>
      </c>
      <c r="I60" s="140">
        <v>2224</v>
      </c>
      <c r="J60" s="115">
        <v>-42</v>
      </c>
      <c r="K60" s="116">
        <v>-1.8884892086330936</v>
      </c>
    </row>
    <row r="61" spans="1:11" ht="14.1" customHeight="1" x14ac:dyDescent="0.2">
      <c r="A61" s="306" t="s">
        <v>290</v>
      </c>
      <c r="B61" s="307" t="s">
        <v>291</v>
      </c>
      <c r="C61" s="308"/>
      <c r="D61" s="113">
        <v>1.2947620203140708</v>
      </c>
      <c r="E61" s="115">
        <v>747</v>
      </c>
      <c r="F61" s="114">
        <v>748</v>
      </c>
      <c r="G61" s="114">
        <v>748</v>
      </c>
      <c r="H61" s="114">
        <v>764</v>
      </c>
      <c r="I61" s="140">
        <v>784</v>
      </c>
      <c r="J61" s="115">
        <v>-37</v>
      </c>
      <c r="K61" s="116">
        <v>-4.7193877551020407</v>
      </c>
    </row>
    <row r="62" spans="1:11" ht="14.1" customHeight="1" x14ac:dyDescent="0.2">
      <c r="A62" s="306" t="s">
        <v>292</v>
      </c>
      <c r="B62" s="307" t="s">
        <v>293</v>
      </c>
      <c r="C62" s="308"/>
      <c r="D62" s="113">
        <v>1.1959649183623946</v>
      </c>
      <c r="E62" s="115">
        <v>690</v>
      </c>
      <c r="F62" s="114">
        <v>683</v>
      </c>
      <c r="G62" s="114">
        <v>692</v>
      </c>
      <c r="H62" s="114">
        <v>702</v>
      </c>
      <c r="I62" s="140">
        <v>703</v>
      </c>
      <c r="J62" s="115">
        <v>-13</v>
      </c>
      <c r="K62" s="116">
        <v>-1.8492176386913228</v>
      </c>
    </row>
    <row r="63" spans="1:11" ht="14.1" customHeight="1" x14ac:dyDescent="0.2">
      <c r="A63" s="306"/>
      <c r="B63" s="307" t="s">
        <v>294</v>
      </c>
      <c r="C63" s="308"/>
      <c r="D63" s="113">
        <v>1.0122369743820847</v>
      </c>
      <c r="E63" s="115">
        <v>584</v>
      </c>
      <c r="F63" s="114">
        <v>594</v>
      </c>
      <c r="G63" s="114">
        <v>606</v>
      </c>
      <c r="H63" s="114">
        <v>617</v>
      </c>
      <c r="I63" s="140">
        <v>618</v>
      </c>
      <c r="J63" s="115">
        <v>-34</v>
      </c>
      <c r="K63" s="116">
        <v>-5.5016181229773462</v>
      </c>
    </row>
    <row r="64" spans="1:11" ht="14.1" customHeight="1" x14ac:dyDescent="0.2">
      <c r="A64" s="306" t="s">
        <v>295</v>
      </c>
      <c r="B64" s="307" t="s">
        <v>296</v>
      </c>
      <c r="C64" s="308"/>
      <c r="D64" s="113">
        <v>0.16986168405726765</v>
      </c>
      <c r="E64" s="115">
        <v>98</v>
      </c>
      <c r="F64" s="114">
        <v>85</v>
      </c>
      <c r="G64" s="114">
        <v>79</v>
      </c>
      <c r="H64" s="114">
        <v>85</v>
      </c>
      <c r="I64" s="140">
        <v>79</v>
      </c>
      <c r="J64" s="115">
        <v>19</v>
      </c>
      <c r="K64" s="116">
        <v>24.050632911392405</v>
      </c>
    </row>
    <row r="65" spans="1:11" ht="14.1" customHeight="1" x14ac:dyDescent="0.2">
      <c r="A65" s="306" t="s">
        <v>297</v>
      </c>
      <c r="B65" s="307" t="s">
        <v>298</v>
      </c>
      <c r="C65" s="308"/>
      <c r="D65" s="113">
        <v>0.68464658370021148</v>
      </c>
      <c r="E65" s="115">
        <v>395</v>
      </c>
      <c r="F65" s="114">
        <v>427</v>
      </c>
      <c r="G65" s="114">
        <v>395</v>
      </c>
      <c r="H65" s="114">
        <v>398</v>
      </c>
      <c r="I65" s="140">
        <v>408</v>
      </c>
      <c r="J65" s="115">
        <v>-13</v>
      </c>
      <c r="K65" s="116">
        <v>-3.1862745098039214</v>
      </c>
    </row>
    <row r="66" spans="1:11" ht="14.1" customHeight="1" x14ac:dyDescent="0.2">
      <c r="A66" s="306">
        <v>82</v>
      </c>
      <c r="B66" s="307" t="s">
        <v>299</v>
      </c>
      <c r="C66" s="308"/>
      <c r="D66" s="113">
        <v>1.8944777619856483</v>
      </c>
      <c r="E66" s="115">
        <v>1093</v>
      </c>
      <c r="F66" s="114">
        <v>1135</v>
      </c>
      <c r="G66" s="114">
        <v>1154</v>
      </c>
      <c r="H66" s="114">
        <v>1175</v>
      </c>
      <c r="I66" s="140">
        <v>1155</v>
      </c>
      <c r="J66" s="115">
        <v>-62</v>
      </c>
      <c r="K66" s="116">
        <v>-5.3679653679653683</v>
      </c>
    </row>
    <row r="67" spans="1:11" ht="14.1" customHeight="1" x14ac:dyDescent="0.2">
      <c r="A67" s="306" t="s">
        <v>300</v>
      </c>
      <c r="B67" s="307" t="s">
        <v>301</v>
      </c>
      <c r="C67" s="308"/>
      <c r="D67" s="113">
        <v>0.71757895101743685</v>
      </c>
      <c r="E67" s="115">
        <v>414</v>
      </c>
      <c r="F67" s="114">
        <v>397</v>
      </c>
      <c r="G67" s="114">
        <v>398</v>
      </c>
      <c r="H67" s="114">
        <v>422</v>
      </c>
      <c r="I67" s="140">
        <v>411</v>
      </c>
      <c r="J67" s="115">
        <v>3</v>
      </c>
      <c r="K67" s="116">
        <v>0.72992700729927007</v>
      </c>
    </row>
    <row r="68" spans="1:11" ht="14.1" customHeight="1" x14ac:dyDescent="0.2">
      <c r="A68" s="306" t="s">
        <v>302</v>
      </c>
      <c r="B68" s="307" t="s">
        <v>303</v>
      </c>
      <c r="C68" s="308"/>
      <c r="D68" s="113">
        <v>0.72277879848857762</v>
      </c>
      <c r="E68" s="115">
        <v>417</v>
      </c>
      <c r="F68" s="114">
        <v>463</v>
      </c>
      <c r="G68" s="114">
        <v>478</v>
      </c>
      <c r="H68" s="114">
        <v>473</v>
      </c>
      <c r="I68" s="140">
        <v>467</v>
      </c>
      <c r="J68" s="115">
        <v>-50</v>
      </c>
      <c r="K68" s="116">
        <v>-10.706638115631691</v>
      </c>
    </row>
    <row r="69" spans="1:11" ht="14.1" customHeight="1" x14ac:dyDescent="0.2">
      <c r="A69" s="306">
        <v>83</v>
      </c>
      <c r="B69" s="307" t="s">
        <v>304</v>
      </c>
      <c r="C69" s="308"/>
      <c r="D69" s="113">
        <v>2.9517800811176205</v>
      </c>
      <c r="E69" s="115">
        <v>1703</v>
      </c>
      <c r="F69" s="114">
        <v>1700</v>
      </c>
      <c r="G69" s="114">
        <v>1692</v>
      </c>
      <c r="H69" s="114">
        <v>1736</v>
      </c>
      <c r="I69" s="140">
        <v>1715</v>
      </c>
      <c r="J69" s="115">
        <v>-12</v>
      </c>
      <c r="K69" s="116">
        <v>-0.69970845481049559</v>
      </c>
    </row>
    <row r="70" spans="1:11" ht="14.1" customHeight="1" x14ac:dyDescent="0.2">
      <c r="A70" s="306" t="s">
        <v>305</v>
      </c>
      <c r="B70" s="307" t="s">
        <v>306</v>
      </c>
      <c r="C70" s="308"/>
      <c r="D70" s="113">
        <v>1.873678372101085</v>
      </c>
      <c r="E70" s="115">
        <v>1081</v>
      </c>
      <c r="F70" s="114">
        <v>1067</v>
      </c>
      <c r="G70" s="114">
        <v>1058</v>
      </c>
      <c r="H70" s="114">
        <v>1099</v>
      </c>
      <c r="I70" s="140">
        <v>1075</v>
      </c>
      <c r="J70" s="115">
        <v>6</v>
      </c>
      <c r="K70" s="116">
        <v>0.55813953488372092</v>
      </c>
    </row>
    <row r="71" spans="1:11" ht="14.1" customHeight="1" x14ac:dyDescent="0.2">
      <c r="A71" s="306"/>
      <c r="B71" s="307" t="s">
        <v>307</v>
      </c>
      <c r="C71" s="308"/>
      <c r="D71" s="113">
        <v>1.1197004887856623</v>
      </c>
      <c r="E71" s="115">
        <v>646</v>
      </c>
      <c r="F71" s="114">
        <v>624</v>
      </c>
      <c r="G71" s="114">
        <v>600</v>
      </c>
      <c r="H71" s="114">
        <v>635</v>
      </c>
      <c r="I71" s="140">
        <v>614</v>
      </c>
      <c r="J71" s="115">
        <v>32</v>
      </c>
      <c r="K71" s="116">
        <v>5.2117263843648205</v>
      </c>
    </row>
    <row r="72" spans="1:11" ht="14.1" customHeight="1" x14ac:dyDescent="0.2">
      <c r="A72" s="306">
        <v>84</v>
      </c>
      <c r="B72" s="307" t="s">
        <v>308</v>
      </c>
      <c r="C72" s="308"/>
      <c r="D72" s="113">
        <v>7.5813776129233545</v>
      </c>
      <c r="E72" s="115">
        <v>4374</v>
      </c>
      <c r="F72" s="114">
        <v>5054</v>
      </c>
      <c r="G72" s="114">
        <v>4381</v>
      </c>
      <c r="H72" s="114">
        <v>5002</v>
      </c>
      <c r="I72" s="140">
        <v>4506</v>
      </c>
      <c r="J72" s="115">
        <v>-132</v>
      </c>
      <c r="K72" s="116">
        <v>-2.9294274300932091</v>
      </c>
    </row>
    <row r="73" spans="1:11" ht="14.1" customHeight="1" x14ac:dyDescent="0.2">
      <c r="A73" s="306" t="s">
        <v>309</v>
      </c>
      <c r="B73" s="307" t="s">
        <v>310</v>
      </c>
      <c r="C73" s="308"/>
      <c r="D73" s="113">
        <v>0.72277879848857762</v>
      </c>
      <c r="E73" s="115">
        <v>417</v>
      </c>
      <c r="F73" s="114">
        <v>453</v>
      </c>
      <c r="G73" s="114">
        <v>402</v>
      </c>
      <c r="H73" s="114">
        <v>436</v>
      </c>
      <c r="I73" s="140">
        <v>377</v>
      </c>
      <c r="J73" s="115">
        <v>40</v>
      </c>
      <c r="K73" s="116">
        <v>10.610079575596817</v>
      </c>
    </row>
    <row r="74" spans="1:11" ht="14.1" customHeight="1" x14ac:dyDescent="0.2">
      <c r="A74" s="306" t="s">
        <v>311</v>
      </c>
      <c r="B74" s="307" t="s">
        <v>312</v>
      </c>
      <c r="C74" s="308"/>
      <c r="D74" s="113">
        <v>5.0265192221028182E-2</v>
      </c>
      <c r="E74" s="115">
        <v>29</v>
      </c>
      <c r="F74" s="114">
        <v>31</v>
      </c>
      <c r="G74" s="114">
        <v>30</v>
      </c>
      <c r="H74" s="114">
        <v>25</v>
      </c>
      <c r="I74" s="140">
        <v>23</v>
      </c>
      <c r="J74" s="115">
        <v>6</v>
      </c>
      <c r="K74" s="116">
        <v>26.086956521739129</v>
      </c>
    </row>
    <row r="75" spans="1:11" ht="14.1" customHeight="1" x14ac:dyDescent="0.2">
      <c r="A75" s="306" t="s">
        <v>313</v>
      </c>
      <c r="B75" s="307" t="s">
        <v>314</v>
      </c>
      <c r="C75" s="308"/>
      <c r="D75" s="113">
        <v>5.9364925295524662</v>
      </c>
      <c r="E75" s="115">
        <v>3425</v>
      </c>
      <c r="F75" s="114">
        <v>3959</v>
      </c>
      <c r="G75" s="114">
        <v>3403</v>
      </c>
      <c r="H75" s="114">
        <v>3942</v>
      </c>
      <c r="I75" s="140">
        <v>3561</v>
      </c>
      <c r="J75" s="115">
        <v>-136</v>
      </c>
      <c r="K75" s="116">
        <v>-3.8191519236169613</v>
      </c>
    </row>
    <row r="76" spans="1:11" ht="14.1" customHeight="1" x14ac:dyDescent="0.2">
      <c r="A76" s="306">
        <v>91</v>
      </c>
      <c r="B76" s="307" t="s">
        <v>315</v>
      </c>
      <c r="C76" s="308"/>
      <c r="D76" s="113">
        <v>0.1074635144035775</v>
      </c>
      <c r="E76" s="115">
        <v>62</v>
      </c>
      <c r="F76" s="114">
        <v>65</v>
      </c>
      <c r="G76" s="114">
        <v>70</v>
      </c>
      <c r="H76" s="114">
        <v>73</v>
      </c>
      <c r="I76" s="140">
        <v>82</v>
      </c>
      <c r="J76" s="115">
        <v>-20</v>
      </c>
      <c r="K76" s="116">
        <v>-24.390243902439025</v>
      </c>
    </row>
    <row r="77" spans="1:11" ht="14.1" customHeight="1" x14ac:dyDescent="0.2">
      <c r="A77" s="306">
        <v>92</v>
      </c>
      <c r="B77" s="307" t="s">
        <v>316</v>
      </c>
      <c r="C77" s="308"/>
      <c r="D77" s="113">
        <v>0.53905085450826773</v>
      </c>
      <c r="E77" s="115">
        <v>311</v>
      </c>
      <c r="F77" s="114">
        <v>316</v>
      </c>
      <c r="G77" s="114">
        <v>320</v>
      </c>
      <c r="H77" s="114">
        <v>321</v>
      </c>
      <c r="I77" s="140">
        <v>277</v>
      </c>
      <c r="J77" s="115">
        <v>34</v>
      </c>
      <c r="K77" s="116">
        <v>12.274368231046932</v>
      </c>
    </row>
    <row r="78" spans="1:11" ht="14.1" customHeight="1" x14ac:dyDescent="0.2">
      <c r="A78" s="306">
        <v>93</v>
      </c>
      <c r="B78" s="307" t="s">
        <v>317</v>
      </c>
      <c r="C78" s="308"/>
      <c r="D78" s="113">
        <v>0.11786320934585919</v>
      </c>
      <c r="E78" s="115">
        <v>68</v>
      </c>
      <c r="F78" s="114">
        <v>76</v>
      </c>
      <c r="G78" s="114">
        <v>74</v>
      </c>
      <c r="H78" s="114">
        <v>75</v>
      </c>
      <c r="I78" s="140">
        <v>79</v>
      </c>
      <c r="J78" s="115">
        <v>-11</v>
      </c>
      <c r="K78" s="116">
        <v>-13.924050632911392</v>
      </c>
    </row>
    <row r="79" spans="1:11" ht="14.1" customHeight="1" x14ac:dyDescent="0.2">
      <c r="A79" s="306">
        <v>94</v>
      </c>
      <c r="B79" s="307" t="s">
        <v>318</v>
      </c>
      <c r="C79" s="308"/>
      <c r="D79" s="113">
        <v>0.47665268485457762</v>
      </c>
      <c r="E79" s="115">
        <v>275</v>
      </c>
      <c r="F79" s="114">
        <v>291</v>
      </c>
      <c r="G79" s="114">
        <v>271</v>
      </c>
      <c r="H79" s="114">
        <v>262</v>
      </c>
      <c r="I79" s="140">
        <v>301</v>
      </c>
      <c r="J79" s="115">
        <v>-26</v>
      </c>
      <c r="K79" s="116">
        <v>-8.6378737541528245</v>
      </c>
    </row>
    <row r="80" spans="1:11" ht="14.1" customHeight="1" x14ac:dyDescent="0.2">
      <c r="A80" s="306" t="s">
        <v>319</v>
      </c>
      <c r="B80" s="307" t="s">
        <v>320</v>
      </c>
      <c r="C80" s="308"/>
      <c r="D80" s="113">
        <v>1.2132977432661975E-2</v>
      </c>
      <c r="E80" s="115">
        <v>7</v>
      </c>
      <c r="F80" s="114">
        <v>10</v>
      </c>
      <c r="G80" s="114">
        <v>9</v>
      </c>
      <c r="H80" s="114">
        <v>9</v>
      </c>
      <c r="I80" s="140">
        <v>9</v>
      </c>
      <c r="J80" s="115">
        <v>-2</v>
      </c>
      <c r="K80" s="116">
        <v>-22.222222222222221</v>
      </c>
    </row>
    <row r="81" spans="1:11" ht="14.1" customHeight="1" x14ac:dyDescent="0.2">
      <c r="A81" s="310" t="s">
        <v>321</v>
      </c>
      <c r="B81" s="311" t="s">
        <v>333</v>
      </c>
      <c r="C81" s="312"/>
      <c r="D81" s="125">
        <v>3.8010885014039588</v>
      </c>
      <c r="E81" s="143">
        <v>2193</v>
      </c>
      <c r="F81" s="144">
        <v>2271</v>
      </c>
      <c r="G81" s="144">
        <v>2225</v>
      </c>
      <c r="H81" s="144">
        <v>2222</v>
      </c>
      <c r="I81" s="145">
        <v>2175</v>
      </c>
      <c r="J81" s="143">
        <v>18</v>
      </c>
      <c r="K81" s="146">
        <v>0.82758620689655171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17047</v>
      </c>
      <c r="G12" s="535">
        <v>17599</v>
      </c>
      <c r="H12" s="535">
        <v>22626</v>
      </c>
      <c r="I12" s="535">
        <v>17294</v>
      </c>
      <c r="J12" s="536">
        <v>17108</v>
      </c>
      <c r="K12" s="537">
        <v>-61</v>
      </c>
      <c r="L12" s="348">
        <v>-0.35655833528173952</v>
      </c>
    </row>
    <row r="13" spans="1:17" s="110" customFormat="1" ht="15" customHeight="1" x14ac:dyDescent="0.2">
      <c r="A13" s="349" t="s">
        <v>344</v>
      </c>
      <c r="B13" s="350" t="s">
        <v>345</v>
      </c>
      <c r="C13" s="346"/>
      <c r="D13" s="346"/>
      <c r="E13" s="347"/>
      <c r="F13" s="535">
        <v>9685</v>
      </c>
      <c r="G13" s="535">
        <v>9473</v>
      </c>
      <c r="H13" s="535">
        <v>12880</v>
      </c>
      <c r="I13" s="535">
        <v>9841</v>
      </c>
      <c r="J13" s="536">
        <v>9780</v>
      </c>
      <c r="K13" s="537">
        <v>-95</v>
      </c>
      <c r="L13" s="348">
        <v>-0.97137014314928427</v>
      </c>
    </row>
    <row r="14" spans="1:17" s="110" customFormat="1" ht="22.5" customHeight="1" x14ac:dyDescent="0.2">
      <c r="A14" s="349"/>
      <c r="B14" s="350" t="s">
        <v>346</v>
      </c>
      <c r="C14" s="346"/>
      <c r="D14" s="346"/>
      <c r="E14" s="347"/>
      <c r="F14" s="535">
        <v>7362</v>
      </c>
      <c r="G14" s="535">
        <v>8126</v>
      </c>
      <c r="H14" s="535">
        <v>9746</v>
      </c>
      <c r="I14" s="535">
        <v>7453</v>
      </c>
      <c r="J14" s="536">
        <v>7328</v>
      </c>
      <c r="K14" s="537">
        <v>34</v>
      </c>
      <c r="L14" s="348">
        <v>0.46397379912663755</v>
      </c>
    </row>
    <row r="15" spans="1:17" s="110" customFormat="1" ht="15" customHeight="1" x14ac:dyDescent="0.2">
      <c r="A15" s="349" t="s">
        <v>347</v>
      </c>
      <c r="B15" s="350" t="s">
        <v>108</v>
      </c>
      <c r="C15" s="346"/>
      <c r="D15" s="346"/>
      <c r="E15" s="347"/>
      <c r="F15" s="535">
        <v>4080</v>
      </c>
      <c r="G15" s="535">
        <v>4704</v>
      </c>
      <c r="H15" s="535">
        <v>8976</v>
      </c>
      <c r="I15" s="535">
        <v>4639</v>
      </c>
      <c r="J15" s="536">
        <v>4446</v>
      </c>
      <c r="K15" s="537">
        <v>-366</v>
      </c>
      <c r="L15" s="348">
        <v>-8.2321187584345488</v>
      </c>
    </row>
    <row r="16" spans="1:17" s="110" customFormat="1" ht="15" customHeight="1" x14ac:dyDescent="0.2">
      <c r="A16" s="349"/>
      <c r="B16" s="350" t="s">
        <v>109</v>
      </c>
      <c r="C16" s="346"/>
      <c r="D16" s="346"/>
      <c r="E16" s="347"/>
      <c r="F16" s="535">
        <v>11386</v>
      </c>
      <c r="G16" s="535">
        <v>11331</v>
      </c>
      <c r="H16" s="535">
        <v>12174</v>
      </c>
      <c r="I16" s="535">
        <v>11190</v>
      </c>
      <c r="J16" s="536">
        <v>11177</v>
      </c>
      <c r="K16" s="537">
        <v>209</v>
      </c>
      <c r="L16" s="348">
        <v>1.8699114252482778</v>
      </c>
    </row>
    <row r="17" spans="1:12" s="110" customFormat="1" ht="15" customHeight="1" x14ac:dyDescent="0.2">
      <c r="A17" s="349"/>
      <c r="B17" s="350" t="s">
        <v>110</v>
      </c>
      <c r="C17" s="346"/>
      <c r="D17" s="346"/>
      <c r="E17" s="347"/>
      <c r="F17" s="535">
        <v>1396</v>
      </c>
      <c r="G17" s="535">
        <v>1383</v>
      </c>
      <c r="H17" s="535">
        <v>1304</v>
      </c>
      <c r="I17" s="535">
        <v>1329</v>
      </c>
      <c r="J17" s="536">
        <v>1289</v>
      </c>
      <c r="K17" s="537">
        <v>107</v>
      </c>
      <c r="L17" s="348">
        <v>8.3010085337470905</v>
      </c>
    </row>
    <row r="18" spans="1:12" s="110" customFormat="1" ht="15" customHeight="1" x14ac:dyDescent="0.2">
      <c r="A18" s="349"/>
      <c r="B18" s="350" t="s">
        <v>111</v>
      </c>
      <c r="C18" s="346"/>
      <c r="D18" s="346"/>
      <c r="E18" s="347"/>
      <c r="F18" s="535">
        <v>185</v>
      </c>
      <c r="G18" s="535">
        <v>181</v>
      </c>
      <c r="H18" s="535">
        <v>172</v>
      </c>
      <c r="I18" s="535">
        <v>136</v>
      </c>
      <c r="J18" s="536">
        <v>196</v>
      </c>
      <c r="K18" s="537">
        <v>-11</v>
      </c>
      <c r="L18" s="348">
        <v>-5.6122448979591839</v>
      </c>
    </row>
    <row r="19" spans="1:12" s="110" customFormat="1" ht="15" customHeight="1" x14ac:dyDescent="0.2">
      <c r="A19" s="118" t="s">
        <v>113</v>
      </c>
      <c r="B19" s="119" t="s">
        <v>181</v>
      </c>
      <c r="C19" s="346"/>
      <c r="D19" s="346"/>
      <c r="E19" s="347"/>
      <c r="F19" s="535">
        <v>10100</v>
      </c>
      <c r="G19" s="535">
        <v>9892</v>
      </c>
      <c r="H19" s="535">
        <v>15334</v>
      </c>
      <c r="I19" s="535">
        <v>10115</v>
      </c>
      <c r="J19" s="536">
        <v>10270</v>
      </c>
      <c r="K19" s="537">
        <v>-170</v>
      </c>
      <c r="L19" s="348">
        <v>-1.6553067185978578</v>
      </c>
    </row>
    <row r="20" spans="1:12" s="110" customFormat="1" ht="15" customHeight="1" x14ac:dyDescent="0.2">
      <c r="A20" s="118"/>
      <c r="B20" s="119" t="s">
        <v>182</v>
      </c>
      <c r="C20" s="346"/>
      <c r="D20" s="346"/>
      <c r="E20" s="347"/>
      <c r="F20" s="535">
        <v>6947</v>
      </c>
      <c r="G20" s="535">
        <v>7707</v>
      </c>
      <c r="H20" s="535">
        <v>7292</v>
      </c>
      <c r="I20" s="535">
        <v>7179</v>
      </c>
      <c r="J20" s="536">
        <v>6838</v>
      </c>
      <c r="K20" s="537">
        <v>109</v>
      </c>
      <c r="L20" s="348">
        <v>1.5940333430827727</v>
      </c>
    </row>
    <row r="21" spans="1:12" s="110" customFormat="1" ht="15" customHeight="1" x14ac:dyDescent="0.2">
      <c r="A21" s="118" t="s">
        <v>113</v>
      </c>
      <c r="B21" s="119" t="s">
        <v>116</v>
      </c>
      <c r="C21" s="346"/>
      <c r="D21" s="346"/>
      <c r="E21" s="347"/>
      <c r="F21" s="535">
        <v>12915</v>
      </c>
      <c r="G21" s="535">
        <v>13220</v>
      </c>
      <c r="H21" s="535">
        <v>17390</v>
      </c>
      <c r="I21" s="535">
        <v>12734</v>
      </c>
      <c r="J21" s="536">
        <v>13073</v>
      </c>
      <c r="K21" s="537">
        <v>-158</v>
      </c>
      <c r="L21" s="348">
        <v>-1.2085978734796909</v>
      </c>
    </row>
    <row r="22" spans="1:12" s="110" customFormat="1" ht="15" customHeight="1" x14ac:dyDescent="0.2">
      <c r="A22" s="118"/>
      <c r="B22" s="119" t="s">
        <v>117</v>
      </c>
      <c r="C22" s="346"/>
      <c r="D22" s="346"/>
      <c r="E22" s="347"/>
      <c r="F22" s="535">
        <v>4083</v>
      </c>
      <c r="G22" s="535">
        <v>4287</v>
      </c>
      <c r="H22" s="535">
        <v>5201</v>
      </c>
      <c r="I22" s="535">
        <v>4539</v>
      </c>
      <c r="J22" s="536">
        <v>4000</v>
      </c>
      <c r="K22" s="537">
        <v>83</v>
      </c>
      <c r="L22" s="348">
        <v>2.0750000000000002</v>
      </c>
    </row>
    <row r="23" spans="1:12" s="110" customFormat="1" ht="15" customHeight="1" x14ac:dyDescent="0.2">
      <c r="A23" s="351" t="s">
        <v>347</v>
      </c>
      <c r="B23" s="352" t="s">
        <v>193</v>
      </c>
      <c r="C23" s="353"/>
      <c r="D23" s="353"/>
      <c r="E23" s="354"/>
      <c r="F23" s="538">
        <v>471</v>
      </c>
      <c r="G23" s="538">
        <v>920</v>
      </c>
      <c r="H23" s="538">
        <v>4147</v>
      </c>
      <c r="I23" s="538">
        <v>548</v>
      </c>
      <c r="J23" s="539">
        <v>687</v>
      </c>
      <c r="K23" s="540">
        <v>-216</v>
      </c>
      <c r="L23" s="355">
        <v>-31.441048034934497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45.2</v>
      </c>
      <c r="G25" s="541">
        <v>47.4</v>
      </c>
      <c r="H25" s="541">
        <v>50.2</v>
      </c>
      <c r="I25" s="541">
        <v>49.9</v>
      </c>
      <c r="J25" s="541">
        <v>45.9</v>
      </c>
      <c r="K25" s="542" t="s">
        <v>349</v>
      </c>
      <c r="L25" s="363">
        <v>-0.69999999999999574</v>
      </c>
    </row>
    <row r="26" spans="1:12" s="110" customFormat="1" ht="15" customHeight="1" x14ac:dyDescent="0.2">
      <c r="A26" s="364" t="s">
        <v>105</v>
      </c>
      <c r="B26" s="365" t="s">
        <v>345</v>
      </c>
      <c r="C26" s="361"/>
      <c r="D26" s="361"/>
      <c r="E26" s="362"/>
      <c r="F26" s="541">
        <v>44.6</v>
      </c>
      <c r="G26" s="541">
        <v>47.1</v>
      </c>
      <c r="H26" s="541">
        <v>47.5</v>
      </c>
      <c r="I26" s="541">
        <v>48.2</v>
      </c>
      <c r="J26" s="543">
        <v>44.6</v>
      </c>
      <c r="K26" s="542" t="s">
        <v>349</v>
      </c>
      <c r="L26" s="363">
        <v>0</v>
      </c>
    </row>
    <row r="27" spans="1:12" s="110" customFormat="1" ht="15" customHeight="1" x14ac:dyDescent="0.2">
      <c r="A27" s="364"/>
      <c r="B27" s="365" t="s">
        <v>346</v>
      </c>
      <c r="C27" s="361"/>
      <c r="D27" s="361"/>
      <c r="E27" s="362"/>
      <c r="F27" s="541">
        <v>46</v>
      </c>
      <c r="G27" s="541">
        <v>47.7</v>
      </c>
      <c r="H27" s="541">
        <v>53.7</v>
      </c>
      <c r="I27" s="541">
        <v>52.4</v>
      </c>
      <c r="J27" s="541">
        <v>47.8</v>
      </c>
      <c r="K27" s="542" t="s">
        <v>349</v>
      </c>
      <c r="L27" s="363">
        <v>-1.7999999999999972</v>
      </c>
    </row>
    <row r="28" spans="1:12" s="110" customFormat="1" ht="15" customHeight="1" x14ac:dyDescent="0.2">
      <c r="A28" s="364" t="s">
        <v>113</v>
      </c>
      <c r="B28" s="365" t="s">
        <v>108</v>
      </c>
      <c r="C28" s="361"/>
      <c r="D28" s="361"/>
      <c r="E28" s="362"/>
      <c r="F28" s="541">
        <v>57.9</v>
      </c>
      <c r="G28" s="541">
        <v>64.2</v>
      </c>
      <c r="H28" s="541">
        <v>60.8</v>
      </c>
      <c r="I28" s="541">
        <v>62.6</v>
      </c>
      <c r="J28" s="541">
        <v>58.9</v>
      </c>
      <c r="K28" s="542" t="s">
        <v>349</v>
      </c>
      <c r="L28" s="363">
        <v>-1</v>
      </c>
    </row>
    <row r="29" spans="1:12" s="110" customFormat="1" ht="11.25" x14ac:dyDescent="0.2">
      <c r="A29" s="364"/>
      <c r="B29" s="365" t="s">
        <v>109</v>
      </c>
      <c r="C29" s="361"/>
      <c r="D29" s="361"/>
      <c r="E29" s="362"/>
      <c r="F29" s="541">
        <v>42.3</v>
      </c>
      <c r="G29" s="541">
        <v>43.4</v>
      </c>
      <c r="H29" s="541">
        <v>46.3</v>
      </c>
      <c r="I29" s="541">
        <v>46</v>
      </c>
      <c r="J29" s="543">
        <v>42.6</v>
      </c>
      <c r="K29" s="542" t="s">
        <v>349</v>
      </c>
      <c r="L29" s="363">
        <v>-0.30000000000000426</v>
      </c>
    </row>
    <row r="30" spans="1:12" s="110" customFormat="1" ht="15" customHeight="1" x14ac:dyDescent="0.2">
      <c r="A30" s="364"/>
      <c r="B30" s="365" t="s">
        <v>110</v>
      </c>
      <c r="C30" s="361"/>
      <c r="D30" s="361"/>
      <c r="E30" s="362"/>
      <c r="F30" s="541">
        <v>35.700000000000003</v>
      </c>
      <c r="G30" s="541">
        <v>32</v>
      </c>
      <c r="H30" s="541">
        <v>44.9</v>
      </c>
      <c r="I30" s="541">
        <v>42.6</v>
      </c>
      <c r="J30" s="541">
        <v>35.9</v>
      </c>
      <c r="K30" s="542" t="s">
        <v>349</v>
      </c>
      <c r="L30" s="363">
        <v>-0.19999999999999574</v>
      </c>
    </row>
    <row r="31" spans="1:12" s="110" customFormat="1" ht="15" customHeight="1" x14ac:dyDescent="0.2">
      <c r="A31" s="364"/>
      <c r="B31" s="365" t="s">
        <v>111</v>
      </c>
      <c r="C31" s="361"/>
      <c r="D31" s="361"/>
      <c r="E31" s="362"/>
      <c r="F31" s="541">
        <v>40.5</v>
      </c>
      <c r="G31" s="541">
        <v>51.4</v>
      </c>
      <c r="H31" s="541">
        <v>54.1</v>
      </c>
      <c r="I31" s="541">
        <v>47.8</v>
      </c>
      <c r="J31" s="541">
        <v>44.4</v>
      </c>
      <c r="K31" s="542" t="s">
        <v>349</v>
      </c>
      <c r="L31" s="363">
        <v>-3.8999999999999986</v>
      </c>
    </row>
    <row r="32" spans="1:12" s="110" customFormat="1" ht="15" customHeight="1" x14ac:dyDescent="0.2">
      <c r="A32" s="366" t="s">
        <v>113</v>
      </c>
      <c r="B32" s="367" t="s">
        <v>181</v>
      </c>
      <c r="C32" s="361"/>
      <c r="D32" s="361"/>
      <c r="E32" s="362"/>
      <c r="F32" s="541">
        <v>39.5</v>
      </c>
      <c r="G32" s="541">
        <v>39.9</v>
      </c>
      <c r="H32" s="541">
        <v>45.7</v>
      </c>
      <c r="I32" s="541">
        <v>44.4</v>
      </c>
      <c r="J32" s="543">
        <v>39.799999999999997</v>
      </c>
      <c r="K32" s="542" t="s">
        <v>349</v>
      </c>
      <c r="L32" s="363">
        <v>-0.29999999999999716</v>
      </c>
    </row>
    <row r="33" spans="1:12" s="110" customFormat="1" ht="15" customHeight="1" x14ac:dyDescent="0.2">
      <c r="A33" s="366"/>
      <c r="B33" s="367" t="s">
        <v>182</v>
      </c>
      <c r="C33" s="361"/>
      <c r="D33" s="361"/>
      <c r="E33" s="362"/>
      <c r="F33" s="541">
        <v>53</v>
      </c>
      <c r="G33" s="541">
        <v>56</v>
      </c>
      <c r="H33" s="541">
        <v>56.7</v>
      </c>
      <c r="I33" s="541">
        <v>57.3</v>
      </c>
      <c r="J33" s="541">
        <v>54.5</v>
      </c>
      <c r="K33" s="542" t="s">
        <v>349</v>
      </c>
      <c r="L33" s="363">
        <v>-1.5</v>
      </c>
    </row>
    <row r="34" spans="1:12" s="368" customFormat="1" ht="15" customHeight="1" x14ac:dyDescent="0.2">
      <c r="A34" s="366" t="s">
        <v>113</v>
      </c>
      <c r="B34" s="367" t="s">
        <v>116</v>
      </c>
      <c r="C34" s="361"/>
      <c r="D34" s="361"/>
      <c r="E34" s="362"/>
      <c r="F34" s="541">
        <v>43.4</v>
      </c>
      <c r="G34" s="541">
        <v>45.2</v>
      </c>
      <c r="H34" s="541">
        <v>48.5</v>
      </c>
      <c r="I34" s="541">
        <v>48.8</v>
      </c>
      <c r="J34" s="541">
        <v>45</v>
      </c>
      <c r="K34" s="542" t="s">
        <v>349</v>
      </c>
      <c r="L34" s="363">
        <v>-1.6000000000000014</v>
      </c>
    </row>
    <row r="35" spans="1:12" s="368" customFormat="1" ht="11.25" x14ac:dyDescent="0.2">
      <c r="A35" s="369"/>
      <c r="B35" s="370" t="s">
        <v>117</v>
      </c>
      <c r="C35" s="371"/>
      <c r="D35" s="371"/>
      <c r="E35" s="372"/>
      <c r="F35" s="544">
        <v>50.7</v>
      </c>
      <c r="G35" s="544">
        <v>54.4</v>
      </c>
      <c r="H35" s="544">
        <v>54.9</v>
      </c>
      <c r="I35" s="544">
        <v>53.2</v>
      </c>
      <c r="J35" s="545">
        <v>48.7</v>
      </c>
      <c r="K35" s="546" t="s">
        <v>349</v>
      </c>
      <c r="L35" s="373">
        <v>2</v>
      </c>
    </row>
    <row r="36" spans="1:12" s="368" customFormat="1" ht="15.95" customHeight="1" x14ac:dyDescent="0.2">
      <c r="A36" s="374" t="s">
        <v>350</v>
      </c>
      <c r="B36" s="375"/>
      <c r="C36" s="376"/>
      <c r="D36" s="375"/>
      <c r="E36" s="377"/>
      <c r="F36" s="547">
        <v>16410</v>
      </c>
      <c r="G36" s="547">
        <v>16475</v>
      </c>
      <c r="H36" s="547">
        <v>17682</v>
      </c>
      <c r="I36" s="547">
        <v>16633</v>
      </c>
      <c r="J36" s="547">
        <v>16230</v>
      </c>
      <c r="K36" s="548">
        <v>180</v>
      </c>
      <c r="L36" s="379">
        <v>1.1090573012939002</v>
      </c>
    </row>
    <row r="37" spans="1:12" s="368" customFormat="1" ht="15.95" customHeight="1" x14ac:dyDescent="0.2">
      <c r="A37" s="380"/>
      <c r="B37" s="381" t="s">
        <v>113</v>
      </c>
      <c r="C37" s="381" t="s">
        <v>351</v>
      </c>
      <c r="D37" s="381"/>
      <c r="E37" s="382"/>
      <c r="F37" s="547">
        <v>7418</v>
      </c>
      <c r="G37" s="547">
        <v>7806</v>
      </c>
      <c r="H37" s="547">
        <v>8869</v>
      </c>
      <c r="I37" s="547">
        <v>8308</v>
      </c>
      <c r="J37" s="547">
        <v>7456</v>
      </c>
      <c r="K37" s="548">
        <v>-38</v>
      </c>
      <c r="L37" s="379">
        <v>-0.50965665236051505</v>
      </c>
    </row>
    <row r="38" spans="1:12" s="368" customFormat="1" ht="15.95" customHeight="1" x14ac:dyDescent="0.2">
      <c r="A38" s="380"/>
      <c r="B38" s="383" t="s">
        <v>105</v>
      </c>
      <c r="C38" s="383" t="s">
        <v>106</v>
      </c>
      <c r="D38" s="384"/>
      <c r="E38" s="382"/>
      <c r="F38" s="547">
        <v>9387</v>
      </c>
      <c r="G38" s="547">
        <v>9031</v>
      </c>
      <c r="H38" s="547">
        <v>10084</v>
      </c>
      <c r="I38" s="547">
        <v>9581</v>
      </c>
      <c r="J38" s="549">
        <v>9428</v>
      </c>
      <c r="K38" s="548">
        <v>-41</v>
      </c>
      <c r="L38" s="379">
        <v>-0.43487484089944844</v>
      </c>
    </row>
    <row r="39" spans="1:12" s="368" customFormat="1" ht="15.95" customHeight="1" x14ac:dyDescent="0.2">
      <c r="A39" s="380"/>
      <c r="B39" s="384"/>
      <c r="C39" s="381" t="s">
        <v>352</v>
      </c>
      <c r="D39" s="384"/>
      <c r="E39" s="382"/>
      <c r="F39" s="547">
        <v>4185</v>
      </c>
      <c r="G39" s="547">
        <v>4256</v>
      </c>
      <c r="H39" s="547">
        <v>4789</v>
      </c>
      <c r="I39" s="547">
        <v>4614</v>
      </c>
      <c r="J39" s="547">
        <v>4203</v>
      </c>
      <c r="K39" s="548">
        <v>-18</v>
      </c>
      <c r="L39" s="379">
        <v>-0.42826552462526768</v>
      </c>
    </row>
    <row r="40" spans="1:12" s="368" customFormat="1" ht="15.95" customHeight="1" x14ac:dyDescent="0.2">
      <c r="A40" s="380"/>
      <c r="B40" s="383"/>
      <c r="C40" s="383" t="s">
        <v>107</v>
      </c>
      <c r="D40" s="384"/>
      <c r="E40" s="382"/>
      <c r="F40" s="547">
        <v>7023</v>
      </c>
      <c r="G40" s="547">
        <v>7444</v>
      </c>
      <c r="H40" s="547">
        <v>7598</v>
      </c>
      <c r="I40" s="547">
        <v>7052</v>
      </c>
      <c r="J40" s="547">
        <v>6802</v>
      </c>
      <c r="K40" s="548">
        <v>221</v>
      </c>
      <c r="L40" s="379">
        <v>3.2490443987062627</v>
      </c>
    </row>
    <row r="41" spans="1:12" s="368" customFormat="1" ht="24" customHeight="1" x14ac:dyDescent="0.2">
      <c r="A41" s="380"/>
      <c r="B41" s="384"/>
      <c r="C41" s="381" t="s">
        <v>352</v>
      </c>
      <c r="D41" s="384"/>
      <c r="E41" s="382"/>
      <c r="F41" s="547">
        <v>3233</v>
      </c>
      <c r="G41" s="547">
        <v>3550</v>
      </c>
      <c r="H41" s="547">
        <v>4080</v>
      </c>
      <c r="I41" s="547">
        <v>3694</v>
      </c>
      <c r="J41" s="549">
        <v>3253</v>
      </c>
      <c r="K41" s="548">
        <v>-20</v>
      </c>
      <c r="L41" s="379">
        <v>-0.61481709191515521</v>
      </c>
    </row>
    <row r="42" spans="1:12" s="110" customFormat="1" ht="15" customHeight="1" x14ac:dyDescent="0.2">
      <c r="A42" s="380"/>
      <c r="B42" s="383" t="s">
        <v>113</v>
      </c>
      <c r="C42" s="383" t="s">
        <v>353</v>
      </c>
      <c r="D42" s="384"/>
      <c r="E42" s="382"/>
      <c r="F42" s="547">
        <v>3650</v>
      </c>
      <c r="G42" s="547">
        <v>3863</v>
      </c>
      <c r="H42" s="547">
        <v>4748</v>
      </c>
      <c r="I42" s="547">
        <v>4194</v>
      </c>
      <c r="J42" s="547">
        <v>3802</v>
      </c>
      <c r="K42" s="548">
        <v>-152</v>
      </c>
      <c r="L42" s="379">
        <v>-3.9978958442924775</v>
      </c>
    </row>
    <row r="43" spans="1:12" s="110" customFormat="1" ht="15" customHeight="1" x14ac:dyDescent="0.2">
      <c r="A43" s="380"/>
      <c r="B43" s="384"/>
      <c r="C43" s="381" t="s">
        <v>352</v>
      </c>
      <c r="D43" s="384"/>
      <c r="E43" s="382"/>
      <c r="F43" s="547">
        <v>2115</v>
      </c>
      <c r="G43" s="547">
        <v>2480</v>
      </c>
      <c r="H43" s="547">
        <v>2886</v>
      </c>
      <c r="I43" s="547">
        <v>2627</v>
      </c>
      <c r="J43" s="547">
        <v>2239</v>
      </c>
      <c r="K43" s="548">
        <v>-124</v>
      </c>
      <c r="L43" s="379">
        <v>-5.5381866904868247</v>
      </c>
    </row>
    <row r="44" spans="1:12" s="110" customFormat="1" ht="15" customHeight="1" x14ac:dyDescent="0.2">
      <c r="A44" s="380"/>
      <c r="B44" s="383"/>
      <c r="C44" s="365" t="s">
        <v>109</v>
      </c>
      <c r="D44" s="384"/>
      <c r="E44" s="382"/>
      <c r="F44" s="547">
        <v>11181</v>
      </c>
      <c r="G44" s="547">
        <v>11051</v>
      </c>
      <c r="H44" s="547">
        <v>11458</v>
      </c>
      <c r="I44" s="547">
        <v>10977</v>
      </c>
      <c r="J44" s="549">
        <v>10948</v>
      </c>
      <c r="K44" s="548">
        <v>233</v>
      </c>
      <c r="L44" s="379">
        <v>2.1282426013883815</v>
      </c>
    </row>
    <row r="45" spans="1:12" s="110" customFormat="1" ht="15" customHeight="1" x14ac:dyDescent="0.2">
      <c r="A45" s="380"/>
      <c r="B45" s="384"/>
      <c r="C45" s="381" t="s">
        <v>352</v>
      </c>
      <c r="D45" s="384"/>
      <c r="E45" s="382"/>
      <c r="F45" s="547">
        <v>4730</v>
      </c>
      <c r="G45" s="547">
        <v>4791</v>
      </c>
      <c r="H45" s="547">
        <v>5304</v>
      </c>
      <c r="I45" s="547">
        <v>5051</v>
      </c>
      <c r="J45" s="547">
        <v>4669</v>
      </c>
      <c r="K45" s="548">
        <v>61</v>
      </c>
      <c r="L45" s="379">
        <v>1.3064896123366887</v>
      </c>
    </row>
    <row r="46" spans="1:12" s="110" customFormat="1" ht="15" customHeight="1" x14ac:dyDescent="0.2">
      <c r="A46" s="380"/>
      <c r="B46" s="383"/>
      <c r="C46" s="365" t="s">
        <v>110</v>
      </c>
      <c r="D46" s="384"/>
      <c r="E46" s="382"/>
      <c r="F46" s="547">
        <v>1394</v>
      </c>
      <c r="G46" s="547">
        <v>1380</v>
      </c>
      <c r="H46" s="547">
        <v>1304</v>
      </c>
      <c r="I46" s="547">
        <v>1326</v>
      </c>
      <c r="J46" s="547">
        <v>1284</v>
      </c>
      <c r="K46" s="548">
        <v>110</v>
      </c>
      <c r="L46" s="379">
        <v>8.5669781931464168</v>
      </c>
    </row>
    <row r="47" spans="1:12" s="110" customFormat="1" ht="15" customHeight="1" x14ac:dyDescent="0.2">
      <c r="A47" s="380"/>
      <c r="B47" s="384"/>
      <c r="C47" s="381" t="s">
        <v>352</v>
      </c>
      <c r="D47" s="384"/>
      <c r="E47" s="382"/>
      <c r="F47" s="547">
        <v>498</v>
      </c>
      <c r="G47" s="547">
        <v>442</v>
      </c>
      <c r="H47" s="547">
        <v>586</v>
      </c>
      <c r="I47" s="547">
        <v>565</v>
      </c>
      <c r="J47" s="549">
        <v>461</v>
      </c>
      <c r="K47" s="548">
        <v>37</v>
      </c>
      <c r="L47" s="379">
        <v>8.026030368763557</v>
      </c>
    </row>
    <row r="48" spans="1:12" s="110" customFormat="1" ht="15" customHeight="1" x14ac:dyDescent="0.2">
      <c r="A48" s="380"/>
      <c r="B48" s="384"/>
      <c r="C48" s="365" t="s">
        <v>111</v>
      </c>
      <c r="D48" s="385"/>
      <c r="E48" s="386"/>
      <c r="F48" s="547">
        <v>185</v>
      </c>
      <c r="G48" s="547">
        <v>181</v>
      </c>
      <c r="H48" s="547">
        <v>172</v>
      </c>
      <c r="I48" s="547">
        <v>136</v>
      </c>
      <c r="J48" s="547">
        <v>196</v>
      </c>
      <c r="K48" s="548">
        <v>-11</v>
      </c>
      <c r="L48" s="379">
        <v>-5.6122448979591839</v>
      </c>
    </row>
    <row r="49" spans="1:12" s="110" customFormat="1" ht="15" customHeight="1" x14ac:dyDescent="0.2">
      <c r="A49" s="380"/>
      <c r="B49" s="384"/>
      <c r="C49" s="381" t="s">
        <v>352</v>
      </c>
      <c r="D49" s="384"/>
      <c r="E49" s="382"/>
      <c r="F49" s="547">
        <v>75</v>
      </c>
      <c r="G49" s="547">
        <v>93</v>
      </c>
      <c r="H49" s="547">
        <v>93</v>
      </c>
      <c r="I49" s="547">
        <v>65</v>
      </c>
      <c r="J49" s="547">
        <v>87</v>
      </c>
      <c r="K49" s="548">
        <v>-12</v>
      </c>
      <c r="L49" s="379">
        <v>-13.793103448275861</v>
      </c>
    </row>
    <row r="50" spans="1:12" s="110" customFormat="1" ht="15" customHeight="1" x14ac:dyDescent="0.2">
      <c r="A50" s="380"/>
      <c r="B50" s="383" t="s">
        <v>113</v>
      </c>
      <c r="C50" s="381" t="s">
        <v>181</v>
      </c>
      <c r="D50" s="384"/>
      <c r="E50" s="382"/>
      <c r="F50" s="547">
        <v>9503</v>
      </c>
      <c r="G50" s="547">
        <v>8837</v>
      </c>
      <c r="H50" s="547">
        <v>10561</v>
      </c>
      <c r="I50" s="547">
        <v>9494</v>
      </c>
      <c r="J50" s="549">
        <v>9440</v>
      </c>
      <c r="K50" s="548">
        <v>63</v>
      </c>
      <c r="L50" s="379">
        <v>0.6673728813559322</v>
      </c>
    </row>
    <row r="51" spans="1:12" s="110" customFormat="1" ht="15" customHeight="1" x14ac:dyDescent="0.2">
      <c r="A51" s="380"/>
      <c r="B51" s="384"/>
      <c r="C51" s="381" t="s">
        <v>352</v>
      </c>
      <c r="D51" s="384"/>
      <c r="E51" s="382"/>
      <c r="F51" s="547">
        <v>3757</v>
      </c>
      <c r="G51" s="547">
        <v>3527</v>
      </c>
      <c r="H51" s="547">
        <v>4828</v>
      </c>
      <c r="I51" s="547">
        <v>4218</v>
      </c>
      <c r="J51" s="547">
        <v>3753</v>
      </c>
      <c r="K51" s="548">
        <v>4</v>
      </c>
      <c r="L51" s="379">
        <v>0.10658140154543032</v>
      </c>
    </row>
    <row r="52" spans="1:12" s="110" customFormat="1" ht="15" customHeight="1" x14ac:dyDescent="0.2">
      <c r="A52" s="380"/>
      <c r="B52" s="383"/>
      <c r="C52" s="381" t="s">
        <v>182</v>
      </c>
      <c r="D52" s="384"/>
      <c r="E52" s="382"/>
      <c r="F52" s="547">
        <v>6907</v>
      </c>
      <c r="G52" s="547">
        <v>7638</v>
      </c>
      <c r="H52" s="547">
        <v>7121</v>
      </c>
      <c r="I52" s="547">
        <v>7139</v>
      </c>
      <c r="J52" s="547">
        <v>6790</v>
      </c>
      <c r="K52" s="548">
        <v>117</v>
      </c>
      <c r="L52" s="379">
        <v>1.7231222385861562</v>
      </c>
    </row>
    <row r="53" spans="1:12" s="269" customFormat="1" ht="11.25" customHeight="1" x14ac:dyDescent="0.2">
      <c r="A53" s="380"/>
      <c r="B53" s="384"/>
      <c r="C53" s="381" t="s">
        <v>352</v>
      </c>
      <c r="D53" s="384"/>
      <c r="E53" s="382"/>
      <c r="F53" s="547">
        <v>3661</v>
      </c>
      <c r="G53" s="547">
        <v>4279</v>
      </c>
      <c r="H53" s="547">
        <v>4041</v>
      </c>
      <c r="I53" s="547">
        <v>4090</v>
      </c>
      <c r="J53" s="549">
        <v>3703</v>
      </c>
      <c r="K53" s="548">
        <v>-42</v>
      </c>
      <c r="L53" s="379">
        <v>-1.1342155009451795</v>
      </c>
    </row>
    <row r="54" spans="1:12" s="151" customFormat="1" ht="12.75" customHeight="1" x14ac:dyDescent="0.2">
      <c r="A54" s="380"/>
      <c r="B54" s="383" t="s">
        <v>113</v>
      </c>
      <c r="C54" s="383" t="s">
        <v>116</v>
      </c>
      <c r="D54" s="384"/>
      <c r="E54" s="382"/>
      <c r="F54" s="547">
        <v>12387</v>
      </c>
      <c r="G54" s="547">
        <v>12306</v>
      </c>
      <c r="H54" s="547">
        <v>13185</v>
      </c>
      <c r="I54" s="547">
        <v>12218</v>
      </c>
      <c r="J54" s="547">
        <v>12345</v>
      </c>
      <c r="K54" s="548">
        <v>42</v>
      </c>
      <c r="L54" s="379">
        <v>0.3402187120291616</v>
      </c>
    </row>
    <row r="55" spans="1:12" ht="11.25" x14ac:dyDescent="0.2">
      <c r="A55" s="380"/>
      <c r="B55" s="384"/>
      <c r="C55" s="381" t="s">
        <v>352</v>
      </c>
      <c r="D55" s="384"/>
      <c r="E55" s="382"/>
      <c r="F55" s="547">
        <v>5373</v>
      </c>
      <c r="G55" s="547">
        <v>5566</v>
      </c>
      <c r="H55" s="547">
        <v>6400</v>
      </c>
      <c r="I55" s="547">
        <v>5958</v>
      </c>
      <c r="J55" s="547">
        <v>5560</v>
      </c>
      <c r="K55" s="548">
        <v>-187</v>
      </c>
      <c r="L55" s="379">
        <v>-3.3633093525179856</v>
      </c>
    </row>
    <row r="56" spans="1:12" ht="14.25" customHeight="1" x14ac:dyDescent="0.2">
      <c r="A56" s="380"/>
      <c r="B56" s="384"/>
      <c r="C56" s="383" t="s">
        <v>117</v>
      </c>
      <c r="D56" s="384"/>
      <c r="E56" s="382"/>
      <c r="F56" s="547">
        <v>3976</v>
      </c>
      <c r="G56" s="547">
        <v>4081</v>
      </c>
      <c r="H56" s="547">
        <v>4467</v>
      </c>
      <c r="I56" s="547">
        <v>4394</v>
      </c>
      <c r="J56" s="547">
        <v>3851</v>
      </c>
      <c r="K56" s="548">
        <v>125</v>
      </c>
      <c r="L56" s="379">
        <v>3.2459101532069594</v>
      </c>
    </row>
    <row r="57" spans="1:12" ht="18.75" customHeight="1" x14ac:dyDescent="0.2">
      <c r="A57" s="387"/>
      <c r="B57" s="388"/>
      <c r="C57" s="389" t="s">
        <v>352</v>
      </c>
      <c r="D57" s="388"/>
      <c r="E57" s="390"/>
      <c r="F57" s="550">
        <v>2017</v>
      </c>
      <c r="G57" s="551">
        <v>2221</v>
      </c>
      <c r="H57" s="551">
        <v>2453</v>
      </c>
      <c r="I57" s="551">
        <v>2339</v>
      </c>
      <c r="J57" s="551">
        <v>1875</v>
      </c>
      <c r="K57" s="552">
        <f t="shared" ref="K57" si="0">IF(OR(F57=".",J57=".")=TRUE,".",IF(OR(F57="*",J57="*")=TRUE,"*",IF(AND(F57="-",J57="-")=TRUE,"-",IF(AND(ISNUMBER(J57),ISNUMBER(F57))=TRUE,IF(F57-J57=0,0,F57-J57),IF(ISNUMBER(F57)=TRUE,F57,-J57)))))</f>
        <v>142</v>
      </c>
      <c r="L57" s="391">
        <f t="shared" ref="L57" si="1">IF(K57 =".",".",IF(K57 ="*","*",IF(K57="-","-",IF(K57=0,0,IF(OR(J57="-",J57=".",F57="-",F57=".")=TRUE,"X",IF(J57=0,"0,0",IF(ABS(K57*100/J57)&gt;250,".X",(K57*100/J57))))))))</f>
        <v>7.5733333333333333</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17047</v>
      </c>
      <c r="E11" s="114">
        <v>17599</v>
      </c>
      <c r="F11" s="114">
        <v>22626</v>
      </c>
      <c r="G11" s="114">
        <v>17294</v>
      </c>
      <c r="H11" s="140">
        <v>17108</v>
      </c>
      <c r="I11" s="115">
        <v>-61</v>
      </c>
      <c r="J11" s="116">
        <v>-0.35655833528173952</v>
      </c>
    </row>
    <row r="12" spans="1:15" s="110" customFormat="1" ht="24.95" customHeight="1" x14ac:dyDescent="0.2">
      <c r="A12" s="193" t="s">
        <v>132</v>
      </c>
      <c r="B12" s="194" t="s">
        <v>133</v>
      </c>
      <c r="C12" s="113">
        <v>0.32850354901155626</v>
      </c>
      <c r="D12" s="115">
        <v>56</v>
      </c>
      <c r="E12" s="114">
        <v>32</v>
      </c>
      <c r="F12" s="114">
        <v>99</v>
      </c>
      <c r="G12" s="114">
        <v>57</v>
      </c>
      <c r="H12" s="140">
        <v>47</v>
      </c>
      <c r="I12" s="115">
        <v>9</v>
      </c>
      <c r="J12" s="116">
        <v>19.148936170212767</v>
      </c>
    </row>
    <row r="13" spans="1:15" s="110" customFormat="1" ht="24.95" customHeight="1" x14ac:dyDescent="0.2">
      <c r="A13" s="193" t="s">
        <v>134</v>
      </c>
      <c r="B13" s="199" t="s">
        <v>214</v>
      </c>
      <c r="C13" s="113">
        <v>0.93271543380066879</v>
      </c>
      <c r="D13" s="115">
        <v>159</v>
      </c>
      <c r="E13" s="114">
        <v>104</v>
      </c>
      <c r="F13" s="114">
        <v>149</v>
      </c>
      <c r="G13" s="114">
        <v>130</v>
      </c>
      <c r="H13" s="140">
        <v>173</v>
      </c>
      <c r="I13" s="115">
        <v>-14</v>
      </c>
      <c r="J13" s="116">
        <v>-8.0924855491329488</v>
      </c>
    </row>
    <row r="14" spans="1:15" s="287" customFormat="1" ht="24.95" customHeight="1" x14ac:dyDescent="0.2">
      <c r="A14" s="193" t="s">
        <v>215</v>
      </c>
      <c r="B14" s="199" t="s">
        <v>137</v>
      </c>
      <c r="C14" s="113">
        <v>9.286091394380243</v>
      </c>
      <c r="D14" s="115">
        <v>1583</v>
      </c>
      <c r="E14" s="114">
        <v>1417</v>
      </c>
      <c r="F14" s="114">
        <v>2274</v>
      </c>
      <c r="G14" s="114">
        <v>1968</v>
      </c>
      <c r="H14" s="140">
        <v>1713</v>
      </c>
      <c r="I14" s="115">
        <v>-130</v>
      </c>
      <c r="J14" s="116">
        <v>-7.5890251021599537</v>
      </c>
      <c r="K14" s="110"/>
      <c r="L14" s="110"/>
      <c r="M14" s="110"/>
      <c r="N14" s="110"/>
      <c r="O14" s="110"/>
    </row>
    <row r="15" spans="1:15" s="110" customFormat="1" ht="24.95" customHeight="1" x14ac:dyDescent="0.2">
      <c r="A15" s="193" t="s">
        <v>216</v>
      </c>
      <c r="B15" s="199" t="s">
        <v>217</v>
      </c>
      <c r="C15" s="113">
        <v>2.3405877867073386</v>
      </c>
      <c r="D15" s="115">
        <v>399</v>
      </c>
      <c r="E15" s="114">
        <v>403</v>
      </c>
      <c r="F15" s="114">
        <v>581</v>
      </c>
      <c r="G15" s="114">
        <v>934</v>
      </c>
      <c r="H15" s="140">
        <v>393</v>
      </c>
      <c r="I15" s="115">
        <v>6</v>
      </c>
      <c r="J15" s="116">
        <v>1.5267175572519085</v>
      </c>
    </row>
    <row r="16" spans="1:15" s="287" customFormat="1" ht="24.95" customHeight="1" x14ac:dyDescent="0.2">
      <c r="A16" s="193" t="s">
        <v>218</v>
      </c>
      <c r="B16" s="199" t="s">
        <v>141</v>
      </c>
      <c r="C16" s="113">
        <v>5.4555053675133456</v>
      </c>
      <c r="D16" s="115">
        <v>930</v>
      </c>
      <c r="E16" s="114">
        <v>811</v>
      </c>
      <c r="F16" s="114">
        <v>1209</v>
      </c>
      <c r="G16" s="114">
        <v>823</v>
      </c>
      <c r="H16" s="140">
        <v>1012</v>
      </c>
      <c r="I16" s="115">
        <v>-82</v>
      </c>
      <c r="J16" s="116">
        <v>-8.1027667984189726</v>
      </c>
      <c r="K16" s="110"/>
      <c r="L16" s="110"/>
      <c r="M16" s="110"/>
      <c r="N16" s="110"/>
      <c r="O16" s="110"/>
    </row>
    <row r="17" spans="1:15" s="110" customFormat="1" ht="24.95" customHeight="1" x14ac:dyDescent="0.2">
      <c r="A17" s="193" t="s">
        <v>142</v>
      </c>
      <c r="B17" s="199" t="s">
        <v>220</v>
      </c>
      <c r="C17" s="113">
        <v>1.4899982401595588</v>
      </c>
      <c r="D17" s="115">
        <v>254</v>
      </c>
      <c r="E17" s="114">
        <v>203</v>
      </c>
      <c r="F17" s="114">
        <v>484</v>
      </c>
      <c r="G17" s="114">
        <v>211</v>
      </c>
      <c r="H17" s="140">
        <v>308</v>
      </c>
      <c r="I17" s="115">
        <v>-54</v>
      </c>
      <c r="J17" s="116">
        <v>-17.532467532467532</v>
      </c>
    </row>
    <row r="18" spans="1:15" s="287" customFormat="1" ht="24.95" customHeight="1" x14ac:dyDescent="0.2">
      <c r="A18" s="201" t="s">
        <v>144</v>
      </c>
      <c r="B18" s="202" t="s">
        <v>145</v>
      </c>
      <c r="C18" s="113">
        <v>5.250190649381123</v>
      </c>
      <c r="D18" s="115">
        <v>895</v>
      </c>
      <c r="E18" s="114">
        <v>609</v>
      </c>
      <c r="F18" s="114">
        <v>1125</v>
      </c>
      <c r="G18" s="114">
        <v>715</v>
      </c>
      <c r="H18" s="140">
        <v>891</v>
      </c>
      <c r="I18" s="115">
        <v>4</v>
      </c>
      <c r="J18" s="116">
        <v>0.44893378226711561</v>
      </c>
      <c r="K18" s="110"/>
      <c r="L18" s="110"/>
      <c r="M18" s="110"/>
      <c r="N18" s="110"/>
      <c r="O18" s="110"/>
    </row>
    <row r="19" spans="1:15" s="110" customFormat="1" ht="24.95" customHeight="1" x14ac:dyDescent="0.2">
      <c r="A19" s="193" t="s">
        <v>146</v>
      </c>
      <c r="B19" s="199" t="s">
        <v>147</v>
      </c>
      <c r="C19" s="113">
        <v>13.368921217809586</v>
      </c>
      <c r="D19" s="115">
        <v>2279</v>
      </c>
      <c r="E19" s="114">
        <v>2823</v>
      </c>
      <c r="F19" s="114">
        <v>3214</v>
      </c>
      <c r="G19" s="114">
        <v>1938</v>
      </c>
      <c r="H19" s="140">
        <v>2192</v>
      </c>
      <c r="I19" s="115">
        <v>87</v>
      </c>
      <c r="J19" s="116">
        <v>3.968978102189781</v>
      </c>
    </row>
    <row r="20" spans="1:15" s="287" customFormat="1" ht="24.95" customHeight="1" x14ac:dyDescent="0.2">
      <c r="A20" s="193" t="s">
        <v>148</v>
      </c>
      <c r="B20" s="199" t="s">
        <v>149</v>
      </c>
      <c r="C20" s="113">
        <v>4.898222561154455</v>
      </c>
      <c r="D20" s="115">
        <v>835</v>
      </c>
      <c r="E20" s="114">
        <v>837</v>
      </c>
      <c r="F20" s="114">
        <v>1143</v>
      </c>
      <c r="G20" s="114">
        <v>841</v>
      </c>
      <c r="H20" s="140">
        <v>790</v>
      </c>
      <c r="I20" s="115">
        <v>45</v>
      </c>
      <c r="J20" s="116">
        <v>5.6962025316455698</v>
      </c>
      <c r="K20" s="110"/>
      <c r="L20" s="110"/>
      <c r="M20" s="110"/>
      <c r="N20" s="110"/>
      <c r="O20" s="110"/>
    </row>
    <row r="21" spans="1:15" s="110" customFormat="1" ht="24.95" customHeight="1" x14ac:dyDescent="0.2">
      <c r="A21" s="201" t="s">
        <v>150</v>
      </c>
      <c r="B21" s="202" t="s">
        <v>151</v>
      </c>
      <c r="C21" s="113">
        <v>6.171173813574236</v>
      </c>
      <c r="D21" s="115">
        <v>1052</v>
      </c>
      <c r="E21" s="114">
        <v>859</v>
      </c>
      <c r="F21" s="114">
        <v>1037</v>
      </c>
      <c r="G21" s="114">
        <v>986</v>
      </c>
      <c r="H21" s="140">
        <v>926</v>
      </c>
      <c r="I21" s="115">
        <v>126</v>
      </c>
      <c r="J21" s="116">
        <v>13.606911447084233</v>
      </c>
    </row>
    <row r="22" spans="1:15" s="110" customFormat="1" ht="24.95" customHeight="1" x14ac:dyDescent="0.2">
      <c r="A22" s="201" t="s">
        <v>152</v>
      </c>
      <c r="B22" s="199" t="s">
        <v>153</v>
      </c>
      <c r="C22" s="113">
        <v>4.8630257523317884</v>
      </c>
      <c r="D22" s="115">
        <v>829</v>
      </c>
      <c r="E22" s="114">
        <v>1047</v>
      </c>
      <c r="F22" s="114">
        <v>916</v>
      </c>
      <c r="G22" s="114">
        <v>768</v>
      </c>
      <c r="H22" s="140">
        <v>663</v>
      </c>
      <c r="I22" s="115">
        <v>166</v>
      </c>
      <c r="J22" s="116">
        <v>25.037707390648567</v>
      </c>
    </row>
    <row r="23" spans="1:15" s="110" customFormat="1" ht="24.95" customHeight="1" x14ac:dyDescent="0.2">
      <c r="A23" s="193" t="s">
        <v>154</v>
      </c>
      <c r="B23" s="199" t="s">
        <v>155</v>
      </c>
      <c r="C23" s="113">
        <v>0.97377837742711326</v>
      </c>
      <c r="D23" s="115">
        <v>166</v>
      </c>
      <c r="E23" s="114">
        <v>76</v>
      </c>
      <c r="F23" s="114">
        <v>228</v>
      </c>
      <c r="G23" s="114">
        <v>92</v>
      </c>
      <c r="H23" s="140">
        <v>176</v>
      </c>
      <c r="I23" s="115">
        <v>-10</v>
      </c>
      <c r="J23" s="116">
        <v>-5.6818181818181817</v>
      </c>
    </row>
    <row r="24" spans="1:15" s="110" customFormat="1" ht="24.95" customHeight="1" x14ac:dyDescent="0.2">
      <c r="A24" s="193" t="s">
        <v>156</v>
      </c>
      <c r="B24" s="199" t="s">
        <v>221</v>
      </c>
      <c r="C24" s="113">
        <v>10.529711972781135</v>
      </c>
      <c r="D24" s="115">
        <v>1795</v>
      </c>
      <c r="E24" s="114">
        <v>2208</v>
      </c>
      <c r="F24" s="114">
        <v>1799</v>
      </c>
      <c r="G24" s="114">
        <v>1694</v>
      </c>
      <c r="H24" s="140">
        <v>1745</v>
      </c>
      <c r="I24" s="115">
        <v>50</v>
      </c>
      <c r="J24" s="116">
        <v>2.8653295128939829</v>
      </c>
    </row>
    <row r="25" spans="1:15" s="110" customFormat="1" ht="24.95" customHeight="1" x14ac:dyDescent="0.2">
      <c r="A25" s="193" t="s">
        <v>222</v>
      </c>
      <c r="B25" s="204" t="s">
        <v>159</v>
      </c>
      <c r="C25" s="113">
        <v>6.1301108699477913</v>
      </c>
      <c r="D25" s="115">
        <v>1045</v>
      </c>
      <c r="E25" s="114">
        <v>908</v>
      </c>
      <c r="F25" s="114">
        <v>1070</v>
      </c>
      <c r="G25" s="114">
        <v>905</v>
      </c>
      <c r="H25" s="140">
        <v>1081</v>
      </c>
      <c r="I25" s="115">
        <v>-36</v>
      </c>
      <c r="J25" s="116">
        <v>-3.3302497687326551</v>
      </c>
    </row>
    <row r="26" spans="1:15" s="110" customFormat="1" ht="24.95" customHeight="1" x14ac:dyDescent="0.2">
      <c r="A26" s="201">
        <v>782.78300000000002</v>
      </c>
      <c r="B26" s="203" t="s">
        <v>160</v>
      </c>
      <c r="C26" s="113">
        <v>7.0041649557106824</v>
      </c>
      <c r="D26" s="115">
        <v>1194</v>
      </c>
      <c r="E26" s="114">
        <v>1355</v>
      </c>
      <c r="F26" s="114">
        <v>2231</v>
      </c>
      <c r="G26" s="114">
        <v>1844</v>
      </c>
      <c r="H26" s="140">
        <v>1353</v>
      </c>
      <c r="I26" s="115">
        <v>-159</v>
      </c>
      <c r="J26" s="116">
        <v>-11.751662971175167</v>
      </c>
    </row>
    <row r="27" spans="1:15" s="110" customFormat="1" ht="24.95" customHeight="1" x14ac:dyDescent="0.2">
      <c r="A27" s="193" t="s">
        <v>161</v>
      </c>
      <c r="B27" s="199" t="s">
        <v>162</v>
      </c>
      <c r="C27" s="113">
        <v>2.5576347744471168</v>
      </c>
      <c r="D27" s="115">
        <v>436</v>
      </c>
      <c r="E27" s="114">
        <v>321</v>
      </c>
      <c r="F27" s="114">
        <v>818</v>
      </c>
      <c r="G27" s="114">
        <v>272</v>
      </c>
      <c r="H27" s="140">
        <v>485</v>
      </c>
      <c r="I27" s="115">
        <v>-49</v>
      </c>
      <c r="J27" s="116">
        <v>-10.103092783505154</v>
      </c>
    </row>
    <row r="28" spans="1:15" s="110" customFormat="1" ht="24.95" customHeight="1" x14ac:dyDescent="0.2">
      <c r="A28" s="193" t="s">
        <v>163</v>
      </c>
      <c r="B28" s="199" t="s">
        <v>164</v>
      </c>
      <c r="C28" s="113">
        <v>7.9134158502962402</v>
      </c>
      <c r="D28" s="115">
        <v>1349</v>
      </c>
      <c r="E28" s="114">
        <v>1706</v>
      </c>
      <c r="F28" s="114">
        <v>1895</v>
      </c>
      <c r="G28" s="114">
        <v>1691</v>
      </c>
      <c r="H28" s="140">
        <v>1383</v>
      </c>
      <c r="I28" s="115">
        <v>-34</v>
      </c>
      <c r="J28" s="116">
        <v>-2.4584237165582068</v>
      </c>
    </row>
    <row r="29" spans="1:15" s="110" customFormat="1" ht="24.95" customHeight="1" x14ac:dyDescent="0.2">
      <c r="A29" s="193">
        <v>86</v>
      </c>
      <c r="B29" s="199" t="s">
        <v>165</v>
      </c>
      <c r="C29" s="113">
        <v>8.7346747228251314</v>
      </c>
      <c r="D29" s="115">
        <v>1489</v>
      </c>
      <c r="E29" s="114">
        <v>1386</v>
      </c>
      <c r="F29" s="114">
        <v>1662</v>
      </c>
      <c r="G29" s="114">
        <v>1342</v>
      </c>
      <c r="H29" s="140">
        <v>1579</v>
      </c>
      <c r="I29" s="115">
        <v>-90</v>
      </c>
      <c r="J29" s="116">
        <v>-5.6998100063331218</v>
      </c>
    </row>
    <row r="30" spans="1:15" s="110" customFormat="1" ht="24.95" customHeight="1" x14ac:dyDescent="0.2">
      <c r="A30" s="193">
        <v>87.88</v>
      </c>
      <c r="B30" s="204" t="s">
        <v>166</v>
      </c>
      <c r="C30" s="113">
        <v>6.4644805537631251</v>
      </c>
      <c r="D30" s="115">
        <v>1102</v>
      </c>
      <c r="E30" s="114">
        <v>1214</v>
      </c>
      <c r="F30" s="114">
        <v>1829</v>
      </c>
      <c r="G30" s="114">
        <v>1440</v>
      </c>
      <c r="H30" s="140">
        <v>1152</v>
      </c>
      <c r="I30" s="115">
        <v>-50</v>
      </c>
      <c r="J30" s="116">
        <v>-4.3402777777777777</v>
      </c>
    </row>
    <row r="31" spans="1:15" s="110" customFormat="1" ht="24.95" customHeight="1" x14ac:dyDescent="0.2">
      <c r="A31" s="193" t="s">
        <v>167</v>
      </c>
      <c r="B31" s="199" t="s">
        <v>168</v>
      </c>
      <c r="C31" s="113">
        <v>4.5873174165542325</v>
      </c>
      <c r="D31" s="115">
        <v>782</v>
      </c>
      <c r="E31" s="114">
        <v>697</v>
      </c>
      <c r="F31" s="114">
        <v>1137</v>
      </c>
      <c r="G31" s="114">
        <v>611</v>
      </c>
      <c r="H31" s="140">
        <v>758</v>
      </c>
      <c r="I31" s="115">
        <v>24</v>
      </c>
      <c r="J31" s="116">
        <v>3.1662269129287597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0.32850354901155626</v>
      </c>
      <c r="D34" s="115">
        <v>56</v>
      </c>
      <c r="E34" s="114">
        <v>32</v>
      </c>
      <c r="F34" s="114">
        <v>99</v>
      </c>
      <c r="G34" s="114">
        <v>57</v>
      </c>
      <c r="H34" s="140">
        <v>47</v>
      </c>
      <c r="I34" s="115">
        <v>9</v>
      </c>
      <c r="J34" s="116">
        <v>19.148936170212767</v>
      </c>
    </row>
    <row r="35" spans="1:10" s="110" customFormat="1" ht="24.95" customHeight="1" x14ac:dyDescent="0.2">
      <c r="A35" s="292" t="s">
        <v>171</v>
      </c>
      <c r="B35" s="293" t="s">
        <v>172</v>
      </c>
      <c r="C35" s="113">
        <v>15.468997477562034</v>
      </c>
      <c r="D35" s="115">
        <v>2637</v>
      </c>
      <c r="E35" s="114">
        <v>2130</v>
      </c>
      <c r="F35" s="114">
        <v>3548</v>
      </c>
      <c r="G35" s="114">
        <v>2813</v>
      </c>
      <c r="H35" s="140">
        <v>2777</v>
      </c>
      <c r="I35" s="115">
        <v>-140</v>
      </c>
      <c r="J35" s="116">
        <v>-5.0414115952466689</v>
      </c>
    </row>
    <row r="36" spans="1:10" s="110" customFormat="1" ht="24.95" customHeight="1" x14ac:dyDescent="0.2">
      <c r="A36" s="294" t="s">
        <v>173</v>
      </c>
      <c r="B36" s="295" t="s">
        <v>174</v>
      </c>
      <c r="C36" s="125">
        <v>84.196632838622634</v>
      </c>
      <c r="D36" s="143">
        <v>14353</v>
      </c>
      <c r="E36" s="144">
        <v>15437</v>
      </c>
      <c r="F36" s="144">
        <v>18979</v>
      </c>
      <c r="G36" s="144">
        <v>14424</v>
      </c>
      <c r="H36" s="145">
        <v>14283</v>
      </c>
      <c r="I36" s="143">
        <v>70</v>
      </c>
      <c r="J36" s="146">
        <v>0.49009311769236152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17047</v>
      </c>
      <c r="F11" s="264">
        <v>17599</v>
      </c>
      <c r="G11" s="264">
        <v>22626</v>
      </c>
      <c r="H11" s="264">
        <v>17294</v>
      </c>
      <c r="I11" s="265">
        <v>17108</v>
      </c>
      <c r="J11" s="263">
        <v>-61</v>
      </c>
      <c r="K11" s="266">
        <v>-0.35655833528173952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22.854461195518272</v>
      </c>
      <c r="E13" s="115">
        <v>3896</v>
      </c>
      <c r="F13" s="114">
        <v>4005</v>
      </c>
      <c r="G13" s="114">
        <v>5346</v>
      </c>
      <c r="H13" s="114">
        <v>4532</v>
      </c>
      <c r="I13" s="140">
        <v>4141</v>
      </c>
      <c r="J13" s="115">
        <v>-245</v>
      </c>
      <c r="K13" s="116">
        <v>-5.916445303066892</v>
      </c>
    </row>
    <row r="14" spans="1:15" ht="15.95" customHeight="1" x14ac:dyDescent="0.2">
      <c r="A14" s="306" t="s">
        <v>230</v>
      </c>
      <c r="B14" s="307"/>
      <c r="C14" s="308"/>
      <c r="D14" s="113">
        <v>48.729981814982111</v>
      </c>
      <c r="E14" s="115">
        <v>8307</v>
      </c>
      <c r="F14" s="114">
        <v>8219</v>
      </c>
      <c r="G14" s="114">
        <v>12374</v>
      </c>
      <c r="H14" s="114">
        <v>8084</v>
      </c>
      <c r="I14" s="140">
        <v>8240</v>
      </c>
      <c r="J14" s="115">
        <v>67</v>
      </c>
      <c r="K14" s="116">
        <v>0.81310679611650483</v>
      </c>
    </row>
    <row r="15" spans="1:15" ht="15.95" customHeight="1" x14ac:dyDescent="0.2">
      <c r="A15" s="306" t="s">
        <v>231</v>
      </c>
      <c r="B15" s="307"/>
      <c r="C15" s="308"/>
      <c r="D15" s="113">
        <v>9.6204610781955768</v>
      </c>
      <c r="E15" s="115">
        <v>1640</v>
      </c>
      <c r="F15" s="114">
        <v>1779</v>
      </c>
      <c r="G15" s="114">
        <v>1712</v>
      </c>
      <c r="H15" s="114">
        <v>1369</v>
      </c>
      <c r="I15" s="140">
        <v>1604</v>
      </c>
      <c r="J15" s="115">
        <v>36</v>
      </c>
      <c r="K15" s="116">
        <v>2.2443890274314215</v>
      </c>
    </row>
    <row r="16" spans="1:15" ht="15.95" customHeight="1" x14ac:dyDescent="0.2">
      <c r="A16" s="306" t="s">
        <v>232</v>
      </c>
      <c r="B16" s="307"/>
      <c r="C16" s="308"/>
      <c r="D16" s="113">
        <v>18.536985979937818</v>
      </c>
      <c r="E16" s="115">
        <v>3160</v>
      </c>
      <c r="F16" s="114">
        <v>3556</v>
      </c>
      <c r="G16" s="114">
        <v>2946</v>
      </c>
      <c r="H16" s="114">
        <v>3268</v>
      </c>
      <c r="I16" s="140">
        <v>3069</v>
      </c>
      <c r="J16" s="115">
        <v>91</v>
      </c>
      <c r="K16" s="116">
        <v>2.9651352231997392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0.39889716665688979</v>
      </c>
      <c r="E18" s="115">
        <v>68</v>
      </c>
      <c r="F18" s="114">
        <v>58</v>
      </c>
      <c r="G18" s="114">
        <v>107</v>
      </c>
      <c r="H18" s="114">
        <v>75</v>
      </c>
      <c r="I18" s="140">
        <v>54</v>
      </c>
      <c r="J18" s="115">
        <v>14</v>
      </c>
      <c r="K18" s="116">
        <v>25.925925925925927</v>
      </c>
    </row>
    <row r="19" spans="1:11" ht="14.1" customHeight="1" x14ac:dyDescent="0.2">
      <c r="A19" s="306" t="s">
        <v>235</v>
      </c>
      <c r="B19" s="307" t="s">
        <v>236</v>
      </c>
      <c r="C19" s="308"/>
      <c r="D19" s="113">
        <v>0.25810993136622279</v>
      </c>
      <c r="E19" s="115">
        <v>44</v>
      </c>
      <c r="F19" s="114">
        <v>32</v>
      </c>
      <c r="G19" s="114">
        <v>78</v>
      </c>
      <c r="H19" s="114">
        <v>56</v>
      </c>
      <c r="I19" s="140">
        <v>37</v>
      </c>
      <c r="J19" s="115">
        <v>7</v>
      </c>
      <c r="K19" s="116">
        <v>18.918918918918919</v>
      </c>
    </row>
    <row r="20" spans="1:11" ht="14.1" customHeight="1" x14ac:dyDescent="0.2">
      <c r="A20" s="306">
        <v>12</v>
      </c>
      <c r="B20" s="307" t="s">
        <v>237</v>
      </c>
      <c r="C20" s="308"/>
      <c r="D20" s="113">
        <v>0.72153458086466826</v>
      </c>
      <c r="E20" s="115">
        <v>123</v>
      </c>
      <c r="F20" s="114">
        <v>70</v>
      </c>
      <c r="G20" s="114">
        <v>138</v>
      </c>
      <c r="H20" s="114">
        <v>122</v>
      </c>
      <c r="I20" s="140">
        <v>150</v>
      </c>
      <c r="J20" s="115">
        <v>-27</v>
      </c>
      <c r="K20" s="116">
        <v>-18</v>
      </c>
    </row>
    <row r="21" spans="1:11" ht="14.1" customHeight="1" x14ac:dyDescent="0.2">
      <c r="A21" s="306">
        <v>21</v>
      </c>
      <c r="B21" s="307" t="s">
        <v>238</v>
      </c>
      <c r="C21" s="308"/>
      <c r="D21" s="113">
        <v>0.27570833577755616</v>
      </c>
      <c r="E21" s="115">
        <v>47</v>
      </c>
      <c r="F21" s="114">
        <v>37</v>
      </c>
      <c r="G21" s="114">
        <v>98</v>
      </c>
      <c r="H21" s="114">
        <v>61</v>
      </c>
      <c r="I21" s="140">
        <v>82</v>
      </c>
      <c r="J21" s="115">
        <v>-35</v>
      </c>
      <c r="K21" s="116">
        <v>-42.68292682926829</v>
      </c>
    </row>
    <row r="22" spans="1:11" ht="14.1" customHeight="1" x14ac:dyDescent="0.2">
      <c r="A22" s="306">
        <v>22</v>
      </c>
      <c r="B22" s="307" t="s">
        <v>239</v>
      </c>
      <c r="C22" s="308"/>
      <c r="D22" s="113">
        <v>1.0265735906611133</v>
      </c>
      <c r="E22" s="115">
        <v>175</v>
      </c>
      <c r="F22" s="114">
        <v>129</v>
      </c>
      <c r="G22" s="114">
        <v>301</v>
      </c>
      <c r="H22" s="114">
        <v>133</v>
      </c>
      <c r="I22" s="140">
        <v>132</v>
      </c>
      <c r="J22" s="115">
        <v>43</v>
      </c>
      <c r="K22" s="116">
        <v>32.575757575757578</v>
      </c>
    </row>
    <row r="23" spans="1:11" ht="14.1" customHeight="1" x14ac:dyDescent="0.2">
      <c r="A23" s="306">
        <v>23</v>
      </c>
      <c r="B23" s="307" t="s">
        <v>240</v>
      </c>
      <c r="C23" s="308"/>
      <c r="D23" s="113">
        <v>0.94444770340822437</v>
      </c>
      <c r="E23" s="115">
        <v>161</v>
      </c>
      <c r="F23" s="114">
        <v>204</v>
      </c>
      <c r="G23" s="114">
        <v>283</v>
      </c>
      <c r="H23" s="114">
        <v>228</v>
      </c>
      <c r="I23" s="140">
        <v>219</v>
      </c>
      <c r="J23" s="115">
        <v>-58</v>
      </c>
      <c r="K23" s="116">
        <v>-26.484018264840184</v>
      </c>
    </row>
    <row r="24" spans="1:11" ht="14.1" customHeight="1" x14ac:dyDescent="0.2">
      <c r="A24" s="306">
        <v>24</v>
      </c>
      <c r="B24" s="307" t="s">
        <v>241</v>
      </c>
      <c r="C24" s="308"/>
      <c r="D24" s="113">
        <v>2.2291312254355606</v>
      </c>
      <c r="E24" s="115">
        <v>380</v>
      </c>
      <c r="F24" s="114">
        <v>270</v>
      </c>
      <c r="G24" s="114">
        <v>502</v>
      </c>
      <c r="H24" s="114">
        <v>425</v>
      </c>
      <c r="I24" s="140">
        <v>477</v>
      </c>
      <c r="J24" s="115">
        <v>-97</v>
      </c>
      <c r="K24" s="116">
        <v>-20.335429769392032</v>
      </c>
    </row>
    <row r="25" spans="1:11" ht="14.1" customHeight="1" x14ac:dyDescent="0.2">
      <c r="A25" s="306">
        <v>25</v>
      </c>
      <c r="B25" s="307" t="s">
        <v>242</v>
      </c>
      <c r="C25" s="308"/>
      <c r="D25" s="113">
        <v>3.8892473749046754</v>
      </c>
      <c r="E25" s="115">
        <v>663</v>
      </c>
      <c r="F25" s="114">
        <v>487</v>
      </c>
      <c r="G25" s="114">
        <v>860</v>
      </c>
      <c r="H25" s="114">
        <v>635</v>
      </c>
      <c r="I25" s="140">
        <v>728</v>
      </c>
      <c r="J25" s="115">
        <v>-65</v>
      </c>
      <c r="K25" s="116">
        <v>-8.9285714285714288</v>
      </c>
    </row>
    <row r="26" spans="1:11" ht="14.1" customHeight="1" x14ac:dyDescent="0.2">
      <c r="A26" s="306">
        <v>26</v>
      </c>
      <c r="B26" s="307" t="s">
        <v>243</v>
      </c>
      <c r="C26" s="308"/>
      <c r="D26" s="113">
        <v>3.0679885023757847</v>
      </c>
      <c r="E26" s="115">
        <v>523</v>
      </c>
      <c r="F26" s="114">
        <v>391</v>
      </c>
      <c r="G26" s="114">
        <v>708</v>
      </c>
      <c r="H26" s="114">
        <v>452</v>
      </c>
      <c r="I26" s="140">
        <v>600</v>
      </c>
      <c r="J26" s="115">
        <v>-77</v>
      </c>
      <c r="K26" s="116">
        <v>-12.833333333333334</v>
      </c>
    </row>
    <row r="27" spans="1:11" ht="14.1" customHeight="1" x14ac:dyDescent="0.2">
      <c r="A27" s="306">
        <v>27</v>
      </c>
      <c r="B27" s="307" t="s">
        <v>244</v>
      </c>
      <c r="C27" s="308"/>
      <c r="D27" s="113">
        <v>2.3992491347451166</v>
      </c>
      <c r="E27" s="115">
        <v>409</v>
      </c>
      <c r="F27" s="114">
        <v>391</v>
      </c>
      <c r="G27" s="114">
        <v>465</v>
      </c>
      <c r="H27" s="114">
        <v>446</v>
      </c>
      <c r="I27" s="140">
        <v>427</v>
      </c>
      <c r="J27" s="115">
        <v>-18</v>
      </c>
      <c r="K27" s="116">
        <v>-4.2154566744730682</v>
      </c>
    </row>
    <row r="28" spans="1:11" ht="14.1" customHeight="1" x14ac:dyDescent="0.2">
      <c r="A28" s="306">
        <v>28</v>
      </c>
      <c r="B28" s="307" t="s">
        <v>245</v>
      </c>
      <c r="C28" s="308"/>
      <c r="D28" s="113">
        <v>0.19358244852466711</v>
      </c>
      <c r="E28" s="115">
        <v>33</v>
      </c>
      <c r="F28" s="114" t="s">
        <v>513</v>
      </c>
      <c r="G28" s="114">
        <v>38</v>
      </c>
      <c r="H28" s="114">
        <v>37</v>
      </c>
      <c r="I28" s="140">
        <v>33</v>
      </c>
      <c r="J28" s="115">
        <v>0</v>
      </c>
      <c r="K28" s="116">
        <v>0</v>
      </c>
    </row>
    <row r="29" spans="1:11" ht="14.1" customHeight="1" x14ac:dyDescent="0.2">
      <c r="A29" s="306">
        <v>29</v>
      </c>
      <c r="B29" s="307" t="s">
        <v>246</v>
      </c>
      <c r="C29" s="308"/>
      <c r="D29" s="113">
        <v>3.6194051739308968</v>
      </c>
      <c r="E29" s="115">
        <v>617</v>
      </c>
      <c r="F29" s="114">
        <v>789</v>
      </c>
      <c r="G29" s="114">
        <v>1106</v>
      </c>
      <c r="H29" s="114">
        <v>1166</v>
      </c>
      <c r="I29" s="140">
        <v>617</v>
      </c>
      <c r="J29" s="115">
        <v>0</v>
      </c>
      <c r="K29" s="116">
        <v>0</v>
      </c>
    </row>
    <row r="30" spans="1:11" ht="14.1" customHeight="1" x14ac:dyDescent="0.2">
      <c r="A30" s="306" t="s">
        <v>247</v>
      </c>
      <c r="B30" s="307" t="s">
        <v>248</v>
      </c>
      <c r="C30" s="308"/>
      <c r="D30" s="113" t="s">
        <v>513</v>
      </c>
      <c r="E30" s="115" t="s">
        <v>513</v>
      </c>
      <c r="F30" s="114" t="s">
        <v>513</v>
      </c>
      <c r="G30" s="114">
        <v>603</v>
      </c>
      <c r="H30" s="114">
        <v>732</v>
      </c>
      <c r="I30" s="140">
        <v>149</v>
      </c>
      <c r="J30" s="115" t="s">
        <v>513</v>
      </c>
      <c r="K30" s="116" t="s">
        <v>513</v>
      </c>
    </row>
    <row r="31" spans="1:11" ht="14.1" customHeight="1" x14ac:dyDescent="0.2">
      <c r="A31" s="306" t="s">
        <v>249</v>
      </c>
      <c r="B31" s="307" t="s">
        <v>250</v>
      </c>
      <c r="C31" s="308"/>
      <c r="D31" s="113">
        <v>2.7042881445415614</v>
      </c>
      <c r="E31" s="115">
        <v>461</v>
      </c>
      <c r="F31" s="114">
        <v>433</v>
      </c>
      <c r="G31" s="114">
        <v>503</v>
      </c>
      <c r="H31" s="114">
        <v>434</v>
      </c>
      <c r="I31" s="140">
        <v>468</v>
      </c>
      <c r="J31" s="115">
        <v>-7</v>
      </c>
      <c r="K31" s="116">
        <v>-1.4957264957264957</v>
      </c>
    </row>
    <row r="32" spans="1:11" ht="14.1" customHeight="1" x14ac:dyDescent="0.2">
      <c r="A32" s="306">
        <v>31</v>
      </c>
      <c r="B32" s="307" t="s">
        <v>251</v>
      </c>
      <c r="C32" s="308"/>
      <c r="D32" s="113">
        <v>1.3374787352613362</v>
      </c>
      <c r="E32" s="115">
        <v>228</v>
      </c>
      <c r="F32" s="114">
        <v>198</v>
      </c>
      <c r="G32" s="114">
        <v>199</v>
      </c>
      <c r="H32" s="114">
        <v>204</v>
      </c>
      <c r="I32" s="140">
        <v>187</v>
      </c>
      <c r="J32" s="115">
        <v>41</v>
      </c>
      <c r="K32" s="116">
        <v>21.925133689839573</v>
      </c>
    </row>
    <row r="33" spans="1:11" ht="14.1" customHeight="1" x14ac:dyDescent="0.2">
      <c r="A33" s="306">
        <v>32</v>
      </c>
      <c r="B33" s="307" t="s">
        <v>252</v>
      </c>
      <c r="C33" s="308"/>
      <c r="D33" s="113">
        <v>1.9182260808353375</v>
      </c>
      <c r="E33" s="115">
        <v>327</v>
      </c>
      <c r="F33" s="114">
        <v>213</v>
      </c>
      <c r="G33" s="114">
        <v>382</v>
      </c>
      <c r="H33" s="114">
        <v>322</v>
      </c>
      <c r="I33" s="140">
        <v>304</v>
      </c>
      <c r="J33" s="115">
        <v>23</v>
      </c>
      <c r="K33" s="116">
        <v>7.5657894736842106</v>
      </c>
    </row>
    <row r="34" spans="1:11" ht="14.1" customHeight="1" x14ac:dyDescent="0.2">
      <c r="A34" s="306">
        <v>33</v>
      </c>
      <c r="B34" s="307" t="s">
        <v>253</v>
      </c>
      <c r="C34" s="308"/>
      <c r="D34" s="113">
        <v>1.2025576347744471</v>
      </c>
      <c r="E34" s="115">
        <v>205</v>
      </c>
      <c r="F34" s="114">
        <v>162</v>
      </c>
      <c r="G34" s="114">
        <v>258</v>
      </c>
      <c r="H34" s="114">
        <v>190</v>
      </c>
      <c r="I34" s="140">
        <v>207</v>
      </c>
      <c r="J34" s="115">
        <v>-2</v>
      </c>
      <c r="K34" s="116">
        <v>-0.96618357487922701</v>
      </c>
    </row>
    <row r="35" spans="1:11" ht="14.1" customHeight="1" x14ac:dyDescent="0.2">
      <c r="A35" s="306">
        <v>34</v>
      </c>
      <c r="B35" s="307" t="s">
        <v>254</v>
      </c>
      <c r="C35" s="308"/>
      <c r="D35" s="113">
        <v>1.6777145538804481</v>
      </c>
      <c r="E35" s="115">
        <v>286</v>
      </c>
      <c r="F35" s="114">
        <v>221</v>
      </c>
      <c r="G35" s="114">
        <v>354</v>
      </c>
      <c r="H35" s="114">
        <v>244</v>
      </c>
      <c r="I35" s="140">
        <v>334</v>
      </c>
      <c r="J35" s="115">
        <v>-48</v>
      </c>
      <c r="K35" s="116">
        <v>-14.37125748502994</v>
      </c>
    </row>
    <row r="36" spans="1:11" ht="14.1" customHeight="1" x14ac:dyDescent="0.2">
      <c r="A36" s="306">
        <v>41</v>
      </c>
      <c r="B36" s="307" t="s">
        <v>255</v>
      </c>
      <c r="C36" s="308"/>
      <c r="D36" s="113">
        <v>1.5603918578048923</v>
      </c>
      <c r="E36" s="115">
        <v>266</v>
      </c>
      <c r="F36" s="114">
        <v>278</v>
      </c>
      <c r="G36" s="114">
        <v>292</v>
      </c>
      <c r="H36" s="114">
        <v>259</v>
      </c>
      <c r="I36" s="140">
        <v>256</v>
      </c>
      <c r="J36" s="115">
        <v>10</v>
      </c>
      <c r="K36" s="116">
        <v>3.90625</v>
      </c>
    </row>
    <row r="37" spans="1:11" ht="14.1" customHeight="1" x14ac:dyDescent="0.2">
      <c r="A37" s="306">
        <v>42</v>
      </c>
      <c r="B37" s="307" t="s">
        <v>256</v>
      </c>
      <c r="C37" s="308"/>
      <c r="D37" s="113">
        <v>0.252243796562445</v>
      </c>
      <c r="E37" s="115">
        <v>43</v>
      </c>
      <c r="F37" s="114">
        <v>36</v>
      </c>
      <c r="G37" s="114">
        <v>37</v>
      </c>
      <c r="H37" s="114">
        <v>39</v>
      </c>
      <c r="I37" s="140">
        <v>39</v>
      </c>
      <c r="J37" s="115">
        <v>4</v>
      </c>
      <c r="K37" s="116">
        <v>10.256410256410257</v>
      </c>
    </row>
    <row r="38" spans="1:11" ht="14.1" customHeight="1" x14ac:dyDescent="0.2">
      <c r="A38" s="306">
        <v>43</v>
      </c>
      <c r="B38" s="307" t="s">
        <v>257</v>
      </c>
      <c r="C38" s="308"/>
      <c r="D38" s="113">
        <v>2.8802721886548954</v>
      </c>
      <c r="E38" s="115">
        <v>491</v>
      </c>
      <c r="F38" s="114">
        <v>552</v>
      </c>
      <c r="G38" s="114">
        <v>822</v>
      </c>
      <c r="H38" s="114">
        <v>438</v>
      </c>
      <c r="I38" s="140">
        <v>458</v>
      </c>
      <c r="J38" s="115">
        <v>33</v>
      </c>
      <c r="K38" s="116">
        <v>7.2052401746724888</v>
      </c>
    </row>
    <row r="39" spans="1:11" ht="14.1" customHeight="1" x14ac:dyDescent="0.2">
      <c r="A39" s="306">
        <v>51</v>
      </c>
      <c r="B39" s="307" t="s">
        <v>258</v>
      </c>
      <c r="C39" s="308"/>
      <c r="D39" s="113">
        <v>8.4296357130286861</v>
      </c>
      <c r="E39" s="115">
        <v>1437</v>
      </c>
      <c r="F39" s="114">
        <v>1658</v>
      </c>
      <c r="G39" s="114">
        <v>2168</v>
      </c>
      <c r="H39" s="114">
        <v>1591</v>
      </c>
      <c r="I39" s="140">
        <v>1465</v>
      </c>
      <c r="J39" s="115">
        <v>-28</v>
      </c>
      <c r="K39" s="116">
        <v>-1.9112627986348123</v>
      </c>
    </row>
    <row r="40" spans="1:11" ht="14.1" customHeight="1" x14ac:dyDescent="0.2">
      <c r="A40" s="306" t="s">
        <v>259</v>
      </c>
      <c r="B40" s="307" t="s">
        <v>260</v>
      </c>
      <c r="C40" s="308"/>
      <c r="D40" s="113">
        <v>8.0542030855869076</v>
      </c>
      <c r="E40" s="115">
        <v>1373</v>
      </c>
      <c r="F40" s="114">
        <v>1577</v>
      </c>
      <c r="G40" s="114">
        <v>2044</v>
      </c>
      <c r="H40" s="114">
        <v>1511</v>
      </c>
      <c r="I40" s="140">
        <v>1355</v>
      </c>
      <c r="J40" s="115">
        <v>18</v>
      </c>
      <c r="K40" s="116">
        <v>1.3284132841328413</v>
      </c>
    </row>
    <row r="41" spans="1:11" ht="14.1" customHeight="1" x14ac:dyDescent="0.2">
      <c r="A41" s="306"/>
      <c r="B41" s="307" t="s">
        <v>261</v>
      </c>
      <c r="C41" s="308"/>
      <c r="D41" s="113">
        <v>6.8457793160086817</v>
      </c>
      <c r="E41" s="115">
        <v>1167</v>
      </c>
      <c r="F41" s="114">
        <v>1295</v>
      </c>
      <c r="G41" s="114">
        <v>1756</v>
      </c>
      <c r="H41" s="114">
        <v>1359</v>
      </c>
      <c r="I41" s="140">
        <v>1222</v>
      </c>
      <c r="J41" s="115">
        <v>-55</v>
      </c>
      <c r="K41" s="116">
        <v>-4.5008183306055649</v>
      </c>
    </row>
    <row r="42" spans="1:11" ht="14.1" customHeight="1" x14ac:dyDescent="0.2">
      <c r="A42" s="306">
        <v>52</v>
      </c>
      <c r="B42" s="307" t="s">
        <v>262</v>
      </c>
      <c r="C42" s="308"/>
      <c r="D42" s="113">
        <v>3.3202322989382296</v>
      </c>
      <c r="E42" s="115">
        <v>566</v>
      </c>
      <c r="F42" s="114">
        <v>451</v>
      </c>
      <c r="G42" s="114">
        <v>658</v>
      </c>
      <c r="H42" s="114">
        <v>594</v>
      </c>
      <c r="I42" s="140">
        <v>574</v>
      </c>
      <c r="J42" s="115">
        <v>-8</v>
      </c>
      <c r="K42" s="116">
        <v>-1.3937282229965158</v>
      </c>
    </row>
    <row r="43" spans="1:11" ht="14.1" customHeight="1" x14ac:dyDescent="0.2">
      <c r="A43" s="306" t="s">
        <v>263</v>
      </c>
      <c r="B43" s="307" t="s">
        <v>264</v>
      </c>
      <c r="C43" s="308"/>
      <c r="D43" s="113">
        <v>3.0503900979644514</v>
      </c>
      <c r="E43" s="115">
        <v>520</v>
      </c>
      <c r="F43" s="114">
        <v>384</v>
      </c>
      <c r="G43" s="114">
        <v>572</v>
      </c>
      <c r="H43" s="114">
        <v>515</v>
      </c>
      <c r="I43" s="140">
        <v>501</v>
      </c>
      <c r="J43" s="115">
        <v>19</v>
      </c>
      <c r="K43" s="116">
        <v>3.7924151696606785</v>
      </c>
    </row>
    <row r="44" spans="1:11" ht="14.1" customHeight="1" x14ac:dyDescent="0.2">
      <c r="A44" s="306">
        <v>53</v>
      </c>
      <c r="B44" s="307" t="s">
        <v>265</v>
      </c>
      <c r="C44" s="308"/>
      <c r="D44" s="113">
        <v>1.6777145538804481</v>
      </c>
      <c r="E44" s="115">
        <v>286</v>
      </c>
      <c r="F44" s="114">
        <v>205</v>
      </c>
      <c r="G44" s="114">
        <v>211</v>
      </c>
      <c r="H44" s="114">
        <v>172</v>
      </c>
      <c r="I44" s="140">
        <v>167</v>
      </c>
      <c r="J44" s="115">
        <v>119</v>
      </c>
      <c r="K44" s="116">
        <v>71.257485029940113</v>
      </c>
    </row>
    <row r="45" spans="1:11" ht="14.1" customHeight="1" x14ac:dyDescent="0.2">
      <c r="A45" s="306" t="s">
        <v>266</v>
      </c>
      <c r="B45" s="307" t="s">
        <v>267</v>
      </c>
      <c r="C45" s="308"/>
      <c r="D45" s="113">
        <v>1.5897225318237813</v>
      </c>
      <c r="E45" s="115">
        <v>271</v>
      </c>
      <c r="F45" s="114">
        <v>195</v>
      </c>
      <c r="G45" s="114">
        <v>194</v>
      </c>
      <c r="H45" s="114">
        <v>165</v>
      </c>
      <c r="I45" s="140">
        <v>152</v>
      </c>
      <c r="J45" s="115">
        <v>119</v>
      </c>
      <c r="K45" s="116">
        <v>78.28947368421052</v>
      </c>
    </row>
    <row r="46" spans="1:11" ht="14.1" customHeight="1" x14ac:dyDescent="0.2">
      <c r="A46" s="306">
        <v>54</v>
      </c>
      <c r="B46" s="307" t="s">
        <v>268</v>
      </c>
      <c r="C46" s="308"/>
      <c r="D46" s="113">
        <v>2.4755088871942279</v>
      </c>
      <c r="E46" s="115">
        <v>422</v>
      </c>
      <c r="F46" s="114">
        <v>324</v>
      </c>
      <c r="G46" s="114">
        <v>453</v>
      </c>
      <c r="H46" s="114">
        <v>436</v>
      </c>
      <c r="I46" s="140">
        <v>590</v>
      </c>
      <c r="J46" s="115">
        <v>-168</v>
      </c>
      <c r="K46" s="116">
        <v>-28.474576271186439</v>
      </c>
    </row>
    <row r="47" spans="1:11" ht="14.1" customHeight="1" x14ac:dyDescent="0.2">
      <c r="A47" s="306">
        <v>61</v>
      </c>
      <c r="B47" s="307" t="s">
        <v>269</v>
      </c>
      <c r="C47" s="308"/>
      <c r="D47" s="113">
        <v>2.3112571126884496</v>
      </c>
      <c r="E47" s="115">
        <v>394</v>
      </c>
      <c r="F47" s="114">
        <v>326</v>
      </c>
      <c r="G47" s="114">
        <v>478</v>
      </c>
      <c r="H47" s="114">
        <v>331</v>
      </c>
      <c r="I47" s="140">
        <v>352</v>
      </c>
      <c r="J47" s="115">
        <v>42</v>
      </c>
      <c r="K47" s="116">
        <v>11.931818181818182</v>
      </c>
    </row>
    <row r="48" spans="1:11" ht="14.1" customHeight="1" x14ac:dyDescent="0.2">
      <c r="A48" s="306">
        <v>62</v>
      </c>
      <c r="B48" s="307" t="s">
        <v>270</v>
      </c>
      <c r="C48" s="308"/>
      <c r="D48" s="113">
        <v>7.6318413797149063</v>
      </c>
      <c r="E48" s="115">
        <v>1301</v>
      </c>
      <c r="F48" s="114">
        <v>2028</v>
      </c>
      <c r="G48" s="114">
        <v>1747</v>
      </c>
      <c r="H48" s="114">
        <v>1147</v>
      </c>
      <c r="I48" s="140">
        <v>1126</v>
      </c>
      <c r="J48" s="115">
        <v>175</v>
      </c>
      <c r="K48" s="116">
        <v>15.541740674955594</v>
      </c>
    </row>
    <row r="49" spans="1:11" ht="14.1" customHeight="1" x14ac:dyDescent="0.2">
      <c r="A49" s="306">
        <v>63</v>
      </c>
      <c r="B49" s="307" t="s">
        <v>271</v>
      </c>
      <c r="C49" s="308"/>
      <c r="D49" s="113">
        <v>4.1004282278406761</v>
      </c>
      <c r="E49" s="115">
        <v>699</v>
      </c>
      <c r="F49" s="114">
        <v>694</v>
      </c>
      <c r="G49" s="114">
        <v>859</v>
      </c>
      <c r="H49" s="114">
        <v>701</v>
      </c>
      <c r="I49" s="140">
        <v>684</v>
      </c>
      <c r="J49" s="115">
        <v>15</v>
      </c>
      <c r="K49" s="116">
        <v>2.192982456140351</v>
      </c>
    </row>
    <row r="50" spans="1:11" ht="14.1" customHeight="1" x14ac:dyDescent="0.2">
      <c r="A50" s="306" t="s">
        <v>272</v>
      </c>
      <c r="B50" s="307" t="s">
        <v>273</v>
      </c>
      <c r="C50" s="308"/>
      <c r="D50" s="113">
        <v>0.55141667155511231</v>
      </c>
      <c r="E50" s="115">
        <v>94</v>
      </c>
      <c r="F50" s="114">
        <v>52</v>
      </c>
      <c r="G50" s="114">
        <v>112</v>
      </c>
      <c r="H50" s="114">
        <v>66</v>
      </c>
      <c r="I50" s="140">
        <v>66</v>
      </c>
      <c r="J50" s="115">
        <v>28</v>
      </c>
      <c r="K50" s="116">
        <v>42.424242424242422</v>
      </c>
    </row>
    <row r="51" spans="1:11" ht="14.1" customHeight="1" x14ac:dyDescent="0.2">
      <c r="A51" s="306" t="s">
        <v>274</v>
      </c>
      <c r="B51" s="307" t="s">
        <v>275</v>
      </c>
      <c r="C51" s="308"/>
      <c r="D51" s="113">
        <v>3.2557048160966739</v>
      </c>
      <c r="E51" s="115">
        <v>555</v>
      </c>
      <c r="F51" s="114">
        <v>571</v>
      </c>
      <c r="G51" s="114">
        <v>654</v>
      </c>
      <c r="H51" s="114">
        <v>563</v>
      </c>
      <c r="I51" s="140">
        <v>523</v>
      </c>
      <c r="J51" s="115">
        <v>32</v>
      </c>
      <c r="K51" s="116">
        <v>6.1185468451242828</v>
      </c>
    </row>
    <row r="52" spans="1:11" ht="14.1" customHeight="1" x14ac:dyDescent="0.2">
      <c r="A52" s="306">
        <v>71</v>
      </c>
      <c r="B52" s="307" t="s">
        <v>276</v>
      </c>
      <c r="C52" s="308"/>
      <c r="D52" s="113">
        <v>10.2481375021998</v>
      </c>
      <c r="E52" s="115">
        <v>1747</v>
      </c>
      <c r="F52" s="114">
        <v>1706</v>
      </c>
      <c r="G52" s="114">
        <v>2132</v>
      </c>
      <c r="H52" s="114">
        <v>1594</v>
      </c>
      <c r="I52" s="140">
        <v>1709</v>
      </c>
      <c r="J52" s="115">
        <v>38</v>
      </c>
      <c r="K52" s="116">
        <v>2.2235225277940316</v>
      </c>
    </row>
    <row r="53" spans="1:11" ht="14.1" customHeight="1" x14ac:dyDescent="0.2">
      <c r="A53" s="306" t="s">
        <v>277</v>
      </c>
      <c r="B53" s="307" t="s">
        <v>278</v>
      </c>
      <c r="C53" s="308"/>
      <c r="D53" s="113">
        <v>3.1677127940400069</v>
      </c>
      <c r="E53" s="115">
        <v>540</v>
      </c>
      <c r="F53" s="114">
        <v>563</v>
      </c>
      <c r="G53" s="114">
        <v>704</v>
      </c>
      <c r="H53" s="114">
        <v>469</v>
      </c>
      <c r="I53" s="140">
        <v>526</v>
      </c>
      <c r="J53" s="115">
        <v>14</v>
      </c>
      <c r="K53" s="116">
        <v>2.661596958174905</v>
      </c>
    </row>
    <row r="54" spans="1:11" ht="14.1" customHeight="1" x14ac:dyDescent="0.2">
      <c r="A54" s="306" t="s">
        <v>279</v>
      </c>
      <c r="B54" s="307" t="s">
        <v>280</v>
      </c>
      <c r="C54" s="308"/>
      <c r="D54" s="113">
        <v>6.0421188478911247</v>
      </c>
      <c r="E54" s="115">
        <v>1030</v>
      </c>
      <c r="F54" s="114">
        <v>969</v>
      </c>
      <c r="G54" s="114">
        <v>1232</v>
      </c>
      <c r="H54" s="114">
        <v>984</v>
      </c>
      <c r="I54" s="140">
        <v>1012</v>
      </c>
      <c r="J54" s="115">
        <v>18</v>
      </c>
      <c r="K54" s="116">
        <v>1.7786561264822134</v>
      </c>
    </row>
    <row r="55" spans="1:11" ht="14.1" customHeight="1" x14ac:dyDescent="0.2">
      <c r="A55" s="306">
        <v>72</v>
      </c>
      <c r="B55" s="307" t="s">
        <v>281</v>
      </c>
      <c r="C55" s="308"/>
      <c r="D55" s="113">
        <v>1.818501789171115</v>
      </c>
      <c r="E55" s="115">
        <v>310</v>
      </c>
      <c r="F55" s="114">
        <v>648</v>
      </c>
      <c r="G55" s="114">
        <v>463</v>
      </c>
      <c r="H55" s="114">
        <v>240</v>
      </c>
      <c r="I55" s="140">
        <v>292</v>
      </c>
      <c r="J55" s="115">
        <v>18</v>
      </c>
      <c r="K55" s="116">
        <v>6.1643835616438354</v>
      </c>
    </row>
    <row r="56" spans="1:11" ht="14.1" customHeight="1" x14ac:dyDescent="0.2">
      <c r="A56" s="306" t="s">
        <v>282</v>
      </c>
      <c r="B56" s="307" t="s">
        <v>283</v>
      </c>
      <c r="C56" s="308"/>
      <c r="D56" s="113">
        <v>0.70980231125711268</v>
      </c>
      <c r="E56" s="115">
        <v>121</v>
      </c>
      <c r="F56" s="114">
        <v>480</v>
      </c>
      <c r="G56" s="114">
        <v>208</v>
      </c>
      <c r="H56" s="114">
        <v>71</v>
      </c>
      <c r="I56" s="140">
        <v>130</v>
      </c>
      <c r="J56" s="115">
        <v>-9</v>
      </c>
      <c r="K56" s="116">
        <v>-6.9230769230769234</v>
      </c>
    </row>
    <row r="57" spans="1:11" ht="14.1" customHeight="1" x14ac:dyDescent="0.2">
      <c r="A57" s="306" t="s">
        <v>284</v>
      </c>
      <c r="B57" s="307" t="s">
        <v>285</v>
      </c>
      <c r="C57" s="308"/>
      <c r="D57" s="113">
        <v>0.72153458086466826</v>
      </c>
      <c r="E57" s="115">
        <v>123</v>
      </c>
      <c r="F57" s="114">
        <v>130</v>
      </c>
      <c r="G57" s="114">
        <v>135</v>
      </c>
      <c r="H57" s="114">
        <v>94</v>
      </c>
      <c r="I57" s="140">
        <v>114</v>
      </c>
      <c r="J57" s="115">
        <v>9</v>
      </c>
      <c r="K57" s="116">
        <v>7.8947368421052628</v>
      </c>
    </row>
    <row r="58" spans="1:11" ht="14.1" customHeight="1" x14ac:dyDescent="0.2">
      <c r="A58" s="306">
        <v>73</v>
      </c>
      <c r="B58" s="307" t="s">
        <v>286</v>
      </c>
      <c r="C58" s="308"/>
      <c r="D58" s="113">
        <v>1.8654308676013376</v>
      </c>
      <c r="E58" s="115">
        <v>318</v>
      </c>
      <c r="F58" s="114">
        <v>291</v>
      </c>
      <c r="G58" s="114">
        <v>498</v>
      </c>
      <c r="H58" s="114">
        <v>284</v>
      </c>
      <c r="I58" s="140">
        <v>391</v>
      </c>
      <c r="J58" s="115">
        <v>-73</v>
      </c>
      <c r="K58" s="116">
        <v>-18.67007672634271</v>
      </c>
    </row>
    <row r="59" spans="1:11" ht="14.1" customHeight="1" x14ac:dyDescent="0.2">
      <c r="A59" s="306" t="s">
        <v>287</v>
      </c>
      <c r="B59" s="307" t="s">
        <v>288</v>
      </c>
      <c r="C59" s="308"/>
      <c r="D59" s="113">
        <v>1.2670851176160027</v>
      </c>
      <c r="E59" s="115">
        <v>216</v>
      </c>
      <c r="F59" s="114">
        <v>193</v>
      </c>
      <c r="G59" s="114">
        <v>331</v>
      </c>
      <c r="H59" s="114">
        <v>211</v>
      </c>
      <c r="I59" s="140">
        <v>213</v>
      </c>
      <c r="J59" s="115">
        <v>3</v>
      </c>
      <c r="K59" s="116">
        <v>1.408450704225352</v>
      </c>
    </row>
    <row r="60" spans="1:11" ht="14.1" customHeight="1" x14ac:dyDescent="0.2">
      <c r="A60" s="306">
        <v>81</v>
      </c>
      <c r="B60" s="307" t="s">
        <v>289</v>
      </c>
      <c r="C60" s="308"/>
      <c r="D60" s="113">
        <v>8.8871942277233522</v>
      </c>
      <c r="E60" s="115">
        <v>1515</v>
      </c>
      <c r="F60" s="114">
        <v>1408</v>
      </c>
      <c r="G60" s="114">
        <v>1693</v>
      </c>
      <c r="H60" s="114">
        <v>1499</v>
      </c>
      <c r="I60" s="140">
        <v>1557</v>
      </c>
      <c r="J60" s="115">
        <v>-42</v>
      </c>
      <c r="K60" s="116">
        <v>-2.6974951830443161</v>
      </c>
    </row>
    <row r="61" spans="1:11" ht="14.1" customHeight="1" x14ac:dyDescent="0.2">
      <c r="A61" s="306" t="s">
        <v>290</v>
      </c>
      <c r="B61" s="307" t="s">
        <v>291</v>
      </c>
      <c r="C61" s="308"/>
      <c r="D61" s="113">
        <v>2.4696427523904498</v>
      </c>
      <c r="E61" s="115">
        <v>421</v>
      </c>
      <c r="F61" s="114">
        <v>264</v>
      </c>
      <c r="G61" s="114">
        <v>537</v>
      </c>
      <c r="H61" s="114">
        <v>360</v>
      </c>
      <c r="I61" s="140">
        <v>444</v>
      </c>
      <c r="J61" s="115">
        <v>-23</v>
      </c>
      <c r="K61" s="116">
        <v>-5.1801801801801801</v>
      </c>
    </row>
    <row r="62" spans="1:11" ht="14.1" customHeight="1" x14ac:dyDescent="0.2">
      <c r="A62" s="306" t="s">
        <v>292</v>
      </c>
      <c r="B62" s="307" t="s">
        <v>293</v>
      </c>
      <c r="C62" s="308"/>
      <c r="D62" s="113">
        <v>2.9272012670851177</v>
      </c>
      <c r="E62" s="115">
        <v>499</v>
      </c>
      <c r="F62" s="114">
        <v>665</v>
      </c>
      <c r="G62" s="114">
        <v>720</v>
      </c>
      <c r="H62" s="114">
        <v>696</v>
      </c>
      <c r="I62" s="140">
        <v>452</v>
      </c>
      <c r="J62" s="115">
        <v>47</v>
      </c>
      <c r="K62" s="116">
        <v>10.398230088495575</v>
      </c>
    </row>
    <row r="63" spans="1:11" ht="14.1" customHeight="1" x14ac:dyDescent="0.2">
      <c r="A63" s="306"/>
      <c r="B63" s="307" t="s">
        <v>294</v>
      </c>
      <c r="C63" s="308"/>
      <c r="D63" s="113">
        <v>2.4872411568017831</v>
      </c>
      <c r="E63" s="115">
        <v>424</v>
      </c>
      <c r="F63" s="114">
        <v>583</v>
      </c>
      <c r="G63" s="114">
        <v>605</v>
      </c>
      <c r="H63" s="114">
        <v>615</v>
      </c>
      <c r="I63" s="140">
        <v>382</v>
      </c>
      <c r="J63" s="115">
        <v>42</v>
      </c>
      <c r="K63" s="116">
        <v>10.99476439790576</v>
      </c>
    </row>
    <row r="64" spans="1:11" ht="14.1" customHeight="1" x14ac:dyDescent="0.2">
      <c r="A64" s="306" t="s">
        <v>295</v>
      </c>
      <c r="B64" s="307" t="s">
        <v>296</v>
      </c>
      <c r="C64" s="308"/>
      <c r="D64" s="113">
        <v>1.4665337009444477</v>
      </c>
      <c r="E64" s="115">
        <v>250</v>
      </c>
      <c r="F64" s="114">
        <v>149</v>
      </c>
      <c r="G64" s="114">
        <v>179</v>
      </c>
      <c r="H64" s="114">
        <v>177</v>
      </c>
      <c r="I64" s="140">
        <v>181</v>
      </c>
      <c r="J64" s="115">
        <v>69</v>
      </c>
      <c r="K64" s="116">
        <v>38.121546961325969</v>
      </c>
    </row>
    <row r="65" spans="1:11" ht="14.1" customHeight="1" x14ac:dyDescent="0.2">
      <c r="A65" s="306" t="s">
        <v>297</v>
      </c>
      <c r="B65" s="307" t="s">
        <v>298</v>
      </c>
      <c r="C65" s="308"/>
      <c r="D65" s="113">
        <v>0.73913298527600169</v>
      </c>
      <c r="E65" s="115">
        <v>126</v>
      </c>
      <c r="F65" s="114">
        <v>137</v>
      </c>
      <c r="G65" s="114">
        <v>106</v>
      </c>
      <c r="H65" s="114">
        <v>99</v>
      </c>
      <c r="I65" s="140">
        <v>208</v>
      </c>
      <c r="J65" s="115">
        <v>-82</v>
      </c>
      <c r="K65" s="116">
        <v>-39.42307692307692</v>
      </c>
    </row>
    <row r="66" spans="1:11" ht="14.1" customHeight="1" x14ac:dyDescent="0.2">
      <c r="A66" s="306">
        <v>82</v>
      </c>
      <c r="B66" s="307" t="s">
        <v>299</v>
      </c>
      <c r="C66" s="308"/>
      <c r="D66" s="113">
        <v>3.056256232768229</v>
      </c>
      <c r="E66" s="115">
        <v>521</v>
      </c>
      <c r="F66" s="114">
        <v>621</v>
      </c>
      <c r="G66" s="114">
        <v>701</v>
      </c>
      <c r="H66" s="114">
        <v>697</v>
      </c>
      <c r="I66" s="140">
        <v>543</v>
      </c>
      <c r="J66" s="115">
        <v>-22</v>
      </c>
      <c r="K66" s="116">
        <v>-4.0515653775322287</v>
      </c>
    </row>
    <row r="67" spans="1:11" ht="14.1" customHeight="1" x14ac:dyDescent="0.2">
      <c r="A67" s="306" t="s">
        <v>300</v>
      </c>
      <c r="B67" s="307" t="s">
        <v>301</v>
      </c>
      <c r="C67" s="308"/>
      <c r="D67" s="113">
        <v>1.8419663283862264</v>
      </c>
      <c r="E67" s="115">
        <v>314</v>
      </c>
      <c r="F67" s="114">
        <v>476</v>
      </c>
      <c r="G67" s="114">
        <v>427</v>
      </c>
      <c r="H67" s="114">
        <v>556</v>
      </c>
      <c r="I67" s="140">
        <v>351</v>
      </c>
      <c r="J67" s="115">
        <v>-37</v>
      </c>
      <c r="K67" s="116">
        <v>-10.541310541310541</v>
      </c>
    </row>
    <row r="68" spans="1:11" ht="14.1" customHeight="1" x14ac:dyDescent="0.2">
      <c r="A68" s="306" t="s">
        <v>302</v>
      </c>
      <c r="B68" s="307" t="s">
        <v>303</v>
      </c>
      <c r="C68" s="308"/>
      <c r="D68" s="113">
        <v>0.68047163723822368</v>
      </c>
      <c r="E68" s="115">
        <v>116</v>
      </c>
      <c r="F68" s="114">
        <v>99</v>
      </c>
      <c r="G68" s="114">
        <v>153</v>
      </c>
      <c r="H68" s="114">
        <v>98</v>
      </c>
      <c r="I68" s="140">
        <v>118</v>
      </c>
      <c r="J68" s="115">
        <v>-2</v>
      </c>
      <c r="K68" s="116">
        <v>-1.6949152542372881</v>
      </c>
    </row>
    <row r="69" spans="1:11" ht="14.1" customHeight="1" x14ac:dyDescent="0.2">
      <c r="A69" s="306">
        <v>83</v>
      </c>
      <c r="B69" s="307" t="s">
        <v>304</v>
      </c>
      <c r="C69" s="308"/>
      <c r="D69" s="113">
        <v>4.3526720244031205</v>
      </c>
      <c r="E69" s="115">
        <v>742</v>
      </c>
      <c r="F69" s="114">
        <v>786</v>
      </c>
      <c r="G69" s="114">
        <v>1763</v>
      </c>
      <c r="H69" s="114">
        <v>663</v>
      </c>
      <c r="I69" s="140">
        <v>784</v>
      </c>
      <c r="J69" s="115">
        <v>-42</v>
      </c>
      <c r="K69" s="116">
        <v>-5.3571428571428568</v>
      </c>
    </row>
    <row r="70" spans="1:11" ht="14.1" customHeight="1" x14ac:dyDescent="0.2">
      <c r="A70" s="306" t="s">
        <v>305</v>
      </c>
      <c r="B70" s="307" t="s">
        <v>306</v>
      </c>
      <c r="C70" s="308"/>
      <c r="D70" s="113">
        <v>3.4551533994251189</v>
      </c>
      <c r="E70" s="115">
        <v>589</v>
      </c>
      <c r="F70" s="114">
        <v>610</v>
      </c>
      <c r="G70" s="114">
        <v>1532</v>
      </c>
      <c r="H70" s="114">
        <v>437</v>
      </c>
      <c r="I70" s="140">
        <v>583</v>
      </c>
      <c r="J70" s="115">
        <v>6</v>
      </c>
      <c r="K70" s="116">
        <v>1.0291595197255574</v>
      </c>
    </row>
    <row r="71" spans="1:11" ht="14.1" customHeight="1" x14ac:dyDescent="0.2">
      <c r="A71" s="306"/>
      <c r="B71" s="307" t="s">
        <v>307</v>
      </c>
      <c r="C71" s="308"/>
      <c r="D71" s="113">
        <v>1.5838563970200035</v>
      </c>
      <c r="E71" s="115">
        <v>270</v>
      </c>
      <c r="F71" s="114">
        <v>273</v>
      </c>
      <c r="G71" s="114">
        <v>732</v>
      </c>
      <c r="H71" s="114">
        <v>167</v>
      </c>
      <c r="I71" s="140">
        <v>243</v>
      </c>
      <c r="J71" s="115">
        <v>27</v>
      </c>
      <c r="K71" s="116">
        <v>11.111111111111111</v>
      </c>
    </row>
    <row r="72" spans="1:11" ht="14.1" customHeight="1" x14ac:dyDescent="0.2">
      <c r="A72" s="306">
        <v>84</v>
      </c>
      <c r="B72" s="307" t="s">
        <v>308</v>
      </c>
      <c r="C72" s="308"/>
      <c r="D72" s="113">
        <v>6.05385111749868</v>
      </c>
      <c r="E72" s="115">
        <v>1032</v>
      </c>
      <c r="F72" s="114">
        <v>1375</v>
      </c>
      <c r="G72" s="114">
        <v>1034</v>
      </c>
      <c r="H72" s="114">
        <v>1378</v>
      </c>
      <c r="I72" s="140">
        <v>1034</v>
      </c>
      <c r="J72" s="115">
        <v>-2</v>
      </c>
      <c r="K72" s="116">
        <v>-0.19342359767891681</v>
      </c>
    </row>
    <row r="73" spans="1:11" ht="14.1" customHeight="1" x14ac:dyDescent="0.2">
      <c r="A73" s="306" t="s">
        <v>309</v>
      </c>
      <c r="B73" s="307" t="s">
        <v>310</v>
      </c>
      <c r="C73" s="308"/>
      <c r="D73" s="113">
        <v>0.89165249017422421</v>
      </c>
      <c r="E73" s="115">
        <v>152</v>
      </c>
      <c r="F73" s="114">
        <v>160</v>
      </c>
      <c r="G73" s="114">
        <v>169</v>
      </c>
      <c r="H73" s="114">
        <v>173</v>
      </c>
      <c r="I73" s="140">
        <v>185</v>
      </c>
      <c r="J73" s="115">
        <v>-33</v>
      </c>
      <c r="K73" s="116">
        <v>-17.837837837837839</v>
      </c>
    </row>
    <row r="74" spans="1:11" ht="14.1" customHeight="1" x14ac:dyDescent="0.2">
      <c r="A74" s="306" t="s">
        <v>311</v>
      </c>
      <c r="B74" s="307" t="s">
        <v>312</v>
      </c>
      <c r="C74" s="308"/>
      <c r="D74" s="113">
        <v>0.15251950489822255</v>
      </c>
      <c r="E74" s="115">
        <v>26</v>
      </c>
      <c r="F74" s="114">
        <v>23</v>
      </c>
      <c r="G74" s="114">
        <v>43</v>
      </c>
      <c r="H74" s="114">
        <v>33</v>
      </c>
      <c r="I74" s="140">
        <v>24</v>
      </c>
      <c r="J74" s="115">
        <v>2</v>
      </c>
      <c r="K74" s="116">
        <v>8.3333333333333339</v>
      </c>
    </row>
    <row r="75" spans="1:11" ht="14.1" customHeight="1" x14ac:dyDescent="0.2">
      <c r="A75" s="306" t="s">
        <v>313</v>
      </c>
      <c r="B75" s="307" t="s">
        <v>314</v>
      </c>
      <c r="C75" s="308"/>
      <c r="D75" s="113">
        <v>4.5051915293013431</v>
      </c>
      <c r="E75" s="115">
        <v>768</v>
      </c>
      <c r="F75" s="114">
        <v>1106</v>
      </c>
      <c r="G75" s="114">
        <v>718</v>
      </c>
      <c r="H75" s="114">
        <v>1089</v>
      </c>
      <c r="I75" s="140">
        <v>737</v>
      </c>
      <c r="J75" s="115">
        <v>31</v>
      </c>
      <c r="K75" s="116">
        <v>4.2062415196743554</v>
      </c>
    </row>
    <row r="76" spans="1:11" ht="14.1" customHeight="1" x14ac:dyDescent="0.2">
      <c r="A76" s="306">
        <v>91</v>
      </c>
      <c r="B76" s="307" t="s">
        <v>315</v>
      </c>
      <c r="C76" s="308"/>
      <c r="D76" s="113">
        <v>0.36370035783422305</v>
      </c>
      <c r="E76" s="115">
        <v>62</v>
      </c>
      <c r="F76" s="114">
        <v>103</v>
      </c>
      <c r="G76" s="114">
        <v>113</v>
      </c>
      <c r="H76" s="114">
        <v>67</v>
      </c>
      <c r="I76" s="140">
        <v>75</v>
      </c>
      <c r="J76" s="115">
        <v>-13</v>
      </c>
      <c r="K76" s="116">
        <v>-17.333333333333332</v>
      </c>
    </row>
    <row r="77" spans="1:11" ht="14.1" customHeight="1" x14ac:dyDescent="0.2">
      <c r="A77" s="306">
        <v>92</v>
      </c>
      <c r="B77" s="307" t="s">
        <v>316</v>
      </c>
      <c r="C77" s="308"/>
      <c r="D77" s="113">
        <v>2.7336188185604504</v>
      </c>
      <c r="E77" s="115">
        <v>466</v>
      </c>
      <c r="F77" s="114">
        <v>334</v>
      </c>
      <c r="G77" s="114">
        <v>293</v>
      </c>
      <c r="H77" s="114">
        <v>307</v>
      </c>
      <c r="I77" s="140">
        <v>301</v>
      </c>
      <c r="J77" s="115">
        <v>165</v>
      </c>
      <c r="K77" s="116">
        <v>54.817275747508305</v>
      </c>
    </row>
    <row r="78" spans="1:11" ht="14.1" customHeight="1" x14ac:dyDescent="0.2">
      <c r="A78" s="306">
        <v>93</v>
      </c>
      <c r="B78" s="307" t="s">
        <v>317</v>
      </c>
      <c r="C78" s="308"/>
      <c r="D78" s="113" t="s">
        <v>513</v>
      </c>
      <c r="E78" s="115" t="s">
        <v>513</v>
      </c>
      <c r="F78" s="114">
        <v>24</v>
      </c>
      <c r="G78" s="114">
        <v>45</v>
      </c>
      <c r="H78" s="114" t="s">
        <v>513</v>
      </c>
      <c r="I78" s="140">
        <v>25</v>
      </c>
      <c r="J78" s="115" t="s">
        <v>513</v>
      </c>
      <c r="K78" s="116" t="s">
        <v>513</v>
      </c>
    </row>
    <row r="79" spans="1:11" ht="14.1" customHeight="1" x14ac:dyDescent="0.2">
      <c r="A79" s="306">
        <v>94</v>
      </c>
      <c r="B79" s="307" t="s">
        <v>318</v>
      </c>
      <c r="C79" s="308"/>
      <c r="D79" s="113">
        <v>0.70393617645333495</v>
      </c>
      <c r="E79" s="115">
        <v>120</v>
      </c>
      <c r="F79" s="114">
        <v>73</v>
      </c>
      <c r="G79" s="114">
        <v>119</v>
      </c>
      <c r="H79" s="114">
        <v>59</v>
      </c>
      <c r="I79" s="140">
        <v>69</v>
      </c>
      <c r="J79" s="115">
        <v>51</v>
      </c>
      <c r="K79" s="116">
        <v>73.913043478260875</v>
      </c>
    </row>
    <row r="80" spans="1:11" ht="14.1" customHeight="1" x14ac:dyDescent="0.2">
      <c r="A80" s="306" t="s">
        <v>319</v>
      </c>
      <c r="B80" s="307" t="s">
        <v>320</v>
      </c>
      <c r="C80" s="308"/>
      <c r="D80" s="113" t="s">
        <v>513</v>
      </c>
      <c r="E80" s="115" t="s">
        <v>513</v>
      </c>
      <c r="F80" s="114" t="s">
        <v>513</v>
      </c>
      <c r="G80" s="114">
        <v>0</v>
      </c>
      <c r="H80" s="114" t="s">
        <v>513</v>
      </c>
      <c r="I80" s="140">
        <v>12</v>
      </c>
      <c r="J80" s="115" t="s">
        <v>513</v>
      </c>
      <c r="K80" s="116" t="s">
        <v>513</v>
      </c>
    </row>
    <row r="81" spans="1:11" ht="14.1" customHeight="1" x14ac:dyDescent="0.2">
      <c r="A81" s="310" t="s">
        <v>321</v>
      </c>
      <c r="B81" s="311" t="s">
        <v>333</v>
      </c>
      <c r="C81" s="312"/>
      <c r="D81" s="125">
        <v>0.25810993136622279</v>
      </c>
      <c r="E81" s="143">
        <v>44</v>
      </c>
      <c r="F81" s="144">
        <v>40</v>
      </c>
      <c r="G81" s="144">
        <v>248</v>
      </c>
      <c r="H81" s="144">
        <v>41</v>
      </c>
      <c r="I81" s="145">
        <v>54</v>
      </c>
      <c r="J81" s="143">
        <v>-10</v>
      </c>
      <c r="K81" s="146">
        <v>-18.518518518518519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19128</v>
      </c>
      <c r="E11" s="114">
        <v>18958</v>
      </c>
      <c r="F11" s="114">
        <v>19100</v>
      </c>
      <c r="G11" s="114">
        <v>16275</v>
      </c>
      <c r="H11" s="140">
        <v>18713</v>
      </c>
      <c r="I11" s="115">
        <v>415</v>
      </c>
      <c r="J11" s="116">
        <v>2.2177096136375782</v>
      </c>
    </row>
    <row r="12" spans="1:15" s="110" customFormat="1" ht="24.95" customHeight="1" x14ac:dyDescent="0.2">
      <c r="A12" s="193" t="s">
        <v>132</v>
      </c>
      <c r="B12" s="194" t="s">
        <v>133</v>
      </c>
      <c r="C12" s="113">
        <v>0.21957340025094102</v>
      </c>
      <c r="D12" s="115">
        <v>42</v>
      </c>
      <c r="E12" s="114">
        <v>71</v>
      </c>
      <c r="F12" s="114">
        <v>66</v>
      </c>
      <c r="G12" s="114">
        <v>32</v>
      </c>
      <c r="H12" s="140">
        <v>32</v>
      </c>
      <c r="I12" s="115">
        <v>10</v>
      </c>
      <c r="J12" s="116">
        <v>31.25</v>
      </c>
    </row>
    <row r="13" spans="1:15" s="110" customFormat="1" ht="24.95" customHeight="1" x14ac:dyDescent="0.2">
      <c r="A13" s="193" t="s">
        <v>134</v>
      </c>
      <c r="B13" s="199" t="s">
        <v>214</v>
      </c>
      <c r="C13" s="113">
        <v>0.8364700961940611</v>
      </c>
      <c r="D13" s="115">
        <v>160</v>
      </c>
      <c r="E13" s="114">
        <v>109</v>
      </c>
      <c r="F13" s="114">
        <v>137</v>
      </c>
      <c r="G13" s="114">
        <v>101</v>
      </c>
      <c r="H13" s="140">
        <v>186</v>
      </c>
      <c r="I13" s="115">
        <v>-26</v>
      </c>
      <c r="J13" s="116">
        <v>-13.978494623655914</v>
      </c>
    </row>
    <row r="14" spans="1:15" s="287" customFormat="1" ht="24.95" customHeight="1" x14ac:dyDescent="0.2">
      <c r="A14" s="193" t="s">
        <v>215</v>
      </c>
      <c r="B14" s="199" t="s">
        <v>137</v>
      </c>
      <c r="C14" s="113">
        <v>13.46194061062317</v>
      </c>
      <c r="D14" s="115">
        <v>2575</v>
      </c>
      <c r="E14" s="114">
        <v>2002</v>
      </c>
      <c r="F14" s="114">
        <v>1805</v>
      </c>
      <c r="G14" s="114">
        <v>1787</v>
      </c>
      <c r="H14" s="140">
        <v>2244</v>
      </c>
      <c r="I14" s="115">
        <v>331</v>
      </c>
      <c r="J14" s="116">
        <v>14.750445632798574</v>
      </c>
      <c r="K14" s="110"/>
      <c r="L14" s="110"/>
      <c r="M14" s="110"/>
      <c r="N14" s="110"/>
      <c r="O14" s="110"/>
    </row>
    <row r="15" spans="1:15" s="110" customFormat="1" ht="24.95" customHeight="1" x14ac:dyDescent="0.2">
      <c r="A15" s="193" t="s">
        <v>216</v>
      </c>
      <c r="B15" s="199" t="s">
        <v>217</v>
      </c>
      <c r="C15" s="113">
        <v>5.2593057298201593</v>
      </c>
      <c r="D15" s="115">
        <v>1006</v>
      </c>
      <c r="E15" s="114">
        <v>629</v>
      </c>
      <c r="F15" s="114">
        <v>423</v>
      </c>
      <c r="G15" s="114">
        <v>555</v>
      </c>
      <c r="H15" s="140">
        <v>903</v>
      </c>
      <c r="I15" s="115">
        <v>103</v>
      </c>
      <c r="J15" s="116">
        <v>11.406423034330011</v>
      </c>
    </row>
    <row r="16" spans="1:15" s="287" customFormat="1" ht="24.95" customHeight="1" x14ac:dyDescent="0.2">
      <c r="A16" s="193" t="s">
        <v>218</v>
      </c>
      <c r="B16" s="199" t="s">
        <v>141</v>
      </c>
      <c r="C16" s="113">
        <v>5.8814303638644923</v>
      </c>
      <c r="D16" s="115">
        <v>1125</v>
      </c>
      <c r="E16" s="114">
        <v>902</v>
      </c>
      <c r="F16" s="114">
        <v>958</v>
      </c>
      <c r="G16" s="114">
        <v>923</v>
      </c>
      <c r="H16" s="140">
        <v>1035</v>
      </c>
      <c r="I16" s="115">
        <v>90</v>
      </c>
      <c r="J16" s="116">
        <v>8.695652173913043</v>
      </c>
      <c r="K16" s="110"/>
      <c r="L16" s="110"/>
      <c r="M16" s="110"/>
      <c r="N16" s="110"/>
      <c r="O16" s="110"/>
    </row>
    <row r="17" spans="1:15" s="110" customFormat="1" ht="24.95" customHeight="1" x14ac:dyDescent="0.2">
      <c r="A17" s="193" t="s">
        <v>142</v>
      </c>
      <c r="B17" s="199" t="s">
        <v>220</v>
      </c>
      <c r="C17" s="113">
        <v>2.3212045169385194</v>
      </c>
      <c r="D17" s="115">
        <v>444</v>
      </c>
      <c r="E17" s="114">
        <v>471</v>
      </c>
      <c r="F17" s="114">
        <v>424</v>
      </c>
      <c r="G17" s="114">
        <v>309</v>
      </c>
      <c r="H17" s="140">
        <v>306</v>
      </c>
      <c r="I17" s="115">
        <v>138</v>
      </c>
      <c r="J17" s="116">
        <v>45.098039215686278</v>
      </c>
    </row>
    <row r="18" spans="1:15" s="287" customFormat="1" ht="24.95" customHeight="1" x14ac:dyDescent="0.2">
      <c r="A18" s="201" t="s">
        <v>144</v>
      </c>
      <c r="B18" s="202" t="s">
        <v>145</v>
      </c>
      <c r="C18" s="113">
        <v>4.2346298619824339</v>
      </c>
      <c r="D18" s="115">
        <v>810</v>
      </c>
      <c r="E18" s="114">
        <v>764</v>
      </c>
      <c r="F18" s="114">
        <v>828</v>
      </c>
      <c r="G18" s="114">
        <v>656</v>
      </c>
      <c r="H18" s="140">
        <v>901</v>
      </c>
      <c r="I18" s="115">
        <v>-91</v>
      </c>
      <c r="J18" s="116">
        <v>-10.099889012208656</v>
      </c>
      <c r="K18" s="110"/>
      <c r="L18" s="110"/>
      <c r="M18" s="110"/>
      <c r="N18" s="110"/>
      <c r="O18" s="110"/>
    </row>
    <row r="19" spans="1:15" s="110" customFormat="1" ht="24.95" customHeight="1" x14ac:dyDescent="0.2">
      <c r="A19" s="193" t="s">
        <v>146</v>
      </c>
      <c r="B19" s="199" t="s">
        <v>147</v>
      </c>
      <c r="C19" s="113">
        <v>14.748013383521538</v>
      </c>
      <c r="D19" s="115">
        <v>2821</v>
      </c>
      <c r="E19" s="114">
        <v>2687</v>
      </c>
      <c r="F19" s="114">
        <v>2597</v>
      </c>
      <c r="G19" s="114">
        <v>2310</v>
      </c>
      <c r="H19" s="140">
        <v>2364</v>
      </c>
      <c r="I19" s="115">
        <v>457</v>
      </c>
      <c r="J19" s="116">
        <v>19.331641285956007</v>
      </c>
    </row>
    <row r="20" spans="1:15" s="287" customFormat="1" ht="24.95" customHeight="1" x14ac:dyDescent="0.2">
      <c r="A20" s="193" t="s">
        <v>148</v>
      </c>
      <c r="B20" s="199" t="s">
        <v>149</v>
      </c>
      <c r="C20" s="113">
        <v>4.7574236721037222</v>
      </c>
      <c r="D20" s="115">
        <v>910</v>
      </c>
      <c r="E20" s="114">
        <v>844</v>
      </c>
      <c r="F20" s="114">
        <v>998</v>
      </c>
      <c r="G20" s="114">
        <v>920</v>
      </c>
      <c r="H20" s="140">
        <v>945</v>
      </c>
      <c r="I20" s="115">
        <v>-35</v>
      </c>
      <c r="J20" s="116">
        <v>-3.7037037037037037</v>
      </c>
      <c r="K20" s="110"/>
      <c r="L20" s="110"/>
      <c r="M20" s="110"/>
      <c r="N20" s="110"/>
      <c r="O20" s="110"/>
    </row>
    <row r="21" spans="1:15" s="110" customFormat="1" ht="24.95" customHeight="1" x14ac:dyDescent="0.2">
      <c r="A21" s="201" t="s">
        <v>150</v>
      </c>
      <c r="B21" s="202" t="s">
        <v>151</v>
      </c>
      <c r="C21" s="113">
        <v>6.1846507737348393</v>
      </c>
      <c r="D21" s="115">
        <v>1183</v>
      </c>
      <c r="E21" s="114">
        <v>913</v>
      </c>
      <c r="F21" s="114">
        <v>1021</v>
      </c>
      <c r="G21" s="114">
        <v>811</v>
      </c>
      <c r="H21" s="140">
        <v>953</v>
      </c>
      <c r="I21" s="115">
        <v>230</v>
      </c>
      <c r="J21" s="116">
        <v>24.134312696747113</v>
      </c>
    </row>
    <row r="22" spans="1:15" s="110" customFormat="1" ht="24.95" customHeight="1" x14ac:dyDescent="0.2">
      <c r="A22" s="201" t="s">
        <v>152</v>
      </c>
      <c r="B22" s="199" t="s">
        <v>153</v>
      </c>
      <c r="C22" s="113">
        <v>3.9523212045169385</v>
      </c>
      <c r="D22" s="115">
        <v>756</v>
      </c>
      <c r="E22" s="114">
        <v>820</v>
      </c>
      <c r="F22" s="114">
        <v>791</v>
      </c>
      <c r="G22" s="114">
        <v>563</v>
      </c>
      <c r="H22" s="140">
        <v>599</v>
      </c>
      <c r="I22" s="115">
        <v>157</v>
      </c>
      <c r="J22" s="116">
        <v>26.210350584307179</v>
      </c>
    </row>
    <row r="23" spans="1:15" s="110" customFormat="1" ht="24.95" customHeight="1" x14ac:dyDescent="0.2">
      <c r="A23" s="193" t="s">
        <v>154</v>
      </c>
      <c r="B23" s="199" t="s">
        <v>155</v>
      </c>
      <c r="C23" s="113">
        <v>0.96716854872438307</v>
      </c>
      <c r="D23" s="115">
        <v>185</v>
      </c>
      <c r="E23" s="114">
        <v>1560</v>
      </c>
      <c r="F23" s="114">
        <v>176</v>
      </c>
      <c r="G23" s="114">
        <v>152</v>
      </c>
      <c r="H23" s="140">
        <v>252</v>
      </c>
      <c r="I23" s="115">
        <v>-67</v>
      </c>
      <c r="J23" s="116">
        <v>-26.587301587301589</v>
      </c>
    </row>
    <row r="24" spans="1:15" s="110" customFormat="1" ht="24.95" customHeight="1" x14ac:dyDescent="0.2">
      <c r="A24" s="193" t="s">
        <v>156</v>
      </c>
      <c r="B24" s="199" t="s">
        <v>221</v>
      </c>
      <c r="C24" s="113">
        <v>8.9868255959849428</v>
      </c>
      <c r="D24" s="115">
        <v>1719</v>
      </c>
      <c r="E24" s="114">
        <v>1645</v>
      </c>
      <c r="F24" s="114">
        <v>1636</v>
      </c>
      <c r="G24" s="114">
        <v>1609</v>
      </c>
      <c r="H24" s="140">
        <v>1616</v>
      </c>
      <c r="I24" s="115">
        <v>103</v>
      </c>
      <c r="J24" s="116">
        <v>6.3737623762376234</v>
      </c>
    </row>
    <row r="25" spans="1:15" s="110" customFormat="1" ht="24.95" customHeight="1" x14ac:dyDescent="0.2">
      <c r="A25" s="193" t="s">
        <v>222</v>
      </c>
      <c r="B25" s="204" t="s">
        <v>159</v>
      </c>
      <c r="C25" s="113">
        <v>4.5953575909661231</v>
      </c>
      <c r="D25" s="115">
        <v>879</v>
      </c>
      <c r="E25" s="114">
        <v>842</v>
      </c>
      <c r="F25" s="114">
        <v>926</v>
      </c>
      <c r="G25" s="114">
        <v>805</v>
      </c>
      <c r="H25" s="140">
        <v>1349</v>
      </c>
      <c r="I25" s="115">
        <v>-470</v>
      </c>
      <c r="J25" s="116">
        <v>-34.840622683469235</v>
      </c>
    </row>
    <row r="26" spans="1:15" s="110" customFormat="1" ht="24.95" customHeight="1" x14ac:dyDescent="0.2">
      <c r="A26" s="201">
        <v>782.78300000000002</v>
      </c>
      <c r="B26" s="203" t="s">
        <v>160</v>
      </c>
      <c r="C26" s="113">
        <v>8.3333333333333339</v>
      </c>
      <c r="D26" s="115">
        <v>1594</v>
      </c>
      <c r="E26" s="114">
        <v>2145</v>
      </c>
      <c r="F26" s="114">
        <v>1834</v>
      </c>
      <c r="G26" s="114">
        <v>1487</v>
      </c>
      <c r="H26" s="140">
        <v>1638</v>
      </c>
      <c r="I26" s="115">
        <v>-44</v>
      </c>
      <c r="J26" s="116">
        <v>-2.686202686202686</v>
      </c>
    </row>
    <row r="27" spans="1:15" s="110" customFormat="1" ht="24.95" customHeight="1" x14ac:dyDescent="0.2">
      <c r="A27" s="193" t="s">
        <v>161</v>
      </c>
      <c r="B27" s="199" t="s">
        <v>162</v>
      </c>
      <c r="C27" s="113">
        <v>1.9343370974487661</v>
      </c>
      <c r="D27" s="115">
        <v>370</v>
      </c>
      <c r="E27" s="114">
        <v>267</v>
      </c>
      <c r="F27" s="114">
        <v>498</v>
      </c>
      <c r="G27" s="114">
        <v>282</v>
      </c>
      <c r="H27" s="140">
        <v>483</v>
      </c>
      <c r="I27" s="115">
        <v>-113</v>
      </c>
      <c r="J27" s="116">
        <v>-23.395445134575571</v>
      </c>
    </row>
    <row r="28" spans="1:15" s="110" customFormat="1" ht="24.95" customHeight="1" x14ac:dyDescent="0.2">
      <c r="A28" s="193" t="s">
        <v>163</v>
      </c>
      <c r="B28" s="199" t="s">
        <v>164</v>
      </c>
      <c r="C28" s="113">
        <v>8.7515683814303635</v>
      </c>
      <c r="D28" s="115">
        <v>1674</v>
      </c>
      <c r="E28" s="114">
        <v>1435</v>
      </c>
      <c r="F28" s="114">
        <v>1861</v>
      </c>
      <c r="G28" s="114">
        <v>1448</v>
      </c>
      <c r="H28" s="140">
        <v>1771</v>
      </c>
      <c r="I28" s="115">
        <v>-97</v>
      </c>
      <c r="J28" s="116">
        <v>-5.4771315640880855</v>
      </c>
    </row>
    <row r="29" spans="1:15" s="110" customFormat="1" ht="24.95" customHeight="1" x14ac:dyDescent="0.2">
      <c r="A29" s="193">
        <v>86</v>
      </c>
      <c r="B29" s="199" t="s">
        <v>165</v>
      </c>
      <c r="C29" s="113">
        <v>8.2287745713090761</v>
      </c>
      <c r="D29" s="115">
        <v>1574</v>
      </c>
      <c r="E29" s="114">
        <v>1173</v>
      </c>
      <c r="F29" s="114">
        <v>1394</v>
      </c>
      <c r="G29" s="114">
        <v>1254</v>
      </c>
      <c r="H29" s="140">
        <v>1470</v>
      </c>
      <c r="I29" s="115">
        <v>104</v>
      </c>
      <c r="J29" s="116">
        <v>7.074829931972789</v>
      </c>
    </row>
    <row r="30" spans="1:15" s="110" customFormat="1" ht="24.95" customHeight="1" x14ac:dyDescent="0.2">
      <c r="A30" s="193">
        <v>87.88</v>
      </c>
      <c r="B30" s="204" t="s">
        <v>166</v>
      </c>
      <c r="C30" s="113">
        <v>5.7768716018402344</v>
      </c>
      <c r="D30" s="115">
        <v>1105</v>
      </c>
      <c r="E30" s="114">
        <v>1060</v>
      </c>
      <c r="F30" s="114">
        <v>1424</v>
      </c>
      <c r="G30" s="114">
        <v>1444</v>
      </c>
      <c r="H30" s="140">
        <v>1157</v>
      </c>
      <c r="I30" s="115">
        <v>-52</v>
      </c>
      <c r="J30" s="116">
        <v>-4.4943820224719104</v>
      </c>
    </row>
    <row r="31" spans="1:15" s="110" customFormat="1" ht="24.95" customHeight="1" x14ac:dyDescent="0.2">
      <c r="A31" s="193" t="s">
        <v>167</v>
      </c>
      <c r="B31" s="199" t="s">
        <v>168</v>
      </c>
      <c r="C31" s="113">
        <v>4.0307402760351314</v>
      </c>
      <c r="D31" s="115">
        <v>771</v>
      </c>
      <c r="E31" s="114">
        <v>621</v>
      </c>
      <c r="F31" s="114">
        <v>1108</v>
      </c>
      <c r="G31" s="114">
        <v>614</v>
      </c>
      <c r="H31" s="140">
        <v>753</v>
      </c>
      <c r="I31" s="115">
        <v>18</v>
      </c>
      <c r="J31" s="116">
        <v>2.3904382470119523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0.21957340025094102</v>
      </c>
      <c r="D34" s="115">
        <v>42</v>
      </c>
      <c r="E34" s="114">
        <v>71</v>
      </c>
      <c r="F34" s="114">
        <v>66</v>
      </c>
      <c r="G34" s="114">
        <v>32</v>
      </c>
      <c r="H34" s="140">
        <v>32</v>
      </c>
      <c r="I34" s="115">
        <v>10</v>
      </c>
      <c r="J34" s="116">
        <v>31.25</v>
      </c>
    </row>
    <row r="35" spans="1:10" s="110" customFormat="1" ht="24.95" customHeight="1" x14ac:dyDescent="0.2">
      <c r="A35" s="292" t="s">
        <v>171</v>
      </c>
      <c r="B35" s="293" t="s">
        <v>172</v>
      </c>
      <c r="C35" s="113">
        <v>18.533040568799667</v>
      </c>
      <c r="D35" s="115">
        <v>3545</v>
      </c>
      <c r="E35" s="114">
        <v>2875</v>
      </c>
      <c r="F35" s="114">
        <v>2770</v>
      </c>
      <c r="G35" s="114">
        <v>2544</v>
      </c>
      <c r="H35" s="140">
        <v>3331</v>
      </c>
      <c r="I35" s="115">
        <v>214</v>
      </c>
      <c r="J35" s="116">
        <v>6.4244971480036028</v>
      </c>
    </row>
    <row r="36" spans="1:10" s="110" customFormat="1" ht="24.95" customHeight="1" x14ac:dyDescent="0.2">
      <c r="A36" s="294" t="s">
        <v>173</v>
      </c>
      <c r="B36" s="295" t="s">
        <v>174</v>
      </c>
      <c r="C36" s="125">
        <v>81.2473860309494</v>
      </c>
      <c r="D36" s="143">
        <v>15541</v>
      </c>
      <c r="E36" s="144">
        <v>16012</v>
      </c>
      <c r="F36" s="144">
        <v>16264</v>
      </c>
      <c r="G36" s="144">
        <v>13699</v>
      </c>
      <c r="H36" s="145">
        <v>15350</v>
      </c>
      <c r="I36" s="143">
        <v>191</v>
      </c>
      <c r="J36" s="146">
        <v>1.2442996742671011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19128</v>
      </c>
      <c r="F11" s="264">
        <v>18958</v>
      </c>
      <c r="G11" s="264">
        <v>19100</v>
      </c>
      <c r="H11" s="264">
        <v>16275</v>
      </c>
      <c r="I11" s="265">
        <v>18713</v>
      </c>
      <c r="J11" s="263">
        <v>415</v>
      </c>
      <c r="K11" s="266">
        <v>2.2177096136375782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22.636971978251779</v>
      </c>
      <c r="E13" s="115">
        <v>4330</v>
      </c>
      <c r="F13" s="114">
        <v>4887</v>
      </c>
      <c r="G13" s="114">
        <v>4730</v>
      </c>
      <c r="H13" s="114">
        <v>3817</v>
      </c>
      <c r="I13" s="140">
        <v>4223</v>
      </c>
      <c r="J13" s="115">
        <v>107</v>
      </c>
      <c r="K13" s="116">
        <v>2.5337437840397823</v>
      </c>
    </row>
    <row r="14" spans="1:17" ht="15.95" customHeight="1" x14ac:dyDescent="0.2">
      <c r="A14" s="306" t="s">
        <v>230</v>
      </c>
      <c r="B14" s="307"/>
      <c r="C14" s="308"/>
      <c r="D14" s="113">
        <v>51.730447511501467</v>
      </c>
      <c r="E14" s="115">
        <v>9895</v>
      </c>
      <c r="F14" s="114">
        <v>8718</v>
      </c>
      <c r="G14" s="114">
        <v>9675</v>
      </c>
      <c r="H14" s="114">
        <v>8355</v>
      </c>
      <c r="I14" s="140">
        <v>9464</v>
      </c>
      <c r="J14" s="115">
        <v>431</v>
      </c>
      <c r="K14" s="116">
        <v>4.5540997464074389</v>
      </c>
    </row>
    <row r="15" spans="1:17" ht="15.95" customHeight="1" x14ac:dyDescent="0.2">
      <c r="A15" s="306" t="s">
        <v>231</v>
      </c>
      <c r="B15" s="307"/>
      <c r="C15" s="308"/>
      <c r="D15" s="113">
        <v>8.3333333333333339</v>
      </c>
      <c r="E15" s="115">
        <v>1594</v>
      </c>
      <c r="F15" s="114">
        <v>2223</v>
      </c>
      <c r="G15" s="114">
        <v>1458</v>
      </c>
      <c r="H15" s="114">
        <v>1265</v>
      </c>
      <c r="I15" s="140">
        <v>1504</v>
      </c>
      <c r="J15" s="115">
        <v>90</v>
      </c>
      <c r="K15" s="116">
        <v>5.9840425531914896</v>
      </c>
    </row>
    <row r="16" spans="1:17" ht="15.95" customHeight="1" x14ac:dyDescent="0.2">
      <c r="A16" s="306" t="s">
        <v>232</v>
      </c>
      <c r="B16" s="307"/>
      <c r="C16" s="308"/>
      <c r="D16" s="113">
        <v>16.938519447929735</v>
      </c>
      <c r="E16" s="115">
        <v>3240</v>
      </c>
      <c r="F16" s="114">
        <v>3072</v>
      </c>
      <c r="G16" s="114">
        <v>3129</v>
      </c>
      <c r="H16" s="114">
        <v>2758</v>
      </c>
      <c r="I16" s="140">
        <v>3469</v>
      </c>
      <c r="J16" s="115">
        <v>-229</v>
      </c>
      <c r="K16" s="116">
        <v>-6.6013260305563559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0.33458803847762442</v>
      </c>
      <c r="E18" s="115">
        <v>64</v>
      </c>
      <c r="F18" s="114">
        <v>87</v>
      </c>
      <c r="G18" s="114">
        <v>98</v>
      </c>
      <c r="H18" s="114">
        <v>57</v>
      </c>
      <c r="I18" s="140">
        <v>59</v>
      </c>
      <c r="J18" s="115">
        <v>5</v>
      </c>
      <c r="K18" s="116">
        <v>8.4745762711864412</v>
      </c>
    </row>
    <row r="19" spans="1:11" ht="14.1" customHeight="1" x14ac:dyDescent="0.2">
      <c r="A19" s="306" t="s">
        <v>235</v>
      </c>
      <c r="B19" s="307" t="s">
        <v>236</v>
      </c>
      <c r="C19" s="308"/>
      <c r="D19" s="113">
        <v>0.23002927645336679</v>
      </c>
      <c r="E19" s="115">
        <v>44</v>
      </c>
      <c r="F19" s="114">
        <v>66</v>
      </c>
      <c r="G19" s="114">
        <v>67</v>
      </c>
      <c r="H19" s="114">
        <v>42</v>
      </c>
      <c r="I19" s="140">
        <v>39</v>
      </c>
      <c r="J19" s="115">
        <v>5</v>
      </c>
      <c r="K19" s="116">
        <v>12.820512820512821</v>
      </c>
    </row>
    <row r="20" spans="1:11" ht="14.1" customHeight="1" x14ac:dyDescent="0.2">
      <c r="A20" s="306">
        <v>12</v>
      </c>
      <c r="B20" s="307" t="s">
        <v>237</v>
      </c>
      <c r="C20" s="308"/>
      <c r="D20" s="113">
        <v>0.53847762442492686</v>
      </c>
      <c r="E20" s="115">
        <v>103</v>
      </c>
      <c r="F20" s="114">
        <v>103</v>
      </c>
      <c r="G20" s="114">
        <v>96</v>
      </c>
      <c r="H20" s="114">
        <v>100</v>
      </c>
      <c r="I20" s="140">
        <v>141</v>
      </c>
      <c r="J20" s="115">
        <v>-38</v>
      </c>
      <c r="K20" s="116">
        <v>-26.950354609929079</v>
      </c>
    </row>
    <row r="21" spans="1:11" ht="14.1" customHeight="1" x14ac:dyDescent="0.2">
      <c r="A21" s="306">
        <v>21</v>
      </c>
      <c r="B21" s="307" t="s">
        <v>238</v>
      </c>
      <c r="C21" s="308"/>
      <c r="D21" s="113">
        <v>0.46005855290673359</v>
      </c>
      <c r="E21" s="115">
        <v>88</v>
      </c>
      <c r="F21" s="114">
        <v>88</v>
      </c>
      <c r="G21" s="114">
        <v>78</v>
      </c>
      <c r="H21" s="114">
        <v>82</v>
      </c>
      <c r="I21" s="140">
        <v>61</v>
      </c>
      <c r="J21" s="115">
        <v>27</v>
      </c>
      <c r="K21" s="116">
        <v>44.26229508196721</v>
      </c>
    </row>
    <row r="22" spans="1:11" ht="14.1" customHeight="1" x14ac:dyDescent="0.2">
      <c r="A22" s="306">
        <v>22</v>
      </c>
      <c r="B22" s="307" t="s">
        <v>239</v>
      </c>
      <c r="C22" s="308"/>
      <c r="D22" s="113">
        <v>1.0299038059389376</v>
      </c>
      <c r="E22" s="115">
        <v>197</v>
      </c>
      <c r="F22" s="114">
        <v>274</v>
      </c>
      <c r="G22" s="114">
        <v>212</v>
      </c>
      <c r="H22" s="114">
        <v>175</v>
      </c>
      <c r="I22" s="140">
        <v>186</v>
      </c>
      <c r="J22" s="115">
        <v>11</v>
      </c>
      <c r="K22" s="116">
        <v>5.913978494623656</v>
      </c>
    </row>
    <row r="23" spans="1:11" ht="14.1" customHeight="1" x14ac:dyDescent="0.2">
      <c r="A23" s="306">
        <v>23</v>
      </c>
      <c r="B23" s="307" t="s">
        <v>240</v>
      </c>
      <c r="C23" s="308"/>
      <c r="D23" s="113">
        <v>1.1867419489753241</v>
      </c>
      <c r="E23" s="115">
        <v>227</v>
      </c>
      <c r="F23" s="114">
        <v>266</v>
      </c>
      <c r="G23" s="114">
        <v>227</v>
      </c>
      <c r="H23" s="114">
        <v>190</v>
      </c>
      <c r="I23" s="140">
        <v>243</v>
      </c>
      <c r="J23" s="115">
        <v>-16</v>
      </c>
      <c r="K23" s="116">
        <v>-6.5843621399176957</v>
      </c>
    </row>
    <row r="24" spans="1:11" ht="14.1" customHeight="1" x14ac:dyDescent="0.2">
      <c r="A24" s="306">
        <v>24</v>
      </c>
      <c r="B24" s="307" t="s">
        <v>241</v>
      </c>
      <c r="C24" s="308"/>
      <c r="D24" s="113">
        <v>2.7551233793391887</v>
      </c>
      <c r="E24" s="115">
        <v>527</v>
      </c>
      <c r="F24" s="114">
        <v>536</v>
      </c>
      <c r="G24" s="114">
        <v>480</v>
      </c>
      <c r="H24" s="114">
        <v>475</v>
      </c>
      <c r="I24" s="140">
        <v>512</v>
      </c>
      <c r="J24" s="115">
        <v>15</v>
      </c>
      <c r="K24" s="116">
        <v>2.9296875</v>
      </c>
    </row>
    <row r="25" spans="1:11" ht="14.1" customHeight="1" x14ac:dyDescent="0.2">
      <c r="A25" s="306">
        <v>25</v>
      </c>
      <c r="B25" s="307" t="s">
        <v>242</v>
      </c>
      <c r="C25" s="308"/>
      <c r="D25" s="113">
        <v>4.1928063571727314</v>
      </c>
      <c r="E25" s="115">
        <v>802</v>
      </c>
      <c r="F25" s="114">
        <v>652</v>
      </c>
      <c r="G25" s="114">
        <v>707</v>
      </c>
      <c r="H25" s="114">
        <v>702</v>
      </c>
      <c r="I25" s="140">
        <v>764</v>
      </c>
      <c r="J25" s="115">
        <v>38</v>
      </c>
      <c r="K25" s="116">
        <v>4.9738219895287958</v>
      </c>
    </row>
    <row r="26" spans="1:11" ht="14.1" customHeight="1" x14ac:dyDescent="0.2">
      <c r="A26" s="306">
        <v>26</v>
      </c>
      <c r="B26" s="307" t="s">
        <v>243</v>
      </c>
      <c r="C26" s="308"/>
      <c r="D26" s="113">
        <v>3.0322040987034713</v>
      </c>
      <c r="E26" s="115">
        <v>580</v>
      </c>
      <c r="F26" s="114">
        <v>385</v>
      </c>
      <c r="G26" s="114">
        <v>501</v>
      </c>
      <c r="H26" s="114">
        <v>439</v>
      </c>
      <c r="I26" s="140">
        <v>579</v>
      </c>
      <c r="J26" s="115">
        <v>1</v>
      </c>
      <c r="K26" s="116">
        <v>0.17271157167530224</v>
      </c>
    </row>
    <row r="27" spans="1:11" ht="14.1" customHeight="1" x14ac:dyDescent="0.2">
      <c r="A27" s="306">
        <v>27</v>
      </c>
      <c r="B27" s="307" t="s">
        <v>244</v>
      </c>
      <c r="C27" s="308"/>
      <c r="D27" s="113">
        <v>2.1905060644081975</v>
      </c>
      <c r="E27" s="115">
        <v>419</v>
      </c>
      <c r="F27" s="114">
        <v>356</v>
      </c>
      <c r="G27" s="114">
        <v>377</v>
      </c>
      <c r="H27" s="114">
        <v>355</v>
      </c>
      <c r="I27" s="140">
        <v>521</v>
      </c>
      <c r="J27" s="115">
        <v>-102</v>
      </c>
      <c r="K27" s="116">
        <v>-19.577735124760078</v>
      </c>
    </row>
    <row r="28" spans="1:11" ht="14.1" customHeight="1" x14ac:dyDescent="0.2">
      <c r="A28" s="306">
        <v>28</v>
      </c>
      <c r="B28" s="307" t="s">
        <v>245</v>
      </c>
      <c r="C28" s="308"/>
      <c r="D28" s="113">
        <v>0.24048515265579257</v>
      </c>
      <c r="E28" s="115">
        <v>46</v>
      </c>
      <c r="F28" s="114">
        <v>31</v>
      </c>
      <c r="G28" s="114">
        <v>37</v>
      </c>
      <c r="H28" s="114">
        <v>37</v>
      </c>
      <c r="I28" s="140">
        <v>39</v>
      </c>
      <c r="J28" s="115">
        <v>7</v>
      </c>
      <c r="K28" s="116">
        <v>17.948717948717949</v>
      </c>
    </row>
    <row r="29" spans="1:11" ht="14.1" customHeight="1" x14ac:dyDescent="0.2">
      <c r="A29" s="306">
        <v>29</v>
      </c>
      <c r="B29" s="307" t="s">
        <v>246</v>
      </c>
      <c r="C29" s="308"/>
      <c r="D29" s="113">
        <v>7.193642827268925</v>
      </c>
      <c r="E29" s="115">
        <v>1376</v>
      </c>
      <c r="F29" s="114">
        <v>1017</v>
      </c>
      <c r="G29" s="114">
        <v>853</v>
      </c>
      <c r="H29" s="114">
        <v>746</v>
      </c>
      <c r="I29" s="140">
        <v>1209</v>
      </c>
      <c r="J29" s="115">
        <v>167</v>
      </c>
      <c r="K29" s="116">
        <v>13.813068651778329</v>
      </c>
    </row>
    <row r="30" spans="1:11" ht="14.1" customHeight="1" x14ac:dyDescent="0.2">
      <c r="A30" s="306" t="s">
        <v>247</v>
      </c>
      <c r="B30" s="307" t="s">
        <v>248</v>
      </c>
      <c r="C30" s="308"/>
      <c r="D30" s="113">
        <v>4.0202843998327058</v>
      </c>
      <c r="E30" s="115">
        <v>769</v>
      </c>
      <c r="F30" s="114">
        <v>609</v>
      </c>
      <c r="G30" s="114" t="s">
        <v>513</v>
      </c>
      <c r="H30" s="114">
        <v>304</v>
      </c>
      <c r="I30" s="140">
        <v>739</v>
      </c>
      <c r="J30" s="115">
        <v>30</v>
      </c>
      <c r="K30" s="116">
        <v>4.0595399188092021</v>
      </c>
    </row>
    <row r="31" spans="1:11" ht="14.1" customHeight="1" x14ac:dyDescent="0.2">
      <c r="A31" s="306" t="s">
        <v>249</v>
      </c>
      <c r="B31" s="307" t="s">
        <v>250</v>
      </c>
      <c r="C31" s="308"/>
      <c r="D31" s="113">
        <v>3.1733584274362192</v>
      </c>
      <c r="E31" s="115">
        <v>607</v>
      </c>
      <c r="F31" s="114">
        <v>408</v>
      </c>
      <c r="G31" s="114">
        <v>495</v>
      </c>
      <c r="H31" s="114">
        <v>442</v>
      </c>
      <c r="I31" s="140">
        <v>470</v>
      </c>
      <c r="J31" s="115">
        <v>137</v>
      </c>
      <c r="K31" s="116">
        <v>29.148936170212767</v>
      </c>
    </row>
    <row r="32" spans="1:11" ht="14.1" customHeight="1" x14ac:dyDescent="0.2">
      <c r="A32" s="306">
        <v>31</v>
      </c>
      <c r="B32" s="307" t="s">
        <v>251</v>
      </c>
      <c r="C32" s="308"/>
      <c r="D32" s="113">
        <v>0.99853617733166045</v>
      </c>
      <c r="E32" s="115">
        <v>191</v>
      </c>
      <c r="F32" s="114">
        <v>159</v>
      </c>
      <c r="G32" s="114">
        <v>162</v>
      </c>
      <c r="H32" s="114">
        <v>139</v>
      </c>
      <c r="I32" s="140">
        <v>217</v>
      </c>
      <c r="J32" s="115">
        <v>-26</v>
      </c>
      <c r="K32" s="116">
        <v>-11.981566820276498</v>
      </c>
    </row>
    <row r="33" spans="1:11" ht="14.1" customHeight="1" x14ac:dyDescent="0.2">
      <c r="A33" s="306">
        <v>32</v>
      </c>
      <c r="B33" s="307" t="s">
        <v>252</v>
      </c>
      <c r="C33" s="308"/>
      <c r="D33" s="113">
        <v>1.2965286491007946</v>
      </c>
      <c r="E33" s="115">
        <v>248</v>
      </c>
      <c r="F33" s="114">
        <v>257</v>
      </c>
      <c r="G33" s="114">
        <v>324</v>
      </c>
      <c r="H33" s="114">
        <v>245</v>
      </c>
      <c r="I33" s="140">
        <v>282</v>
      </c>
      <c r="J33" s="115">
        <v>-34</v>
      </c>
      <c r="K33" s="116">
        <v>-12.056737588652481</v>
      </c>
    </row>
    <row r="34" spans="1:11" ht="14.1" customHeight="1" x14ac:dyDescent="0.2">
      <c r="A34" s="306">
        <v>33</v>
      </c>
      <c r="B34" s="307" t="s">
        <v>253</v>
      </c>
      <c r="C34" s="308"/>
      <c r="D34" s="113">
        <v>1.0612714345462149</v>
      </c>
      <c r="E34" s="115">
        <v>203</v>
      </c>
      <c r="F34" s="114">
        <v>262</v>
      </c>
      <c r="G34" s="114">
        <v>231</v>
      </c>
      <c r="H34" s="114">
        <v>169</v>
      </c>
      <c r="I34" s="140">
        <v>221</v>
      </c>
      <c r="J34" s="115">
        <v>-18</v>
      </c>
      <c r="K34" s="116">
        <v>-8.1447963800904972</v>
      </c>
    </row>
    <row r="35" spans="1:11" ht="14.1" customHeight="1" x14ac:dyDescent="0.2">
      <c r="A35" s="306">
        <v>34</v>
      </c>
      <c r="B35" s="307" t="s">
        <v>254</v>
      </c>
      <c r="C35" s="308"/>
      <c r="D35" s="113">
        <v>1.6677122542869092</v>
      </c>
      <c r="E35" s="115">
        <v>319</v>
      </c>
      <c r="F35" s="114">
        <v>226</v>
      </c>
      <c r="G35" s="114">
        <v>236</v>
      </c>
      <c r="H35" s="114">
        <v>220</v>
      </c>
      <c r="I35" s="140">
        <v>366</v>
      </c>
      <c r="J35" s="115">
        <v>-47</v>
      </c>
      <c r="K35" s="116">
        <v>-12.841530054644808</v>
      </c>
    </row>
    <row r="36" spans="1:11" ht="14.1" customHeight="1" x14ac:dyDescent="0.2">
      <c r="A36" s="306">
        <v>41</v>
      </c>
      <c r="B36" s="307" t="s">
        <v>255</v>
      </c>
      <c r="C36" s="308"/>
      <c r="D36" s="113">
        <v>1.8402342116269343</v>
      </c>
      <c r="E36" s="115">
        <v>352</v>
      </c>
      <c r="F36" s="114">
        <v>335</v>
      </c>
      <c r="G36" s="114">
        <v>235</v>
      </c>
      <c r="H36" s="114">
        <v>253</v>
      </c>
      <c r="I36" s="140">
        <v>285</v>
      </c>
      <c r="J36" s="115">
        <v>67</v>
      </c>
      <c r="K36" s="116">
        <v>23.508771929824562</v>
      </c>
    </row>
    <row r="37" spans="1:11" ht="14.1" customHeight="1" x14ac:dyDescent="0.2">
      <c r="A37" s="306">
        <v>42</v>
      </c>
      <c r="B37" s="307" t="s">
        <v>256</v>
      </c>
      <c r="C37" s="308"/>
      <c r="D37" s="113">
        <v>0.21957340025094102</v>
      </c>
      <c r="E37" s="115">
        <v>42</v>
      </c>
      <c r="F37" s="114">
        <v>22</v>
      </c>
      <c r="G37" s="114">
        <v>40</v>
      </c>
      <c r="H37" s="114">
        <v>28</v>
      </c>
      <c r="I37" s="140">
        <v>35</v>
      </c>
      <c r="J37" s="115">
        <v>7</v>
      </c>
      <c r="K37" s="116">
        <v>20</v>
      </c>
    </row>
    <row r="38" spans="1:11" ht="14.1" customHeight="1" x14ac:dyDescent="0.2">
      <c r="A38" s="306">
        <v>43</v>
      </c>
      <c r="B38" s="307" t="s">
        <v>257</v>
      </c>
      <c r="C38" s="308"/>
      <c r="D38" s="113">
        <v>2.3734838979506483</v>
      </c>
      <c r="E38" s="115">
        <v>454</v>
      </c>
      <c r="F38" s="114">
        <v>431</v>
      </c>
      <c r="G38" s="114">
        <v>613</v>
      </c>
      <c r="H38" s="114">
        <v>386</v>
      </c>
      <c r="I38" s="140">
        <v>507</v>
      </c>
      <c r="J38" s="115">
        <v>-53</v>
      </c>
      <c r="K38" s="116">
        <v>-10.453648915187376</v>
      </c>
    </row>
    <row r="39" spans="1:11" ht="14.1" customHeight="1" x14ac:dyDescent="0.2">
      <c r="A39" s="306">
        <v>51</v>
      </c>
      <c r="B39" s="307" t="s">
        <v>258</v>
      </c>
      <c r="C39" s="308"/>
      <c r="D39" s="113">
        <v>8.6104140526976156</v>
      </c>
      <c r="E39" s="115">
        <v>1647</v>
      </c>
      <c r="F39" s="114">
        <v>1982</v>
      </c>
      <c r="G39" s="114">
        <v>1805</v>
      </c>
      <c r="H39" s="114">
        <v>1428</v>
      </c>
      <c r="I39" s="140">
        <v>1513</v>
      </c>
      <c r="J39" s="115">
        <v>134</v>
      </c>
      <c r="K39" s="116">
        <v>8.8565763384005294</v>
      </c>
    </row>
    <row r="40" spans="1:11" ht="14.1" customHeight="1" x14ac:dyDescent="0.2">
      <c r="A40" s="306" t="s">
        <v>259</v>
      </c>
      <c r="B40" s="307" t="s">
        <v>260</v>
      </c>
      <c r="C40" s="308"/>
      <c r="D40" s="113">
        <v>8.1712672521957348</v>
      </c>
      <c r="E40" s="115">
        <v>1563</v>
      </c>
      <c r="F40" s="114">
        <v>1879</v>
      </c>
      <c r="G40" s="114">
        <v>1716</v>
      </c>
      <c r="H40" s="114">
        <v>1335</v>
      </c>
      <c r="I40" s="140">
        <v>1425</v>
      </c>
      <c r="J40" s="115">
        <v>138</v>
      </c>
      <c r="K40" s="116">
        <v>9.6842105263157894</v>
      </c>
    </row>
    <row r="41" spans="1:11" ht="14.1" customHeight="1" x14ac:dyDescent="0.2">
      <c r="A41" s="306"/>
      <c r="B41" s="307" t="s">
        <v>261</v>
      </c>
      <c r="C41" s="308"/>
      <c r="D41" s="113">
        <v>6.9583856127143457</v>
      </c>
      <c r="E41" s="115">
        <v>1331</v>
      </c>
      <c r="F41" s="114">
        <v>1681</v>
      </c>
      <c r="G41" s="114">
        <v>1427</v>
      </c>
      <c r="H41" s="114">
        <v>1156</v>
      </c>
      <c r="I41" s="140">
        <v>1265</v>
      </c>
      <c r="J41" s="115">
        <v>66</v>
      </c>
      <c r="K41" s="116">
        <v>5.2173913043478262</v>
      </c>
    </row>
    <row r="42" spans="1:11" ht="14.1" customHeight="1" x14ac:dyDescent="0.2">
      <c r="A42" s="306">
        <v>52</v>
      </c>
      <c r="B42" s="307" t="s">
        <v>262</v>
      </c>
      <c r="C42" s="308"/>
      <c r="D42" s="113">
        <v>3.1733584274362192</v>
      </c>
      <c r="E42" s="115">
        <v>607</v>
      </c>
      <c r="F42" s="114">
        <v>473</v>
      </c>
      <c r="G42" s="114">
        <v>619</v>
      </c>
      <c r="H42" s="114">
        <v>605</v>
      </c>
      <c r="I42" s="140">
        <v>620</v>
      </c>
      <c r="J42" s="115">
        <v>-13</v>
      </c>
      <c r="K42" s="116">
        <v>-2.096774193548387</v>
      </c>
    </row>
    <row r="43" spans="1:11" ht="14.1" customHeight="1" x14ac:dyDescent="0.2">
      <c r="A43" s="306" t="s">
        <v>263</v>
      </c>
      <c r="B43" s="307" t="s">
        <v>264</v>
      </c>
      <c r="C43" s="308"/>
      <c r="D43" s="113">
        <v>2.7760351317440399</v>
      </c>
      <c r="E43" s="115">
        <v>531</v>
      </c>
      <c r="F43" s="114">
        <v>396</v>
      </c>
      <c r="G43" s="114">
        <v>546</v>
      </c>
      <c r="H43" s="114">
        <v>536</v>
      </c>
      <c r="I43" s="140">
        <v>544</v>
      </c>
      <c r="J43" s="115">
        <v>-13</v>
      </c>
      <c r="K43" s="116">
        <v>-2.3897058823529411</v>
      </c>
    </row>
    <row r="44" spans="1:11" ht="14.1" customHeight="1" x14ac:dyDescent="0.2">
      <c r="A44" s="306">
        <v>53</v>
      </c>
      <c r="B44" s="307" t="s">
        <v>265</v>
      </c>
      <c r="C44" s="308"/>
      <c r="D44" s="113">
        <v>1.0926390631534924</v>
      </c>
      <c r="E44" s="115">
        <v>209</v>
      </c>
      <c r="F44" s="114">
        <v>201</v>
      </c>
      <c r="G44" s="114">
        <v>210</v>
      </c>
      <c r="H44" s="114">
        <v>191</v>
      </c>
      <c r="I44" s="140">
        <v>233</v>
      </c>
      <c r="J44" s="115">
        <v>-24</v>
      </c>
      <c r="K44" s="116">
        <v>-10.300429184549357</v>
      </c>
    </row>
    <row r="45" spans="1:11" ht="14.1" customHeight="1" x14ac:dyDescent="0.2">
      <c r="A45" s="306" t="s">
        <v>266</v>
      </c>
      <c r="B45" s="307" t="s">
        <v>267</v>
      </c>
      <c r="C45" s="308"/>
      <c r="D45" s="113">
        <v>1.0455876202425762</v>
      </c>
      <c r="E45" s="115">
        <v>200</v>
      </c>
      <c r="F45" s="114">
        <v>197</v>
      </c>
      <c r="G45" s="114">
        <v>186</v>
      </c>
      <c r="H45" s="114">
        <v>187</v>
      </c>
      <c r="I45" s="140">
        <v>224</v>
      </c>
      <c r="J45" s="115">
        <v>-24</v>
      </c>
      <c r="K45" s="116">
        <v>-10.714285714285714</v>
      </c>
    </row>
    <row r="46" spans="1:11" ht="14.1" customHeight="1" x14ac:dyDescent="0.2">
      <c r="A46" s="306">
        <v>54</v>
      </c>
      <c r="B46" s="307" t="s">
        <v>268</v>
      </c>
      <c r="C46" s="308"/>
      <c r="D46" s="113">
        <v>1.9291091593475533</v>
      </c>
      <c r="E46" s="115">
        <v>369</v>
      </c>
      <c r="F46" s="114">
        <v>360</v>
      </c>
      <c r="G46" s="114">
        <v>415</v>
      </c>
      <c r="H46" s="114">
        <v>434</v>
      </c>
      <c r="I46" s="140">
        <v>496</v>
      </c>
      <c r="J46" s="115">
        <v>-127</v>
      </c>
      <c r="K46" s="116">
        <v>-25.60483870967742</v>
      </c>
    </row>
    <row r="47" spans="1:11" ht="14.1" customHeight="1" x14ac:dyDescent="0.2">
      <c r="A47" s="306">
        <v>61</v>
      </c>
      <c r="B47" s="307" t="s">
        <v>269</v>
      </c>
      <c r="C47" s="308"/>
      <c r="D47" s="113">
        <v>2.0702634880803013</v>
      </c>
      <c r="E47" s="115">
        <v>396</v>
      </c>
      <c r="F47" s="114">
        <v>329</v>
      </c>
      <c r="G47" s="114">
        <v>356</v>
      </c>
      <c r="H47" s="114">
        <v>328</v>
      </c>
      <c r="I47" s="140">
        <v>358</v>
      </c>
      <c r="J47" s="115">
        <v>38</v>
      </c>
      <c r="K47" s="116">
        <v>10.614525139664805</v>
      </c>
    </row>
    <row r="48" spans="1:11" ht="14.1" customHeight="1" x14ac:dyDescent="0.2">
      <c r="A48" s="306">
        <v>62</v>
      </c>
      <c r="B48" s="307" t="s">
        <v>270</v>
      </c>
      <c r="C48" s="308"/>
      <c r="D48" s="113">
        <v>8.0823923044751158</v>
      </c>
      <c r="E48" s="115">
        <v>1546</v>
      </c>
      <c r="F48" s="114">
        <v>1794</v>
      </c>
      <c r="G48" s="114">
        <v>1553</v>
      </c>
      <c r="H48" s="114">
        <v>1345</v>
      </c>
      <c r="I48" s="140">
        <v>1408</v>
      </c>
      <c r="J48" s="115">
        <v>138</v>
      </c>
      <c r="K48" s="116">
        <v>9.8011363636363633</v>
      </c>
    </row>
    <row r="49" spans="1:11" ht="14.1" customHeight="1" x14ac:dyDescent="0.2">
      <c r="A49" s="306">
        <v>63</v>
      </c>
      <c r="B49" s="307" t="s">
        <v>271</v>
      </c>
      <c r="C49" s="308"/>
      <c r="D49" s="113">
        <v>4.2294019238812215</v>
      </c>
      <c r="E49" s="115">
        <v>809</v>
      </c>
      <c r="F49" s="114">
        <v>702</v>
      </c>
      <c r="G49" s="114">
        <v>782</v>
      </c>
      <c r="H49" s="114">
        <v>627</v>
      </c>
      <c r="I49" s="140">
        <v>746</v>
      </c>
      <c r="J49" s="115">
        <v>63</v>
      </c>
      <c r="K49" s="116">
        <v>8.4450402144772116</v>
      </c>
    </row>
    <row r="50" spans="1:11" ht="14.1" customHeight="1" x14ac:dyDescent="0.2">
      <c r="A50" s="306" t="s">
        <v>272</v>
      </c>
      <c r="B50" s="307" t="s">
        <v>273</v>
      </c>
      <c r="C50" s="308"/>
      <c r="D50" s="113">
        <v>0.53324968632371395</v>
      </c>
      <c r="E50" s="115">
        <v>102</v>
      </c>
      <c r="F50" s="114">
        <v>49</v>
      </c>
      <c r="G50" s="114">
        <v>107</v>
      </c>
      <c r="H50" s="114">
        <v>62</v>
      </c>
      <c r="I50" s="140">
        <v>86</v>
      </c>
      <c r="J50" s="115">
        <v>16</v>
      </c>
      <c r="K50" s="116">
        <v>18.604651162790699</v>
      </c>
    </row>
    <row r="51" spans="1:11" ht="14.1" customHeight="1" x14ac:dyDescent="0.2">
      <c r="A51" s="306" t="s">
        <v>274</v>
      </c>
      <c r="B51" s="307" t="s">
        <v>275</v>
      </c>
      <c r="C51" s="308"/>
      <c r="D51" s="113">
        <v>3.3511083228774572</v>
      </c>
      <c r="E51" s="115">
        <v>641</v>
      </c>
      <c r="F51" s="114">
        <v>593</v>
      </c>
      <c r="G51" s="114">
        <v>586</v>
      </c>
      <c r="H51" s="114">
        <v>485</v>
      </c>
      <c r="I51" s="140">
        <v>564</v>
      </c>
      <c r="J51" s="115">
        <v>77</v>
      </c>
      <c r="K51" s="116">
        <v>13.652482269503546</v>
      </c>
    </row>
    <row r="52" spans="1:11" ht="14.1" customHeight="1" x14ac:dyDescent="0.2">
      <c r="A52" s="306">
        <v>71</v>
      </c>
      <c r="B52" s="307" t="s">
        <v>276</v>
      </c>
      <c r="C52" s="308"/>
      <c r="D52" s="113">
        <v>9.8389795064826426</v>
      </c>
      <c r="E52" s="115">
        <v>1882</v>
      </c>
      <c r="F52" s="114">
        <v>1719</v>
      </c>
      <c r="G52" s="114">
        <v>1746</v>
      </c>
      <c r="H52" s="114">
        <v>1551</v>
      </c>
      <c r="I52" s="140">
        <v>1939</v>
      </c>
      <c r="J52" s="115">
        <v>-57</v>
      </c>
      <c r="K52" s="116">
        <v>-2.9396596183599795</v>
      </c>
    </row>
    <row r="53" spans="1:11" ht="14.1" customHeight="1" x14ac:dyDescent="0.2">
      <c r="A53" s="306" t="s">
        <v>277</v>
      </c>
      <c r="B53" s="307" t="s">
        <v>278</v>
      </c>
      <c r="C53" s="308"/>
      <c r="D53" s="113">
        <v>2.9276453366792139</v>
      </c>
      <c r="E53" s="115">
        <v>560</v>
      </c>
      <c r="F53" s="114">
        <v>575</v>
      </c>
      <c r="G53" s="114">
        <v>523</v>
      </c>
      <c r="H53" s="114">
        <v>495</v>
      </c>
      <c r="I53" s="140">
        <v>617</v>
      </c>
      <c r="J53" s="115">
        <v>-57</v>
      </c>
      <c r="K53" s="116">
        <v>-9.238249594813615</v>
      </c>
    </row>
    <row r="54" spans="1:11" ht="14.1" customHeight="1" x14ac:dyDescent="0.2">
      <c r="A54" s="306" t="s">
        <v>279</v>
      </c>
      <c r="B54" s="307" t="s">
        <v>280</v>
      </c>
      <c r="C54" s="308"/>
      <c r="D54" s="113">
        <v>5.8500627352572145</v>
      </c>
      <c r="E54" s="115">
        <v>1119</v>
      </c>
      <c r="F54" s="114">
        <v>983</v>
      </c>
      <c r="G54" s="114">
        <v>1066</v>
      </c>
      <c r="H54" s="114">
        <v>930</v>
      </c>
      <c r="I54" s="140">
        <v>1109</v>
      </c>
      <c r="J54" s="115">
        <v>10</v>
      </c>
      <c r="K54" s="116">
        <v>0.90171325518485124</v>
      </c>
    </row>
    <row r="55" spans="1:11" ht="14.1" customHeight="1" x14ac:dyDescent="0.2">
      <c r="A55" s="306">
        <v>72</v>
      </c>
      <c r="B55" s="307" t="s">
        <v>281</v>
      </c>
      <c r="C55" s="308"/>
      <c r="D55" s="113">
        <v>1.8820577164366374</v>
      </c>
      <c r="E55" s="115">
        <v>360</v>
      </c>
      <c r="F55" s="114">
        <v>1600</v>
      </c>
      <c r="G55" s="114">
        <v>329</v>
      </c>
      <c r="H55" s="114">
        <v>328</v>
      </c>
      <c r="I55" s="140">
        <v>392</v>
      </c>
      <c r="J55" s="115">
        <v>-32</v>
      </c>
      <c r="K55" s="116">
        <v>-8.1632653061224492</v>
      </c>
    </row>
    <row r="56" spans="1:11" ht="14.1" customHeight="1" x14ac:dyDescent="0.2">
      <c r="A56" s="306" t="s">
        <v>282</v>
      </c>
      <c r="B56" s="307" t="s">
        <v>283</v>
      </c>
      <c r="C56" s="308"/>
      <c r="D56" s="113">
        <v>0.89397741530740271</v>
      </c>
      <c r="E56" s="115">
        <v>171</v>
      </c>
      <c r="F56" s="114">
        <v>1413</v>
      </c>
      <c r="G56" s="114">
        <v>144</v>
      </c>
      <c r="H56" s="114">
        <v>124</v>
      </c>
      <c r="I56" s="140">
        <v>216</v>
      </c>
      <c r="J56" s="115">
        <v>-45</v>
      </c>
      <c r="K56" s="116">
        <v>-20.833333333333332</v>
      </c>
    </row>
    <row r="57" spans="1:11" ht="14.1" customHeight="1" x14ac:dyDescent="0.2">
      <c r="A57" s="306" t="s">
        <v>284</v>
      </c>
      <c r="B57" s="307" t="s">
        <v>285</v>
      </c>
      <c r="C57" s="308"/>
      <c r="D57" s="113">
        <v>0.61689669594312002</v>
      </c>
      <c r="E57" s="115">
        <v>118</v>
      </c>
      <c r="F57" s="114">
        <v>136</v>
      </c>
      <c r="G57" s="114">
        <v>96</v>
      </c>
      <c r="H57" s="114">
        <v>118</v>
      </c>
      <c r="I57" s="140">
        <v>126</v>
      </c>
      <c r="J57" s="115">
        <v>-8</v>
      </c>
      <c r="K57" s="116">
        <v>-6.3492063492063489</v>
      </c>
    </row>
    <row r="58" spans="1:11" ht="14.1" customHeight="1" x14ac:dyDescent="0.2">
      <c r="A58" s="306">
        <v>73</v>
      </c>
      <c r="B58" s="307" t="s">
        <v>286</v>
      </c>
      <c r="C58" s="308"/>
      <c r="D58" s="113">
        <v>1.5579255541614387</v>
      </c>
      <c r="E58" s="115">
        <v>298</v>
      </c>
      <c r="F58" s="114">
        <v>281</v>
      </c>
      <c r="G58" s="114">
        <v>366</v>
      </c>
      <c r="H58" s="114">
        <v>274</v>
      </c>
      <c r="I58" s="140">
        <v>352</v>
      </c>
      <c r="J58" s="115">
        <v>-54</v>
      </c>
      <c r="K58" s="116">
        <v>-15.340909090909092</v>
      </c>
    </row>
    <row r="59" spans="1:11" ht="14.1" customHeight="1" x14ac:dyDescent="0.2">
      <c r="A59" s="306" t="s">
        <v>287</v>
      </c>
      <c r="B59" s="307" t="s">
        <v>288</v>
      </c>
      <c r="C59" s="308"/>
      <c r="D59" s="113">
        <v>1.0089920535340862</v>
      </c>
      <c r="E59" s="115">
        <v>193</v>
      </c>
      <c r="F59" s="114">
        <v>162</v>
      </c>
      <c r="G59" s="114">
        <v>253</v>
      </c>
      <c r="H59" s="114">
        <v>165</v>
      </c>
      <c r="I59" s="140">
        <v>206</v>
      </c>
      <c r="J59" s="115">
        <v>-13</v>
      </c>
      <c r="K59" s="116">
        <v>-6.3106796116504853</v>
      </c>
    </row>
    <row r="60" spans="1:11" ht="14.1" customHeight="1" x14ac:dyDescent="0.2">
      <c r="A60" s="306">
        <v>81</v>
      </c>
      <c r="B60" s="307" t="s">
        <v>289</v>
      </c>
      <c r="C60" s="308"/>
      <c r="D60" s="113">
        <v>8.3542450857381851</v>
      </c>
      <c r="E60" s="115">
        <v>1598</v>
      </c>
      <c r="F60" s="114">
        <v>1250</v>
      </c>
      <c r="G60" s="114">
        <v>1368</v>
      </c>
      <c r="H60" s="114">
        <v>1378</v>
      </c>
      <c r="I60" s="140">
        <v>1424</v>
      </c>
      <c r="J60" s="115">
        <v>174</v>
      </c>
      <c r="K60" s="116">
        <v>12.219101123595506</v>
      </c>
    </row>
    <row r="61" spans="1:11" ht="14.1" customHeight="1" x14ac:dyDescent="0.2">
      <c r="A61" s="306" t="s">
        <v>290</v>
      </c>
      <c r="B61" s="307" t="s">
        <v>291</v>
      </c>
      <c r="C61" s="308"/>
      <c r="D61" s="113">
        <v>2.4100794646591384</v>
      </c>
      <c r="E61" s="115">
        <v>461</v>
      </c>
      <c r="F61" s="114">
        <v>325</v>
      </c>
      <c r="G61" s="114">
        <v>351</v>
      </c>
      <c r="H61" s="114">
        <v>386</v>
      </c>
      <c r="I61" s="140">
        <v>455</v>
      </c>
      <c r="J61" s="115">
        <v>6</v>
      </c>
      <c r="K61" s="116">
        <v>1.3186813186813187</v>
      </c>
    </row>
    <row r="62" spans="1:11" ht="14.1" customHeight="1" x14ac:dyDescent="0.2">
      <c r="A62" s="306" t="s">
        <v>292</v>
      </c>
      <c r="B62" s="307" t="s">
        <v>293</v>
      </c>
      <c r="C62" s="308"/>
      <c r="D62" s="113">
        <v>2.9590129652864912</v>
      </c>
      <c r="E62" s="115">
        <v>566</v>
      </c>
      <c r="F62" s="114">
        <v>500</v>
      </c>
      <c r="G62" s="114">
        <v>609</v>
      </c>
      <c r="H62" s="114">
        <v>570</v>
      </c>
      <c r="I62" s="140">
        <v>500</v>
      </c>
      <c r="J62" s="115">
        <v>66</v>
      </c>
      <c r="K62" s="116">
        <v>13.2</v>
      </c>
    </row>
    <row r="63" spans="1:11" ht="14.1" customHeight="1" x14ac:dyDescent="0.2">
      <c r="A63" s="306"/>
      <c r="B63" s="307" t="s">
        <v>294</v>
      </c>
      <c r="C63" s="308"/>
      <c r="D63" s="113">
        <v>2.6244249268088664</v>
      </c>
      <c r="E63" s="115">
        <v>502</v>
      </c>
      <c r="F63" s="114">
        <v>440</v>
      </c>
      <c r="G63" s="114">
        <v>503</v>
      </c>
      <c r="H63" s="114">
        <v>526</v>
      </c>
      <c r="I63" s="140">
        <v>428</v>
      </c>
      <c r="J63" s="115">
        <v>74</v>
      </c>
      <c r="K63" s="116">
        <v>17.289719626168225</v>
      </c>
    </row>
    <row r="64" spans="1:11" ht="14.1" customHeight="1" x14ac:dyDescent="0.2">
      <c r="A64" s="306" t="s">
        <v>295</v>
      </c>
      <c r="B64" s="307" t="s">
        <v>296</v>
      </c>
      <c r="C64" s="308"/>
      <c r="D64" s="113">
        <v>1.014219991635299</v>
      </c>
      <c r="E64" s="115">
        <v>194</v>
      </c>
      <c r="F64" s="114">
        <v>131</v>
      </c>
      <c r="G64" s="114">
        <v>137</v>
      </c>
      <c r="H64" s="114">
        <v>160</v>
      </c>
      <c r="I64" s="140">
        <v>177</v>
      </c>
      <c r="J64" s="115">
        <v>17</v>
      </c>
      <c r="K64" s="116">
        <v>9.6045197740112993</v>
      </c>
    </row>
    <row r="65" spans="1:11" ht="14.1" customHeight="1" x14ac:dyDescent="0.2">
      <c r="A65" s="306" t="s">
        <v>297</v>
      </c>
      <c r="B65" s="307" t="s">
        <v>298</v>
      </c>
      <c r="C65" s="308"/>
      <c r="D65" s="113">
        <v>0.794646591384358</v>
      </c>
      <c r="E65" s="115">
        <v>152</v>
      </c>
      <c r="F65" s="114">
        <v>101</v>
      </c>
      <c r="G65" s="114">
        <v>118</v>
      </c>
      <c r="H65" s="114">
        <v>99</v>
      </c>
      <c r="I65" s="140">
        <v>130</v>
      </c>
      <c r="J65" s="115">
        <v>22</v>
      </c>
      <c r="K65" s="116">
        <v>16.923076923076923</v>
      </c>
    </row>
    <row r="66" spans="1:11" ht="14.1" customHeight="1" x14ac:dyDescent="0.2">
      <c r="A66" s="306">
        <v>82</v>
      </c>
      <c r="B66" s="307" t="s">
        <v>299</v>
      </c>
      <c r="C66" s="308"/>
      <c r="D66" s="113">
        <v>3.089711417816813</v>
      </c>
      <c r="E66" s="115">
        <v>591</v>
      </c>
      <c r="F66" s="114">
        <v>520</v>
      </c>
      <c r="G66" s="114">
        <v>574</v>
      </c>
      <c r="H66" s="114">
        <v>719</v>
      </c>
      <c r="I66" s="140">
        <v>568</v>
      </c>
      <c r="J66" s="115">
        <v>23</v>
      </c>
      <c r="K66" s="116">
        <v>4.049295774647887</v>
      </c>
    </row>
    <row r="67" spans="1:11" ht="14.1" customHeight="1" x14ac:dyDescent="0.2">
      <c r="A67" s="306" t="s">
        <v>300</v>
      </c>
      <c r="B67" s="307" t="s">
        <v>301</v>
      </c>
      <c r="C67" s="308"/>
      <c r="D67" s="113">
        <v>1.8245503973232957</v>
      </c>
      <c r="E67" s="115">
        <v>349</v>
      </c>
      <c r="F67" s="114">
        <v>375</v>
      </c>
      <c r="G67" s="114">
        <v>354</v>
      </c>
      <c r="H67" s="114">
        <v>551</v>
      </c>
      <c r="I67" s="140">
        <v>357</v>
      </c>
      <c r="J67" s="115">
        <v>-8</v>
      </c>
      <c r="K67" s="116">
        <v>-2.2408963585434174</v>
      </c>
    </row>
    <row r="68" spans="1:11" ht="14.1" customHeight="1" x14ac:dyDescent="0.2">
      <c r="A68" s="306" t="s">
        <v>302</v>
      </c>
      <c r="B68" s="307" t="s">
        <v>303</v>
      </c>
      <c r="C68" s="308"/>
      <c r="D68" s="113">
        <v>0.75805102467586782</v>
      </c>
      <c r="E68" s="115">
        <v>145</v>
      </c>
      <c r="F68" s="114">
        <v>95</v>
      </c>
      <c r="G68" s="114">
        <v>134</v>
      </c>
      <c r="H68" s="114">
        <v>117</v>
      </c>
      <c r="I68" s="140">
        <v>123</v>
      </c>
      <c r="J68" s="115">
        <v>22</v>
      </c>
      <c r="K68" s="116">
        <v>17.886178861788618</v>
      </c>
    </row>
    <row r="69" spans="1:11" ht="14.1" customHeight="1" x14ac:dyDescent="0.2">
      <c r="A69" s="306">
        <v>83</v>
      </c>
      <c r="B69" s="307" t="s">
        <v>304</v>
      </c>
      <c r="C69" s="308"/>
      <c r="D69" s="113">
        <v>3.6438728565453786</v>
      </c>
      <c r="E69" s="115">
        <v>697</v>
      </c>
      <c r="F69" s="114">
        <v>618</v>
      </c>
      <c r="G69" s="114">
        <v>1526</v>
      </c>
      <c r="H69" s="114">
        <v>686</v>
      </c>
      <c r="I69" s="140">
        <v>675</v>
      </c>
      <c r="J69" s="115">
        <v>22</v>
      </c>
      <c r="K69" s="116">
        <v>3.2592592592592591</v>
      </c>
    </row>
    <row r="70" spans="1:11" ht="14.1" customHeight="1" x14ac:dyDescent="0.2">
      <c r="A70" s="306" t="s">
        <v>305</v>
      </c>
      <c r="B70" s="307" t="s">
        <v>306</v>
      </c>
      <c r="C70" s="308"/>
      <c r="D70" s="113">
        <v>2.6714763697197825</v>
      </c>
      <c r="E70" s="115">
        <v>511</v>
      </c>
      <c r="F70" s="114">
        <v>434</v>
      </c>
      <c r="G70" s="114">
        <v>1315</v>
      </c>
      <c r="H70" s="114">
        <v>492</v>
      </c>
      <c r="I70" s="140">
        <v>492</v>
      </c>
      <c r="J70" s="115">
        <v>19</v>
      </c>
      <c r="K70" s="116">
        <v>3.8617886178861789</v>
      </c>
    </row>
    <row r="71" spans="1:11" ht="14.1" customHeight="1" x14ac:dyDescent="0.2">
      <c r="A71" s="306"/>
      <c r="B71" s="307" t="s">
        <v>307</v>
      </c>
      <c r="C71" s="308"/>
      <c r="D71" s="113">
        <v>1.3906315349226266</v>
      </c>
      <c r="E71" s="115">
        <v>266</v>
      </c>
      <c r="F71" s="114">
        <v>194</v>
      </c>
      <c r="G71" s="114">
        <v>540</v>
      </c>
      <c r="H71" s="114">
        <v>205</v>
      </c>
      <c r="I71" s="140">
        <v>211</v>
      </c>
      <c r="J71" s="115">
        <v>55</v>
      </c>
      <c r="K71" s="116">
        <v>26.066350710900473</v>
      </c>
    </row>
    <row r="72" spans="1:11" ht="14.1" customHeight="1" x14ac:dyDescent="0.2">
      <c r="A72" s="306">
        <v>84</v>
      </c>
      <c r="B72" s="307" t="s">
        <v>308</v>
      </c>
      <c r="C72" s="308"/>
      <c r="D72" s="113">
        <v>6.4303638644918442</v>
      </c>
      <c r="E72" s="115">
        <v>1230</v>
      </c>
      <c r="F72" s="114">
        <v>1143</v>
      </c>
      <c r="G72" s="114">
        <v>1324</v>
      </c>
      <c r="H72" s="114">
        <v>1063</v>
      </c>
      <c r="I72" s="140">
        <v>1241</v>
      </c>
      <c r="J72" s="115">
        <v>-11</v>
      </c>
      <c r="K72" s="116">
        <v>-0.88638195004029008</v>
      </c>
    </row>
    <row r="73" spans="1:11" ht="14.1" customHeight="1" x14ac:dyDescent="0.2">
      <c r="A73" s="306" t="s">
        <v>309</v>
      </c>
      <c r="B73" s="307" t="s">
        <v>310</v>
      </c>
      <c r="C73" s="308"/>
      <c r="D73" s="113">
        <v>0.87829360100376408</v>
      </c>
      <c r="E73" s="115">
        <v>168</v>
      </c>
      <c r="F73" s="114">
        <v>133</v>
      </c>
      <c r="G73" s="114">
        <v>256</v>
      </c>
      <c r="H73" s="114">
        <v>147</v>
      </c>
      <c r="I73" s="140">
        <v>190</v>
      </c>
      <c r="J73" s="115">
        <v>-22</v>
      </c>
      <c r="K73" s="116">
        <v>-11.578947368421053</v>
      </c>
    </row>
    <row r="74" spans="1:11" ht="14.1" customHeight="1" x14ac:dyDescent="0.2">
      <c r="A74" s="306" t="s">
        <v>311</v>
      </c>
      <c r="B74" s="307" t="s">
        <v>312</v>
      </c>
      <c r="C74" s="308"/>
      <c r="D74" s="113">
        <v>0.13069845253032203</v>
      </c>
      <c r="E74" s="115">
        <v>25</v>
      </c>
      <c r="F74" s="114">
        <v>41</v>
      </c>
      <c r="G74" s="114">
        <v>50</v>
      </c>
      <c r="H74" s="114">
        <v>29</v>
      </c>
      <c r="I74" s="140">
        <v>25</v>
      </c>
      <c r="J74" s="115">
        <v>0</v>
      </c>
      <c r="K74" s="116">
        <v>0</v>
      </c>
    </row>
    <row r="75" spans="1:11" ht="14.1" customHeight="1" x14ac:dyDescent="0.2">
      <c r="A75" s="306" t="s">
        <v>313</v>
      </c>
      <c r="B75" s="307" t="s">
        <v>314</v>
      </c>
      <c r="C75" s="308"/>
      <c r="D75" s="113">
        <v>4.9194897532413213</v>
      </c>
      <c r="E75" s="115">
        <v>941</v>
      </c>
      <c r="F75" s="114">
        <v>897</v>
      </c>
      <c r="G75" s="114">
        <v>902</v>
      </c>
      <c r="H75" s="114">
        <v>828</v>
      </c>
      <c r="I75" s="140">
        <v>939</v>
      </c>
      <c r="J75" s="115">
        <v>2</v>
      </c>
      <c r="K75" s="116">
        <v>0.21299254526091588</v>
      </c>
    </row>
    <row r="76" spans="1:11" ht="14.1" customHeight="1" x14ac:dyDescent="0.2">
      <c r="A76" s="306">
        <v>91</v>
      </c>
      <c r="B76" s="307" t="s">
        <v>315</v>
      </c>
      <c r="C76" s="308"/>
      <c r="D76" s="113">
        <v>0.34504391468005019</v>
      </c>
      <c r="E76" s="115">
        <v>66</v>
      </c>
      <c r="F76" s="114">
        <v>98</v>
      </c>
      <c r="G76" s="114">
        <v>97</v>
      </c>
      <c r="H76" s="114">
        <v>94</v>
      </c>
      <c r="I76" s="140">
        <v>87</v>
      </c>
      <c r="J76" s="115">
        <v>-21</v>
      </c>
      <c r="K76" s="116">
        <v>-24.137931034482758</v>
      </c>
    </row>
    <row r="77" spans="1:11" ht="14.1" customHeight="1" x14ac:dyDescent="0.2">
      <c r="A77" s="306">
        <v>92</v>
      </c>
      <c r="B77" s="307" t="s">
        <v>316</v>
      </c>
      <c r="C77" s="308"/>
      <c r="D77" s="113">
        <v>1.892513592639063</v>
      </c>
      <c r="E77" s="115">
        <v>362</v>
      </c>
      <c r="F77" s="114">
        <v>265</v>
      </c>
      <c r="G77" s="114">
        <v>252</v>
      </c>
      <c r="H77" s="114">
        <v>265</v>
      </c>
      <c r="I77" s="140">
        <v>249</v>
      </c>
      <c r="J77" s="115">
        <v>113</v>
      </c>
      <c r="K77" s="116">
        <v>45.381526104417674</v>
      </c>
    </row>
    <row r="78" spans="1:11" ht="14.1" customHeight="1" x14ac:dyDescent="0.2">
      <c r="A78" s="306">
        <v>93</v>
      </c>
      <c r="B78" s="307" t="s">
        <v>317</v>
      </c>
      <c r="C78" s="308"/>
      <c r="D78" s="113" t="s">
        <v>513</v>
      </c>
      <c r="E78" s="115" t="s">
        <v>513</v>
      </c>
      <c r="F78" s="114">
        <v>18</v>
      </c>
      <c r="G78" s="114">
        <v>44</v>
      </c>
      <c r="H78" s="114">
        <v>17</v>
      </c>
      <c r="I78" s="140">
        <v>35</v>
      </c>
      <c r="J78" s="115" t="s">
        <v>513</v>
      </c>
      <c r="K78" s="116" t="s">
        <v>513</v>
      </c>
    </row>
    <row r="79" spans="1:11" ht="14.1" customHeight="1" x14ac:dyDescent="0.2">
      <c r="A79" s="306">
        <v>94</v>
      </c>
      <c r="B79" s="307" t="s">
        <v>318</v>
      </c>
      <c r="C79" s="308"/>
      <c r="D79" s="113">
        <v>0.65872020075282312</v>
      </c>
      <c r="E79" s="115">
        <v>126</v>
      </c>
      <c r="F79" s="114">
        <v>60</v>
      </c>
      <c r="G79" s="114">
        <v>119</v>
      </c>
      <c r="H79" s="114">
        <v>61</v>
      </c>
      <c r="I79" s="140">
        <v>90</v>
      </c>
      <c r="J79" s="115">
        <v>36</v>
      </c>
      <c r="K79" s="116">
        <v>40</v>
      </c>
    </row>
    <row r="80" spans="1:11" ht="14.1" customHeight="1" x14ac:dyDescent="0.2">
      <c r="A80" s="306" t="s">
        <v>319</v>
      </c>
      <c r="B80" s="307" t="s">
        <v>320</v>
      </c>
      <c r="C80" s="308"/>
      <c r="D80" s="113" t="s">
        <v>513</v>
      </c>
      <c r="E80" s="115" t="s">
        <v>513</v>
      </c>
      <c r="F80" s="114">
        <v>0</v>
      </c>
      <c r="G80" s="114">
        <v>0</v>
      </c>
      <c r="H80" s="114">
        <v>3</v>
      </c>
      <c r="I80" s="140">
        <v>7</v>
      </c>
      <c r="J80" s="115" t="s">
        <v>513</v>
      </c>
      <c r="K80" s="116" t="s">
        <v>513</v>
      </c>
    </row>
    <row r="81" spans="1:11" ht="14.1" customHeight="1" x14ac:dyDescent="0.2">
      <c r="A81" s="310" t="s">
        <v>321</v>
      </c>
      <c r="B81" s="311" t="s">
        <v>333</v>
      </c>
      <c r="C81" s="312"/>
      <c r="D81" s="125">
        <v>0.36072772898368882</v>
      </c>
      <c r="E81" s="143">
        <v>69</v>
      </c>
      <c r="F81" s="144">
        <v>58</v>
      </c>
      <c r="G81" s="144">
        <v>108</v>
      </c>
      <c r="H81" s="144">
        <v>80</v>
      </c>
      <c r="I81" s="145">
        <v>53</v>
      </c>
      <c r="J81" s="143">
        <v>16</v>
      </c>
      <c r="K81" s="146">
        <v>30.188679245283019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182499</v>
      </c>
      <c r="C10" s="114">
        <v>100319</v>
      </c>
      <c r="D10" s="114">
        <v>82180</v>
      </c>
      <c r="E10" s="114">
        <v>140214</v>
      </c>
      <c r="F10" s="114">
        <v>40032</v>
      </c>
      <c r="G10" s="114">
        <v>20672</v>
      </c>
      <c r="H10" s="114">
        <v>45033</v>
      </c>
      <c r="I10" s="115">
        <v>58416</v>
      </c>
      <c r="J10" s="114">
        <v>44231</v>
      </c>
      <c r="K10" s="114">
        <v>14185</v>
      </c>
      <c r="L10" s="422">
        <v>13348</v>
      </c>
      <c r="M10" s="423">
        <v>14745</v>
      </c>
    </row>
    <row r="11" spans="1:13" ht="11.1" customHeight="1" x14ac:dyDescent="0.2">
      <c r="A11" s="421" t="s">
        <v>387</v>
      </c>
      <c r="B11" s="115">
        <v>183788</v>
      </c>
      <c r="C11" s="114">
        <v>101252</v>
      </c>
      <c r="D11" s="114">
        <v>82536</v>
      </c>
      <c r="E11" s="114">
        <v>140795</v>
      </c>
      <c r="F11" s="114">
        <v>40765</v>
      </c>
      <c r="G11" s="114">
        <v>19972</v>
      </c>
      <c r="H11" s="114">
        <v>45956</v>
      </c>
      <c r="I11" s="115">
        <v>60234</v>
      </c>
      <c r="J11" s="114">
        <v>45738</v>
      </c>
      <c r="K11" s="114">
        <v>14496</v>
      </c>
      <c r="L11" s="422">
        <v>13504</v>
      </c>
      <c r="M11" s="423">
        <v>12226</v>
      </c>
    </row>
    <row r="12" spans="1:13" ht="11.1" customHeight="1" x14ac:dyDescent="0.2">
      <c r="A12" s="421" t="s">
        <v>388</v>
      </c>
      <c r="B12" s="115">
        <v>187337</v>
      </c>
      <c r="C12" s="114">
        <v>103141</v>
      </c>
      <c r="D12" s="114">
        <v>84196</v>
      </c>
      <c r="E12" s="114">
        <v>144265</v>
      </c>
      <c r="F12" s="114">
        <v>40788</v>
      </c>
      <c r="G12" s="114">
        <v>22235</v>
      </c>
      <c r="H12" s="114">
        <v>46873</v>
      </c>
      <c r="I12" s="115">
        <v>59537</v>
      </c>
      <c r="J12" s="114">
        <v>44510</v>
      </c>
      <c r="K12" s="114">
        <v>15027</v>
      </c>
      <c r="L12" s="422">
        <v>19518</v>
      </c>
      <c r="M12" s="423">
        <v>16431</v>
      </c>
    </row>
    <row r="13" spans="1:13" s="110" customFormat="1" ht="11.1" customHeight="1" x14ac:dyDescent="0.2">
      <c r="A13" s="421" t="s">
        <v>389</v>
      </c>
      <c r="B13" s="115">
        <v>186374</v>
      </c>
      <c r="C13" s="114">
        <v>102329</v>
      </c>
      <c r="D13" s="114">
        <v>84045</v>
      </c>
      <c r="E13" s="114">
        <v>142727</v>
      </c>
      <c r="F13" s="114">
        <v>41364</v>
      </c>
      <c r="G13" s="114">
        <v>21605</v>
      </c>
      <c r="H13" s="114">
        <v>47364</v>
      </c>
      <c r="I13" s="115">
        <v>60607</v>
      </c>
      <c r="J13" s="114">
        <v>45522</v>
      </c>
      <c r="K13" s="114">
        <v>15085</v>
      </c>
      <c r="L13" s="422">
        <v>12512</v>
      </c>
      <c r="M13" s="423">
        <v>13784</v>
      </c>
    </row>
    <row r="14" spans="1:13" ht="15" customHeight="1" x14ac:dyDescent="0.2">
      <c r="A14" s="421" t="s">
        <v>390</v>
      </c>
      <c r="B14" s="115">
        <v>184792</v>
      </c>
      <c r="C14" s="114">
        <v>101572</v>
      </c>
      <c r="D14" s="114">
        <v>83220</v>
      </c>
      <c r="E14" s="114">
        <v>137089</v>
      </c>
      <c r="F14" s="114">
        <v>45764</v>
      </c>
      <c r="G14" s="114">
        <v>20646</v>
      </c>
      <c r="H14" s="114">
        <v>47503</v>
      </c>
      <c r="I14" s="115">
        <v>59491</v>
      </c>
      <c r="J14" s="114">
        <v>44659</v>
      </c>
      <c r="K14" s="114">
        <v>14832</v>
      </c>
      <c r="L14" s="422">
        <v>15158</v>
      </c>
      <c r="M14" s="423">
        <v>16397</v>
      </c>
    </row>
    <row r="15" spans="1:13" ht="11.1" customHeight="1" x14ac:dyDescent="0.2">
      <c r="A15" s="421" t="s">
        <v>387</v>
      </c>
      <c r="B15" s="115">
        <v>186781</v>
      </c>
      <c r="C15" s="114">
        <v>102886</v>
      </c>
      <c r="D15" s="114">
        <v>83895</v>
      </c>
      <c r="E15" s="114">
        <v>137970</v>
      </c>
      <c r="F15" s="114">
        <v>46948</v>
      </c>
      <c r="G15" s="114">
        <v>20326</v>
      </c>
      <c r="H15" s="114">
        <v>48650</v>
      </c>
      <c r="I15" s="115">
        <v>60236</v>
      </c>
      <c r="J15" s="114">
        <v>45286</v>
      </c>
      <c r="K15" s="114">
        <v>14950</v>
      </c>
      <c r="L15" s="422">
        <v>14041</v>
      </c>
      <c r="M15" s="423">
        <v>12279</v>
      </c>
    </row>
    <row r="16" spans="1:13" ht="11.1" customHeight="1" x14ac:dyDescent="0.2">
      <c r="A16" s="421" t="s">
        <v>388</v>
      </c>
      <c r="B16" s="115">
        <v>190829</v>
      </c>
      <c r="C16" s="114">
        <v>105271</v>
      </c>
      <c r="D16" s="114">
        <v>85558</v>
      </c>
      <c r="E16" s="114">
        <v>142120</v>
      </c>
      <c r="F16" s="114">
        <v>47579</v>
      </c>
      <c r="G16" s="114">
        <v>22859</v>
      </c>
      <c r="H16" s="114">
        <v>49345</v>
      </c>
      <c r="I16" s="115">
        <v>59601</v>
      </c>
      <c r="J16" s="114">
        <v>44134</v>
      </c>
      <c r="K16" s="114">
        <v>15467</v>
      </c>
      <c r="L16" s="422">
        <v>20665</v>
      </c>
      <c r="M16" s="423">
        <v>16992</v>
      </c>
    </row>
    <row r="17" spans="1:13" s="110" customFormat="1" ht="11.1" customHeight="1" x14ac:dyDescent="0.2">
      <c r="A17" s="421" t="s">
        <v>389</v>
      </c>
      <c r="B17" s="115">
        <v>189734</v>
      </c>
      <c r="C17" s="114">
        <v>104344</v>
      </c>
      <c r="D17" s="114">
        <v>85390</v>
      </c>
      <c r="E17" s="114">
        <v>141306</v>
      </c>
      <c r="F17" s="114">
        <v>48195</v>
      </c>
      <c r="G17" s="114">
        <v>22120</v>
      </c>
      <c r="H17" s="114">
        <v>49792</v>
      </c>
      <c r="I17" s="115">
        <v>61269</v>
      </c>
      <c r="J17" s="114">
        <v>45698</v>
      </c>
      <c r="K17" s="114">
        <v>15571</v>
      </c>
      <c r="L17" s="422">
        <v>12601</v>
      </c>
      <c r="M17" s="423">
        <v>14293</v>
      </c>
    </row>
    <row r="18" spans="1:13" ht="15" customHeight="1" x14ac:dyDescent="0.2">
      <c r="A18" s="421" t="s">
        <v>391</v>
      </c>
      <c r="B18" s="115">
        <v>189011</v>
      </c>
      <c r="C18" s="114">
        <v>103888</v>
      </c>
      <c r="D18" s="114">
        <v>85123</v>
      </c>
      <c r="E18" s="114">
        <v>139673</v>
      </c>
      <c r="F18" s="114">
        <v>49121</v>
      </c>
      <c r="G18" s="114">
        <v>21004</v>
      </c>
      <c r="H18" s="114">
        <v>50255</v>
      </c>
      <c r="I18" s="115">
        <v>59337</v>
      </c>
      <c r="J18" s="114">
        <v>44204</v>
      </c>
      <c r="K18" s="114">
        <v>15133</v>
      </c>
      <c r="L18" s="422">
        <v>14500</v>
      </c>
      <c r="M18" s="423">
        <v>15612</v>
      </c>
    </row>
    <row r="19" spans="1:13" ht="11.1" customHeight="1" x14ac:dyDescent="0.2">
      <c r="A19" s="421" t="s">
        <v>387</v>
      </c>
      <c r="B19" s="115">
        <v>190247</v>
      </c>
      <c r="C19" s="114">
        <v>104458</v>
      </c>
      <c r="D19" s="114">
        <v>85789</v>
      </c>
      <c r="E19" s="114">
        <v>140003</v>
      </c>
      <c r="F19" s="114">
        <v>50007</v>
      </c>
      <c r="G19" s="114">
        <v>20199</v>
      </c>
      <c r="H19" s="114">
        <v>51375</v>
      </c>
      <c r="I19" s="115">
        <v>60558</v>
      </c>
      <c r="J19" s="114">
        <v>45111</v>
      </c>
      <c r="K19" s="114">
        <v>15447</v>
      </c>
      <c r="L19" s="422">
        <v>13594</v>
      </c>
      <c r="M19" s="423">
        <v>12538</v>
      </c>
    </row>
    <row r="20" spans="1:13" ht="11.1" customHeight="1" x14ac:dyDescent="0.2">
      <c r="A20" s="421" t="s">
        <v>388</v>
      </c>
      <c r="B20" s="115">
        <v>193678</v>
      </c>
      <c r="C20" s="114">
        <v>106273</v>
      </c>
      <c r="D20" s="114">
        <v>87405</v>
      </c>
      <c r="E20" s="114">
        <v>142954</v>
      </c>
      <c r="F20" s="114">
        <v>50370</v>
      </c>
      <c r="G20" s="114">
        <v>22475</v>
      </c>
      <c r="H20" s="114">
        <v>52125</v>
      </c>
      <c r="I20" s="115">
        <v>60499</v>
      </c>
      <c r="J20" s="114">
        <v>44243</v>
      </c>
      <c r="K20" s="114">
        <v>16256</v>
      </c>
      <c r="L20" s="422">
        <v>18978</v>
      </c>
      <c r="M20" s="423">
        <v>15769</v>
      </c>
    </row>
    <row r="21" spans="1:13" s="110" customFormat="1" ht="11.1" customHeight="1" x14ac:dyDescent="0.2">
      <c r="A21" s="421" t="s">
        <v>389</v>
      </c>
      <c r="B21" s="115">
        <v>192755</v>
      </c>
      <c r="C21" s="114">
        <v>105579</v>
      </c>
      <c r="D21" s="114">
        <v>87176</v>
      </c>
      <c r="E21" s="114">
        <v>141744</v>
      </c>
      <c r="F21" s="114">
        <v>50861</v>
      </c>
      <c r="G21" s="114">
        <v>21842</v>
      </c>
      <c r="H21" s="114">
        <v>52530</v>
      </c>
      <c r="I21" s="115">
        <v>61955</v>
      </c>
      <c r="J21" s="114">
        <v>45571</v>
      </c>
      <c r="K21" s="114">
        <v>16384</v>
      </c>
      <c r="L21" s="422">
        <v>12433</v>
      </c>
      <c r="M21" s="423">
        <v>13933</v>
      </c>
    </row>
    <row r="22" spans="1:13" ht="15" customHeight="1" x14ac:dyDescent="0.2">
      <c r="A22" s="421" t="s">
        <v>392</v>
      </c>
      <c r="B22" s="115">
        <v>190696</v>
      </c>
      <c r="C22" s="114">
        <v>104467</v>
      </c>
      <c r="D22" s="114">
        <v>86229</v>
      </c>
      <c r="E22" s="114">
        <v>139316</v>
      </c>
      <c r="F22" s="114">
        <v>50889</v>
      </c>
      <c r="G22" s="114">
        <v>20486</v>
      </c>
      <c r="H22" s="114">
        <v>52767</v>
      </c>
      <c r="I22" s="115">
        <v>60681</v>
      </c>
      <c r="J22" s="114">
        <v>44753</v>
      </c>
      <c r="K22" s="114">
        <v>15928</v>
      </c>
      <c r="L22" s="422">
        <v>13061</v>
      </c>
      <c r="M22" s="423">
        <v>15331</v>
      </c>
    </row>
    <row r="23" spans="1:13" ht="11.1" customHeight="1" x14ac:dyDescent="0.2">
      <c r="A23" s="421" t="s">
        <v>387</v>
      </c>
      <c r="B23" s="115">
        <v>192396</v>
      </c>
      <c r="C23" s="114">
        <v>105287</v>
      </c>
      <c r="D23" s="114">
        <v>87109</v>
      </c>
      <c r="E23" s="114">
        <v>140348</v>
      </c>
      <c r="F23" s="114">
        <v>51538</v>
      </c>
      <c r="G23" s="114">
        <v>19892</v>
      </c>
      <c r="H23" s="114">
        <v>54104</v>
      </c>
      <c r="I23" s="115">
        <v>62019</v>
      </c>
      <c r="J23" s="114">
        <v>45886</v>
      </c>
      <c r="K23" s="114">
        <v>16133</v>
      </c>
      <c r="L23" s="422">
        <v>14251</v>
      </c>
      <c r="M23" s="423">
        <v>12798</v>
      </c>
    </row>
    <row r="24" spans="1:13" ht="11.1" customHeight="1" x14ac:dyDescent="0.2">
      <c r="A24" s="421" t="s">
        <v>388</v>
      </c>
      <c r="B24" s="115">
        <v>196342</v>
      </c>
      <c r="C24" s="114">
        <v>107416</v>
      </c>
      <c r="D24" s="114">
        <v>88926</v>
      </c>
      <c r="E24" s="114">
        <v>141911</v>
      </c>
      <c r="F24" s="114">
        <v>52075</v>
      </c>
      <c r="G24" s="114">
        <v>22404</v>
      </c>
      <c r="H24" s="114">
        <v>55014</v>
      </c>
      <c r="I24" s="115">
        <v>61856</v>
      </c>
      <c r="J24" s="114">
        <v>45136</v>
      </c>
      <c r="K24" s="114">
        <v>16720</v>
      </c>
      <c r="L24" s="422">
        <v>19809</v>
      </c>
      <c r="M24" s="423">
        <v>16428</v>
      </c>
    </row>
    <row r="25" spans="1:13" s="110" customFormat="1" ht="11.1" customHeight="1" x14ac:dyDescent="0.2">
      <c r="A25" s="421" t="s">
        <v>389</v>
      </c>
      <c r="B25" s="115">
        <v>194738</v>
      </c>
      <c r="C25" s="114">
        <v>106228</v>
      </c>
      <c r="D25" s="114">
        <v>88510</v>
      </c>
      <c r="E25" s="114">
        <v>139987</v>
      </c>
      <c r="F25" s="114">
        <v>52377</v>
      </c>
      <c r="G25" s="114">
        <v>21600</v>
      </c>
      <c r="H25" s="114">
        <v>55284</v>
      </c>
      <c r="I25" s="115">
        <v>63202</v>
      </c>
      <c r="J25" s="114">
        <v>46378</v>
      </c>
      <c r="K25" s="114">
        <v>16824</v>
      </c>
      <c r="L25" s="422">
        <v>11715</v>
      </c>
      <c r="M25" s="423">
        <v>13353</v>
      </c>
    </row>
    <row r="26" spans="1:13" ht="15" customHeight="1" x14ac:dyDescent="0.2">
      <c r="A26" s="421" t="s">
        <v>393</v>
      </c>
      <c r="B26" s="115">
        <v>193968</v>
      </c>
      <c r="C26" s="114">
        <v>106122</v>
      </c>
      <c r="D26" s="114">
        <v>87846</v>
      </c>
      <c r="E26" s="114">
        <v>139018</v>
      </c>
      <c r="F26" s="114">
        <v>52573</v>
      </c>
      <c r="G26" s="114">
        <v>20739</v>
      </c>
      <c r="H26" s="114">
        <v>55796</v>
      </c>
      <c r="I26" s="115">
        <v>61639</v>
      </c>
      <c r="J26" s="114">
        <v>45170</v>
      </c>
      <c r="K26" s="114">
        <v>16469</v>
      </c>
      <c r="L26" s="422">
        <v>13796</v>
      </c>
      <c r="M26" s="423">
        <v>14809</v>
      </c>
    </row>
    <row r="27" spans="1:13" ht="11.1" customHeight="1" x14ac:dyDescent="0.2">
      <c r="A27" s="421" t="s">
        <v>387</v>
      </c>
      <c r="B27" s="115">
        <v>195408</v>
      </c>
      <c r="C27" s="114">
        <v>106838</v>
      </c>
      <c r="D27" s="114">
        <v>88570</v>
      </c>
      <c r="E27" s="114">
        <v>139595</v>
      </c>
      <c r="F27" s="114">
        <v>53518</v>
      </c>
      <c r="G27" s="114">
        <v>20120</v>
      </c>
      <c r="H27" s="114">
        <v>56868</v>
      </c>
      <c r="I27" s="115">
        <v>63051</v>
      </c>
      <c r="J27" s="114">
        <v>46306</v>
      </c>
      <c r="K27" s="114">
        <v>16745</v>
      </c>
      <c r="L27" s="422">
        <v>14117</v>
      </c>
      <c r="M27" s="423">
        <v>12708</v>
      </c>
    </row>
    <row r="28" spans="1:13" ht="11.1" customHeight="1" x14ac:dyDescent="0.2">
      <c r="A28" s="421" t="s">
        <v>388</v>
      </c>
      <c r="B28" s="115">
        <v>199212</v>
      </c>
      <c r="C28" s="114">
        <v>108744</v>
      </c>
      <c r="D28" s="114">
        <v>90468</v>
      </c>
      <c r="E28" s="114">
        <v>143626</v>
      </c>
      <c r="F28" s="114">
        <v>54124</v>
      </c>
      <c r="G28" s="114">
        <v>22455</v>
      </c>
      <c r="H28" s="114">
        <v>57662</v>
      </c>
      <c r="I28" s="115">
        <v>62424</v>
      </c>
      <c r="J28" s="114">
        <v>45182</v>
      </c>
      <c r="K28" s="114">
        <v>17242</v>
      </c>
      <c r="L28" s="422">
        <v>19489</v>
      </c>
      <c r="M28" s="423">
        <v>16036</v>
      </c>
    </row>
    <row r="29" spans="1:13" s="110" customFormat="1" ht="11.1" customHeight="1" x14ac:dyDescent="0.2">
      <c r="A29" s="421" t="s">
        <v>389</v>
      </c>
      <c r="B29" s="115">
        <v>198007</v>
      </c>
      <c r="C29" s="114">
        <v>107971</v>
      </c>
      <c r="D29" s="114">
        <v>90036</v>
      </c>
      <c r="E29" s="114">
        <v>143105</v>
      </c>
      <c r="F29" s="114">
        <v>54705</v>
      </c>
      <c r="G29" s="114">
        <v>21925</v>
      </c>
      <c r="H29" s="114">
        <v>57646</v>
      </c>
      <c r="I29" s="115">
        <v>63321</v>
      </c>
      <c r="J29" s="114">
        <v>46103</v>
      </c>
      <c r="K29" s="114">
        <v>17218</v>
      </c>
      <c r="L29" s="422">
        <v>12093</v>
      </c>
      <c r="M29" s="423">
        <v>13336</v>
      </c>
    </row>
    <row r="30" spans="1:13" ht="15" customHeight="1" x14ac:dyDescent="0.2">
      <c r="A30" s="421" t="s">
        <v>394</v>
      </c>
      <c r="B30" s="115">
        <v>197555</v>
      </c>
      <c r="C30" s="114">
        <v>108039</v>
      </c>
      <c r="D30" s="114">
        <v>89516</v>
      </c>
      <c r="E30" s="114">
        <v>142198</v>
      </c>
      <c r="F30" s="114">
        <v>55259</v>
      </c>
      <c r="G30" s="114">
        <v>21200</v>
      </c>
      <c r="H30" s="114">
        <v>57848</v>
      </c>
      <c r="I30" s="115">
        <v>60739</v>
      </c>
      <c r="J30" s="114">
        <v>44149</v>
      </c>
      <c r="K30" s="114">
        <v>16590</v>
      </c>
      <c r="L30" s="422">
        <v>15232</v>
      </c>
      <c r="M30" s="423">
        <v>15726</v>
      </c>
    </row>
    <row r="31" spans="1:13" ht="11.1" customHeight="1" x14ac:dyDescent="0.2">
      <c r="A31" s="421" t="s">
        <v>387</v>
      </c>
      <c r="B31" s="115">
        <v>198901</v>
      </c>
      <c r="C31" s="114">
        <v>109028</v>
      </c>
      <c r="D31" s="114">
        <v>89873</v>
      </c>
      <c r="E31" s="114">
        <v>142923</v>
      </c>
      <c r="F31" s="114">
        <v>55901</v>
      </c>
      <c r="G31" s="114">
        <v>20509</v>
      </c>
      <c r="H31" s="114">
        <v>58905</v>
      </c>
      <c r="I31" s="115">
        <v>61605</v>
      </c>
      <c r="J31" s="114">
        <v>44927</v>
      </c>
      <c r="K31" s="114">
        <v>16678</v>
      </c>
      <c r="L31" s="422">
        <v>15899</v>
      </c>
      <c r="M31" s="423">
        <v>14620</v>
      </c>
    </row>
    <row r="32" spans="1:13" ht="11.1" customHeight="1" x14ac:dyDescent="0.2">
      <c r="A32" s="421" t="s">
        <v>388</v>
      </c>
      <c r="B32" s="115">
        <v>203676</v>
      </c>
      <c r="C32" s="114">
        <v>111303</v>
      </c>
      <c r="D32" s="114">
        <v>92373</v>
      </c>
      <c r="E32" s="114">
        <v>146689</v>
      </c>
      <c r="F32" s="114">
        <v>56965</v>
      </c>
      <c r="G32" s="114">
        <v>22813</v>
      </c>
      <c r="H32" s="114">
        <v>59909</v>
      </c>
      <c r="I32" s="115">
        <v>61006</v>
      </c>
      <c r="J32" s="114">
        <v>43635</v>
      </c>
      <c r="K32" s="114">
        <v>17371</v>
      </c>
      <c r="L32" s="422">
        <v>19832</v>
      </c>
      <c r="M32" s="423">
        <v>15882</v>
      </c>
    </row>
    <row r="33" spans="1:13" s="110" customFormat="1" ht="11.1" customHeight="1" x14ac:dyDescent="0.2">
      <c r="A33" s="421" t="s">
        <v>389</v>
      </c>
      <c r="B33" s="115">
        <v>203399</v>
      </c>
      <c r="C33" s="114">
        <v>110901</v>
      </c>
      <c r="D33" s="114">
        <v>92498</v>
      </c>
      <c r="E33" s="114">
        <v>145330</v>
      </c>
      <c r="F33" s="114">
        <v>58053</v>
      </c>
      <c r="G33" s="114">
        <v>22483</v>
      </c>
      <c r="H33" s="114">
        <v>60294</v>
      </c>
      <c r="I33" s="115">
        <v>62600</v>
      </c>
      <c r="J33" s="114">
        <v>44930</v>
      </c>
      <c r="K33" s="114">
        <v>17670</v>
      </c>
      <c r="L33" s="422">
        <v>13870</v>
      </c>
      <c r="M33" s="423">
        <v>14264</v>
      </c>
    </row>
    <row r="34" spans="1:13" ht="15" customHeight="1" x14ac:dyDescent="0.2">
      <c r="A34" s="421" t="s">
        <v>395</v>
      </c>
      <c r="B34" s="115">
        <v>202911</v>
      </c>
      <c r="C34" s="114">
        <v>110557</v>
      </c>
      <c r="D34" s="114">
        <v>92354</v>
      </c>
      <c r="E34" s="114">
        <v>144304</v>
      </c>
      <c r="F34" s="114">
        <v>58597</v>
      </c>
      <c r="G34" s="114">
        <v>21542</v>
      </c>
      <c r="H34" s="114">
        <v>61076</v>
      </c>
      <c r="I34" s="115">
        <v>61491</v>
      </c>
      <c r="J34" s="114">
        <v>44076</v>
      </c>
      <c r="K34" s="114">
        <v>17415</v>
      </c>
      <c r="L34" s="422">
        <v>15485</v>
      </c>
      <c r="M34" s="423">
        <v>16792</v>
      </c>
    </row>
    <row r="35" spans="1:13" ht="11.1" customHeight="1" x14ac:dyDescent="0.2">
      <c r="A35" s="421" t="s">
        <v>387</v>
      </c>
      <c r="B35" s="115">
        <v>204530</v>
      </c>
      <c r="C35" s="114">
        <v>111531</v>
      </c>
      <c r="D35" s="114">
        <v>92999</v>
      </c>
      <c r="E35" s="114">
        <v>144869</v>
      </c>
      <c r="F35" s="114">
        <v>59655</v>
      </c>
      <c r="G35" s="114">
        <v>20982</v>
      </c>
      <c r="H35" s="114">
        <v>62325</v>
      </c>
      <c r="I35" s="115">
        <v>62792</v>
      </c>
      <c r="J35" s="114">
        <v>45123</v>
      </c>
      <c r="K35" s="114">
        <v>17669</v>
      </c>
      <c r="L35" s="422">
        <v>15216</v>
      </c>
      <c r="M35" s="423">
        <v>13664</v>
      </c>
    </row>
    <row r="36" spans="1:13" ht="11.1" customHeight="1" x14ac:dyDescent="0.2">
      <c r="A36" s="421" t="s">
        <v>388</v>
      </c>
      <c r="B36" s="115">
        <v>208737</v>
      </c>
      <c r="C36" s="114">
        <v>113793</v>
      </c>
      <c r="D36" s="114">
        <v>94944</v>
      </c>
      <c r="E36" s="114">
        <v>148625</v>
      </c>
      <c r="F36" s="114">
        <v>60112</v>
      </c>
      <c r="G36" s="114">
        <v>22892</v>
      </c>
      <c r="H36" s="114">
        <v>63357</v>
      </c>
      <c r="I36" s="115">
        <v>62196</v>
      </c>
      <c r="J36" s="114">
        <v>43781</v>
      </c>
      <c r="K36" s="114">
        <v>18415</v>
      </c>
      <c r="L36" s="422">
        <v>21066</v>
      </c>
      <c r="M36" s="423">
        <v>17432</v>
      </c>
    </row>
    <row r="37" spans="1:13" s="110" customFormat="1" ht="11.1" customHeight="1" x14ac:dyDescent="0.2">
      <c r="A37" s="421" t="s">
        <v>389</v>
      </c>
      <c r="B37" s="115">
        <v>208751</v>
      </c>
      <c r="C37" s="114">
        <v>113798</v>
      </c>
      <c r="D37" s="114">
        <v>94953</v>
      </c>
      <c r="E37" s="114">
        <v>147814</v>
      </c>
      <c r="F37" s="114">
        <v>60937</v>
      </c>
      <c r="G37" s="114">
        <v>22535</v>
      </c>
      <c r="H37" s="114">
        <v>63654</v>
      </c>
      <c r="I37" s="115">
        <v>62905</v>
      </c>
      <c r="J37" s="114">
        <v>44494</v>
      </c>
      <c r="K37" s="114">
        <v>18411</v>
      </c>
      <c r="L37" s="422">
        <v>14401</v>
      </c>
      <c r="M37" s="423">
        <v>14476</v>
      </c>
    </row>
    <row r="38" spans="1:13" ht="15" customHeight="1" x14ac:dyDescent="0.2">
      <c r="A38" s="424" t="s">
        <v>396</v>
      </c>
      <c r="B38" s="115">
        <v>208129</v>
      </c>
      <c r="C38" s="114">
        <v>113816</v>
      </c>
      <c r="D38" s="114">
        <v>94313</v>
      </c>
      <c r="E38" s="114">
        <v>147213</v>
      </c>
      <c r="F38" s="114">
        <v>60916</v>
      </c>
      <c r="G38" s="114">
        <v>21621</v>
      </c>
      <c r="H38" s="114">
        <v>64035</v>
      </c>
      <c r="I38" s="115">
        <v>60965</v>
      </c>
      <c r="J38" s="114">
        <v>43146</v>
      </c>
      <c r="K38" s="114">
        <v>17819</v>
      </c>
      <c r="L38" s="422">
        <v>16746</v>
      </c>
      <c r="M38" s="423">
        <v>17492</v>
      </c>
    </row>
    <row r="39" spans="1:13" ht="11.1" customHeight="1" x14ac:dyDescent="0.2">
      <c r="A39" s="421" t="s">
        <v>387</v>
      </c>
      <c r="B39" s="115">
        <v>209532</v>
      </c>
      <c r="C39" s="114">
        <v>114680</v>
      </c>
      <c r="D39" s="114">
        <v>94852</v>
      </c>
      <c r="E39" s="114">
        <v>147728</v>
      </c>
      <c r="F39" s="114">
        <v>61804</v>
      </c>
      <c r="G39" s="114">
        <v>21163</v>
      </c>
      <c r="H39" s="114">
        <v>65232</v>
      </c>
      <c r="I39" s="115">
        <v>62925</v>
      </c>
      <c r="J39" s="114">
        <v>44625</v>
      </c>
      <c r="K39" s="114">
        <v>18300</v>
      </c>
      <c r="L39" s="422">
        <v>16884</v>
      </c>
      <c r="M39" s="423">
        <v>15464</v>
      </c>
    </row>
    <row r="40" spans="1:13" ht="11.1" customHeight="1" x14ac:dyDescent="0.2">
      <c r="A40" s="424" t="s">
        <v>388</v>
      </c>
      <c r="B40" s="115">
        <v>213644</v>
      </c>
      <c r="C40" s="114">
        <v>116991</v>
      </c>
      <c r="D40" s="114">
        <v>96653</v>
      </c>
      <c r="E40" s="114">
        <v>151466</v>
      </c>
      <c r="F40" s="114">
        <v>62178</v>
      </c>
      <c r="G40" s="114">
        <v>23674</v>
      </c>
      <c r="H40" s="114">
        <v>66057</v>
      </c>
      <c r="I40" s="115">
        <v>62033</v>
      </c>
      <c r="J40" s="114">
        <v>43287</v>
      </c>
      <c r="K40" s="114">
        <v>18746</v>
      </c>
      <c r="L40" s="422">
        <v>22153</v>
      </c>
      <c r="M40" s="423">
        <v>18706</v>
      </c>
    </row>
    <row r="41" spans="1:13" s="110" customFormat="1" ht="11.1" customHeight="1" x14ac:dyDescent="0.2">
      <c r="A41" s="421" t="s">
        <v>389</v>
      </c>
      <c r="B41" s="115">
        <v>213831</v>
      </c>
      <c r="C41" s="114">
        <v>116767</v>
      </c>
      <c r="D41" s="114">
        <v>97064</v>
      </c>
      <c r="E41" s="114">
        <v>150778</v>
      </c>
      <c r="F41" s="114">
        <v>63053</v>
      </c>
      <c r="G41" s="114">
        <v>23343</v>
      </c>
      <c r="H41" s="114">
        <v>66536</v>
      </c>
      <c r="I41" s="115">
        <v>63050</v>
      </c>
      <c r="J41" s="114">
        <v>44186</v>
      </c>
      <c r="K41" s="114">
        <v>18864</v>
      </c>
      <c r="L41" s="422">
        <v>15969</v>
      </c>
      <c r="M41" s="423">
        <v>16011</v>
      </c>
    </row>
    <row r="42" spans="1:13" ht="15" customHeight="1" x14ac:dyDescent="0.2">
      <c r="A42" s="421" t="s">
        <v>397</v>
      </c>
      <c r="B42" s="115">
        <v>213197</v>
      </c>
      <c r="C42" s="114">
        <v>116775</v>
      </c>
      <c r="D42" s="114">
        <v>96422</v>
      </c>
      <c r="E42" s="114">
        <v>149763</v>
      </c>
      <c r="F42" s="114">
        <v>63434</v>
      </c>
      <c r="G42" s="114">
        <v>22492</v>
      </c>
      <c r="H42" s="114">
        <v>66926</v>
      </c>
      <c r="I42" s="115">
        <v>61546</v>
      </c>
      <c r="J42" s="114">
        <v>42907</v>
      </c>
      <c r="K42" s="114">
        <v>18639</v>
      </c>
      <c r="L42" s="422">
        <v>17749</v>
      </c>
      <c r="M42" s="423">
        <v>18543</v>
      </c>
    </row>
    <row r="43" spans="1:13" ht="11.1" customHeight="1" x14ac:dyDescent="0.2">
      <c r="A43" s="421" t="s">
        <v>387</v>
      </c>
      <c r="B43" s="115">
        <v>214948</v>
      </c>
      <c r="C43" s="114">
        <v>117867</v>
      </c>
      <c r="D43" s="114">
        <v>97081</v>
      </c>
      <c r="E43" s="114">
        <v>150244</v>
      </c>
      <c r="F43" s="114">
        <v>64704</v>
      </c>
      <c r="G43" s="114">
        <v>22254</v>
      </c>
      <c r="H43" s="114">
        <v>68072</v>
      </c>
      <c r="I43" s="115">
        <v>62393</v>
      </c>
      <c r="J43" s="114">
        <v>43387</v>
      </c>
      <c r="K43" s="114">
        <v>19006</v>
      </c>
      <c r="L43" s="422">
        <v>16982</v>
      </c>
      <c r="M43" s="423">
        <v>15266</v>
      </c>
    </row>
    <row r="44" spans="1:13" ht="11.1" customHeight="1" x14ac:dyDescent="0.2">
      <c r="A44" s="421" t="s">
        <v>388</v>
      </c>
      <c r="B44" s="115">
        <v>219678</v>
      </c>
      <c r="C44" s="114">
        <v>120476</v>
      </c>
      <c r="D44" s="114">
        <v>99202</v>
      </c>
      <c r="E44" s="114">
        <v>154463</v>
      </c>
      <c r="F44" s="114">
        <v>65215</v>
      </c>
      <c r="G44" s="114">
        <v>24535</v>
      </c>
      <c r="H44" s="114">
        <v>69224</v>
      </c>
      <c r="I44" s="115">
        <v>61231</v>
      </c>
      <c r="J44" s="114">
        <v>41861</v>
      </c>
      <c r="K44" s="114">
        <v>19370</v>
      </c>
      <c r="L44" s="422">
        <v>22078</v>
      </c>
      <c r="M44" s="423">
        <v>18633</v>
      </c>
    </row>
    <row r="45" spans="1:13" s="110" customFormat="1" ht="11.1" customHeight="1" x14ac:dyDescent="0.2">
      <c r="A45" s="421" t="s">
        <v>389</v>
      </c>
      <c r="B45" s="115">
        <v>219737</v>
      </c>
      <c r="C45" s="114">
        <v>120374</v>
      </c>
      <c r="D45" s="114">
        <v>99363</v>
      </c>
      <c r="E45" s="114">
        <v>153428</v>
      </c>
      <c r="F45" s="114">
        <v>66309</v>
      </c>
      <c r="G45" s="114">
        <v>24422</v>
      </c>
      <c r="H45" s="114">
        <v>69460</v>
      </c>
      <c r="I45" s="115">
        <v>61932</v>
      </c>
      <c r="J45" s="114">
        <v>42404</v>
      </c>
      <c r="K45" s="114">
        <v>19528</v>
      </c>
      <c r="L45" s="422">
        <v>15521</v>
      </c>
      <c r="M45" s="423">
        <v>15637</v>
      </c>
    </row>
    <row r="46" spans="1:13" ht="15" customHeight="1" x14ac:dyDescent="0.2">
      <c r="A46" s="421" t="s">
        <v>398</v>
      </c>
      <c r="B46" s="115">
        <v>218240</v>
      </c>
      <c r="C46" s="114">
        <v>119442</v>
      </c>
      <c r="D46" s="114">
        <v>98798</v>
      </c>
      <c r="E46" s="114">
        <v>152101</v>
      </c>
      <c r="F46" s="114">
        <v>66139</v>
      </c>
      <c r="G46" s="114">
        <v>23502</v>
      </c>
      <c r="H46" s="114">
        <v>69521</v>
      </c>
      <c r="I46" s="115">
        <v>60491</v>
      </c>
      <c r="J46" s="114">
        <v>41329</v>
      </c>
      <c r="K46" s="114">
        <v>19162</v>
      </c>
      <c r="L46" s="422">
        <v>17108</v>
      </c>
      <c r="M46" s="423">
        <v>18713</v>
      </c>
    </row>
    <row r="47" spans="1:13" ht="11.1" customHeight="1" x14ac:dyDescent="0.2">
      <c r="A47" s="421" t="s">
        <v>387</v>
      </c>
      <c r="B47" s="115">
        <v>219517</v>
      </c>
      <c r="C47" s="114">
        <v>120191</v>
      </c>
      <c r="D47" s="114">
        <v>99326</v>
      </c>
      <c r="E47" s="114">
        <v>152434</v>
      </c>
      <c r="F47" s="114">
        <v>67083</v>
      </c>
      <c r="G47" s="114">
        <v>23177</v>
      </c>
      <c r="H47" s="114">
        <v>70279</v>
      </c>
      <c r="I47" s="115">
        <v>61320</v>
      </c>
      <c r="J47" s="114">
        <v>41941</v>
      </c>
      <c r="K47" s="114">
        <v>19379</v>
      </c>
      <c r="L47" s="422">
        <v>17294</v>
      </c>
      <c r="M47" s="423">
        <v>16275</v>
      </c>
    </row>
    <row r="48" spans="1:13" ht="11.1" customHeight="1" x14ac:dyDescent="0.2">
      <c r="A48" s="421" t="s">
        <v>388</v>
      </c>
      <c r="B48" s="115">
        <v>223580</v>
      </c>
      <c r="C48" s="114">
        <v>122534</v>
      </c>
      <c r="D48" s="114">
        <v>101046</v>
      </c>
      <c r="E48" s="114">
        <v>156452</v>
      </c>
      <c r="F48" s="114">
        <v>67128</v>
      </c>
      <c r="G48" s="114">
        <v>25100</v>
      </c>
      <c r="H48" s="114">
        <v>71252</v>
      </c>
      <c r="I48" s="115">
        <v>60405</v>
      </c>
      <c r="J48" s="114">
        <v>40644</v>
      </c>
      <c r="K48" s="114">
        <v>19761</v>
      </c>
      <c r="L48" s="422">
        <v>22626</v>
      </c>
      <c r="M48" s="423">
        <v>19100</v>
      </c>
    </row>
    <row r="49" spans="1:17" s="110" customFormat="1" ht="11.1" customHeight="1" x14ac:dyDescent="0.2">
      <c r="A49" s="421" t="s">
        <v>389</v>
      </c>
      <c r="B49" s="115">
        <v>222464</v>
      </c>
      <c r="C49" s="114">
        <v>121675</v>
      </c>
      <c r="D49" s="114">
        <v>100789</v>
      </c>
      <c r="E49" s="114">
        <v>154677</v>
      </c>
      <c r="F49" s="114">
        <v>67787</v>
      </c>
      <c r="G49" s="114">
        <v>24753</v>
      </c>
      <c r="H49" s="114">
        <v>70921</v>
      </c>
      <c r="I49" s="115">
        <v>60801</v>
      </c>
      <c r="J49" s="114">
        <v>40966</v>
      </c>
      <c r="K49" s="114">
        <v>19835</v>
      </c>
      <c r="L49" s="422">
        <v>17599</v>
      </c>
      <c r="M49" s="423">
        <v>18958</v>
      </c>
    </row>
    <row r="50" spans="1:17" ht="15" customHeight="1" x14ac:dyDescent="0.2">
      <c r="A50" s="421" t="s">
        <v>399</v>
      </c>
      <c r="B50" s="143">
        <v>220575</v>
      </c>
      <c r="C50" s="144">
        <v>120586</v>
      </c>
      <c r="D50" s="144">
        <v>99989</v>
      </c>
      <c r="E50" s="144">
        <v>152943</v>
      </c>
      <c r="F50" s="144">
        <v>67632</v>
      </c>
      <c r="G50" s="144">
        <v>23566</v>
      </c>
      <c r="H50" s="144">
        <v>70750</v>
      </c>
      <c r="I50" s="143">
        <v>57694</v>
      </c>
      <c r="J50" s="144">
        <v>38664</v>
      </c>
      <c r="K50" s="144">
        <v>19030</v>
      </c>
      <c r="L50" s="425">
        <v>17047</v>
      </c>
      <c r="M50" s="426">
        <v>19128</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1.0699230205278591</v>
      </c>
      <c r="C6" s="479">
        <f>'Tabelle 3.3'!J11</f>
        <v>-4.6238283380998828</v>
      </c>
      <c r="D6" s="480">
        <f t="shared" ref="D6:E9" si="0">IF(OR(AND(B6&gt;=-50,B6&lt;=50),ISNUMBER(B6)=FALSE),B6,"")</f>
        <v>1.0699230205278591</v>
      </c>
      <c r="E6" s="480">
        <f t="shared" si="0"/>
        <v>-4.6238283380998828</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1.3225681822425275</v>
      </c>
      <c r="C7" s="479">
        <f>'Tabelle 3.1'!J23</f>
        <v>-3.156552267354261</v>
      </c>
      <c r="D7" s="480">
        <f t="shared" si="0"/>
        <v>1.3225681822425275</v>
      </c>
      <c r="E7" s="480">
        <f>IF(OR(AND(C7&gt;=-50,C7&lt;=50),ISNUMBER(C7)=FALSE),C7,"")</f>
        <v>-3.156552267354261</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1.0699230205278591</v>
      </c>
      <c r="C14" s="479">
        <f>'Tabelle 3.3'!J11</f>
        <v>-4.6238283380998828</v>
      </c>
      <c r="D14" s="480">
        <f>IF(OR(AND(B14&gt;=-50,B14&lt;=50),ISNUMBER(B14)=FALSE),B14,"")</f>
        <v>1.0699230205278591</v>
      </c>
      <c r="E14" s="480">
        <f>IF(OR(AND(C14&gt;=-50,C14&lt;=50),ISNUMBER(C14)=FALSE),C14,"")</f>
        <v>-4.6238283380998828</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10.493827160493828</v>
      </c>
      <c r="C15" s="479">
        <f>'Tabelle 3.3'!J12</f>
        <v>0</v>
      </c>
      <c r="D15" s="480">
        <f t="shared" ref="D15:E45" si="3">IF(OR(AND(B15&gt;=-50,B15&lt;=50),ISNUMBER(B15)=FALSE),B15,"")</f>
        <v>10.493827160493828</v>
      </c>
      <c r="E15" s="480">
        <f t="shared" si="3"/>
        <v>0</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1.3619167717528373</v>
      </c>
      <c r="C16" s="479">
        <f>'Tabelle 3.3'!J13</f>
        <v>-5.3811659192825116</v>
      </c>
      <c r="D16" s="480">
        <f t="shared" si="3"/>
        <v>1.3619167717528373</v>
      </c>
      <c r="E16" s="480">
        <f t="shared" si="3"/>
        <v>-5.3811659192825116</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-2.1789341867260332</v>
      </c>
      <c r="C17" s="479">
        <f>'Tabelle 3.3'!J14</f>
        <v>-10.548172757475083</v>
      </c>
      <c r="D17" s="480">
        <f t="shared" si="3"/>
        <v>-2.1789341867260332</v>
      </c>
      <c r="E17" s="480">
        <f t="shared" si="3"/>
        <v>-10.548172757475083</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-4.9649368863955123</v>
      </c>
      <c r="C18" s="479">
        <f>'Tabelle 3.3'!J15</f>
        <v>-12.705667276051189</v>
      </c>
      <c r="D18" s="480">
        <f t="shared" si="3"/>
        <v>-4.9649368863955123</v>
      </c>
      <c r="E18" s="480">
        <f t="shared" si="3"/>
        <v>-12.705667276051189</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-0.10132689987937274</v>
      </c>
      <c r="C19" s="479">
        <f>'Tabelle 3.3'!J16</f>
        <v>-8.9460154241645249</v>
      </c>
      <c r="D19" s="480">
        <f t="shared" si="3"/>
        <v>-0.10132689987937274</v>
      </c>
      <c r="E19" s="480">
        <f t="shared" si="3"/>
        <v>-8.9460154241645249</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-5.0495049504950495</v>
      </c>
      <c r="C20" s="479">
        <f>'Tabelle 3.3'!J17</f>
        <v>-11.867364746945899</v>
      </c>
      <c r="D20" s="480">
        <f t="shared" si="3"/>
        <v>-5.0495049504950495</v>
      </c>
      <c r="E20" s="480">
        <f t="shared" si="3"/>
        <v>-11.867364746945899</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3.3344411210812011</v>
      </c>
      <c r="C21" s="479">
        <f>'Tabelle 3.3'!J18</f>
        <v>-1.4636449480642115</v>
      </c>
      <c r="D21" s="480">
        <f t="shared" si="3"/>
        <v>3.3344411210812011</v>
      </c>
      <c r="E21" s="480">
        <f t="shared" si="3"/>
        <v>-1.4636449480642115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-9.6200096200096202E-2</v>
      </c>
      <c r="C22" s="479">
        <f>'Tabelle 3.3'!J19</f>
        <v>-6.7880794701986753</v>
      </c>
      <c r="D22" s="480">
        <f t="shared" si="3"/>
        <v>-9.6200096200096202E-2</v>
      </c>
      <c r="E22" s="480">
        <f t="shared" si="3"/>
        <v>-6.7880794701986753</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0.20430107526881722</v>
      </c>
      <c r="C23" s="479">
        <f>'Tabelle 3.3'!J20</f>
        <v>-9.8144070462409569</v>
      </c>
      <c r="D23" s="480">
        <f t="shared" si="3"/>
        <v>0.20430107526881722</v>
      </c>
      <c r="E23" s="480">
        <f t="shared" si="3"/>
        <v>-9.8144070462409569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0.58801911062109513</v>
      </c>
      <c r="C24" s="479">
        <f>'Tabelle 3.3'!J21</f>
        <v>-5.0402307575527558</v>
      </c>
      <c r="D24" s="480">
        <f t="shared" si="3"/>
        <v>0.58801911062109513</v>
      </c>
      <c r="E24" s="480">
        <f t="shared" si="3"/>
        <v>-5.0402307575527558</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5.1358234295415963</v>
      </c>
      <c r="C25" s="479">
        <f>'Tabelle 3.3'!J22</f>
        <v>-7.3260073260073263E-2</v>
      </c>
      <c r="D25" s="480">
        <f t="shared" si="3"/>
        <v>5.1358234295415963</v>
      </c>
      <c r="E25" s="480">
        <f t="shared" si="3"/>
        <v>-7.3260073260073263E-2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-27.430093209054593</v>
      </c>
      <c r="C26" s="479">
        <f>'Tabelle 3.3'!J23</f>
        <v>-3.4682080924855492</v>
      </c>
      <c r="D26" s="480">
        <f t="shared" si="3"/>
        <v>-27.430093209054593</v>
      </c>
      <c r="E26" s="480">
        <f t="shared" si="3"/>
        <v>-3.4682080924855492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4.4672573008953265</v>
      </c>
      <c r="C27" s="479">
        <f>'Tabelle 3.3'!J24</f>
        <v>-1.5785319652722967</v>
      </c>
      <c r="D27" s="480">
        <f t="shared" si="3"/>
        <v>4.4672573008953265</v>
      </c>
      <c r="E27" s="480">
        <f t="shared" si="3"/>
        <v>-1.5785319652722967</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8.7339295695919503</v>
      </c>
      <c r="C28" s="479">
        <f>'Tabelle 3.3'!J25</f>
        <v>-1.6267942583732058</v>
      </c>
      <c r="D28" s="480">
        <f t="shared" si="3"/>
        <v>8.7339295695919503</v>
      </c>
      <c r="E28" s="480">
        <f t="shared" si="3"/>
        <v>-1.6267942583732058</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-9.2139634291142247</v>
      </c>
      <c r="C29" s="479">
        <f>'Tabelle 3.3'!J26</f>
        <v>-20.428134556574925</v>
      </c>
      <c r="D29" s="480">
        <f t="shared" si="3"/>
        <v>-9.2139634291142247</v>
      </c>
      <c r="E29" s="480">
        <f t="shared" si="3"/>
        <v>-20.428134556574925</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4.2423723003085358</v>
      </c>
      <c r="C30" s="479">
        <f>'Tabelle 3.3'!J27</f>
        <v>2.0408163265306123</v>
      </c>
      <c r="D30" s="480">
        <f t="shared" si="3"/>
        <v>4.2423723003085358</v>
      </c>
      <c r="E30" s="480">
        <f t="shared" si="3"/>
        <v>2.0408163265306123</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2.6709401709401708</v>
      </c>
      <c r="C31" s="479">
        <f>'Tabelle 3.3'!J28</f>
        <v>-2.874251497005988</v>
      </c>
      <c r="D31" s="480">
        <f t="shared" si="3"/>
        <v>2.6709401709401708</v>
      </c>
      <c r="E31" s="480">
        <f t="shared" si="3"/>
        <v>-2.874251497005988</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2.5192597184096344</v>
      </c>
      <c r="C32" s="479">
        <f>'Tabelle 3.3'!J29</f>
        <v>0.19816695566014367</v>
      </c>
      <c r="D32" s="480">
        <f t="shared" si="3"/>
        <v>2.5192597184096344</v>
      </c>
      <c r="E32" s="480">
        <f t="shared" si="3"/>
        <v>0.19816695566014367</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4.562268803945746</v>
      </c>
      <c r="C33" s="479">
        <f>'Tabelle 3.3'!J30</f>
        <v>-3.3348990136214187</v>
      </c>
      <c r="D33" s="480">
        <f t="shared" si="3"/>
        <v>4.562268803945746</v>
      </c>
      <c r="E33" s="480">
        <f t="shared" si="3"/>
        <v>-3.3348990136214187</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1.6385100753104009</v>
      </c>
      <c r="C34" s="479">
        <f>'Tabelle 3.3'!J31</f>
        <v>-4.4898546553460932</v>
      </c>
      <c r="D34" s="480">
        <f t="shared" si="3"/>
        <v>1.6385100753104009</v>
      </c>
      <c r="E34" s="480">
        <f t="shared" si="3"/>
        <v>-4.4898546553460932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10.493827160493828</v>
      </c>
      <c r="C37" s="479">
        <f>'Tabelle 3.3'!J34</f>
        <v>0</v>
      </c>
      <c r="D37" s="480">
        <f t="shared" si="3"/>
        <v>10.493827160493828</v>
      </c>
      <c r="E37" s="480">
        <f t="shared" si="3"/>
        <v>0</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-0.87477262043452486</v>
      </c>
      <c r="C38" s="479">
        <f>'Tabelle 3.3'!J35</f>
        <v>-7.122459264236519</v>
      </c>
      <c r="D38" s="480">
        <f t="shared" si="3"/>
        <v>-0.87477262043452486</v>
      </c>
      <c r="E38" s="480">
        <f t="shared" si="3"/>
        <v>-7.122459264236519</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1.6149266803167126</v>
      </c>
      <c r="C39" s="479">
        <f>'Tabelle 3.3'!J36</f>
        <v>-4.3754033373282937</v>
      </c>
      <c r="D39" s="480">
        <f t="shared" si="3"/>
        <v>1.6149266803167126</v>
      </c>
      <c r="E39" s="480">
        <f t="shared" si="3"/>
        <v>-4.3754033373282937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1.6149266803167126</v>
      </c>
      <c r="C45" s="479">
        <f>'Tabelle 3.3'!J36</f>
        <v>-4.3754033373282937</v>
      </c>
      <c r="D45" s="480">
        <f t="shared" si="3"/>
        <v>1.6149266803167126</v>
      </c>
      <c r="E45" s="480">
        <f t="shared" si="3"/>
        <v>-4.3754033373282937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193968</v>
      </c>
      <c r="C51" s="486">
        <v>45170</v>
      </c>
      <c r="D51" s="486">
        <v>16469</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195408</v>
      </c>
      <c r="C52" s="486">
        <v>46306</v>
      </c>
      <c r="D52" s="486">
        <v>16745</v>
      </c>
      <c r="E52" s="487">
        <f t="shared" ref="E52:G70" si="11">IF($A$51=37802,IF(COUNTBLANK(B$51:B$70)&gt;0,#N/A,B52/B$51*100),IF(COUNTBLANK(B$51:B$75)&gt;0,#N/A,B52/B$51*100))</f>
        <v>100.74239049740163</v>
      </c>
      <c r="F52" s="487">
        <f t="shared" si="11"/>
        <v>102.51494354660173</v>
      </c>
      <c r="G52" s="487">
        <f t="shared" si="11"/>
        <v>101.67587588803207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199212</v>
      </c>
      <c r="C53" s="486">
        <v>45182</v>
      </c>
      <c r="D53" s="486">
        <v>17242</v>
      </c>
      <c r="E53" s="487">
        <f t="shared" si="11"/>
        <v>102.70353872803761</v>
      </c>
      <c r="F53" s="487">
        <f t="shared" si="11"/>
        <v>100.02656630506974</v>
      </c>
      <c r="G53" s="487">
        <f t="shared" si="11"/>
        <v>104.6936668893072</v>
      </c>
      <c r="H53" s="488">
        <f>IF(ISERROR(L53)=TRUE,IF(MONTH(A53)=MONTH(MAX(A$51:A$75)),A53,""),"")</f>
        <v>41883</v>
      </c>
      <c r="I53" s="487">
        <f t="shared" si="12"/>
        <v>102.70353872803761</v>
      </c>
      <c r="J53" s="487">
        <f t="shared" si="10"/>
        <v>100.02656630506974</v>
      </c>
      <c r="K53" s="487">
        <f t="shared" si="10"/>
        <v>104.6936668893072</v>
      </c>
      <c r="L53" s="487" t="e">
        <f t="shared" si="13"/>
        <v>#N/A</v>
      </c>
    </row>
    <row r="54" spans="1:14" ht="15" customHeight="1" x14ac:dyDescent="0.2">
      <c r="A54" s="489" t="s">
        <v>462</v>
      </c>
      <c r="B54" s="486">
        <v>198007</v>
      </c>
      <c r="C54" s="486">
        <v>46103</v>
      </c>
      <c r="D54" s="486">
        <v>17218</v>
      </c>
      <c r="E54" s="487">
        <f t="shared" si="11"/>
        <v>102.08230223542027</v>
      </c>
      <c r="F54" s="487">
        <f t="shared" si="11"/>
        <v>102.06553021917202</v>
      </c>
      <c r="G54" s="487">
        <f t="shared" si="11"/>
        <v>104.54793855121744</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197555</v>
      </c>
      <c r="C55" s="486">
        <v>44149</v>
      </c>
      <c r="D55" s="486">
        <v>16590</v>
      </c>
      <c r="E55" s="487">
        <f t="shared" si="11"/>
        <v>101.84927410706921</v>
      </c>
      <c r="F55" s="487">
        <f t="shared" si="11"/>
        <v>97.739650210316583</v>
      </c>
      <c r="G55" s="487">
        <f t="shared" si="11"/>
        <v>100.73471370453579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198901</v>
      </c>
      <c r="C56" s="486">
        <v>44927</v>
      </c>
      <c r="D56" s="486">
        <v>16678</v>
      </c>
      <c r="E56" s="487">
        <f t="shared" si="11"/>
        <v>102.54320300255712</v>
      </c>
      <c r="F56" s="487">
        <f t="shared" si="11"/>
        <v>99.462032322337834</v>
      </c>
      <c r="G56" s="487">
        <f t="shared" si="11"/>
        <v>101.26905094419818</v>
      </c>
      <c r="H56" s="488" t="str">
        <f t="shared" si="14"/>
        <v/>
      </c>
      <c r="I56" s="487" t="str">
        <f t="shared" si="12"/>
        <v/>
      </c>
      <c r="J56" s="487" t="str">
        <f t="shared" si="10"/>
        <v/>
      </c>
      <c r="K56" s="487" t="str">
        <f t="shared" si="10"/>
        <v/>
      </c>
      <c r="L56" s="487" t="e">
        <f t="shared" si="13"/>
        <v>#N/A</v>
      </c>
    </row>
    <row r="57" spans="1:14" ht="15" customHeight="1" x14ac:dyDescent="0.2">
      <c r="A57" s="489">
        <v>42248</v>
      </c>
      <c r="B57" s="486">
        <v>203676</v>
      </c>
      <c r="C57" s="486">
        <v>43635</v>
      </c>
      <c r="D57" s="486">
        <v>17371</v>
      </c>
      <c r="E57" s="487">
        <f t="shared" si="11"/>
        <v>105.00494926998267</v>
      </c>
      <c r="F57" s="487">
        <f t="shared" si="11"/>
        <v>96.601726809829529</v>
      </c>
      <c r="G57" s="487">
        <f t="shared" si="11"/>
        <v>105.47695670653955</v>
      </c>
      <c r="H57" s="488">
        <f t="shared" si="14"/>
        <v>42248</v>
      </c>
      <c r="I57" s="487">
        <f t="shared" si="12"/>
        <v>105.00494926998267</v>
      </c>
      <c r="J57" s="487">
        <f t="shared" si="10"/>
        <v>96.601726809829529</v>
      </c>
      <c r="K57" s="487">
        <f t="shared" si="10"/>
        <v>105.47695670653955</v>
      </c>
      <c r="L57" s="487" t="e">
        <f t="shared" si="13"/>
        <v>#N/A</v>
      </c>
    </row>
    <row r="58" spans="1:14" ht="15" customHeight="1" x14ac:dyDescent="0.2">
      <c r="A58" s="489" t="s">
        <v>465</v>
      </c>
      <c r="B58" s="486">
        <v>203399</v>
      </c>
      <c r="C58" s="486">
        <v>44930</v>
      </c>
      <c r="D58" s="486">
        <v>17670</v>
      </c>
      <c r="E58" s="487">
        <f t="shared" si="11"/>
        <v>104.86214220902417</v>
      </c>
      <c r="F58" s="487">
        <f t="shared" si="11"/>
        <v>99.46867389860526</v>
      </c>
      <c r="G58" s="487">
        <f t="shared" si="11"/>
        <v>107.29248891857428</v>
      </c>
      <c r="H58" s="488" t="str">
        <f t="shared" si="14"/>
        <v/>
      </c>
      <c r="I58" s="487" t="str">
        <f t="shared" si="12"/>
        <v/>
      </c>
      <c r="J58" s="487" t="str">
        <f t="shared" si="10"/>
        <v/>
      </c>
      <c r="K58" s="487" t="str">
        <f t="shared" si="10"/>
        <v/>
      </c>
      <c r="L58" s="487" t="e">
        <f t="shared" si="13"/>
        <v>#N/A</v>
      </c>
    </row>
    <row r="59" spans="1:14" ht="15" customHeight="1" x14ac:dyDescent="0.2">
      <c r="A59" s="489" t="s">
        <v>466</v>
      </c>
      <c r="B59" s="486">
        <v>202911</v>
      </c>
      <c r="C59" s="486">
        <v>44076</v>
      </c>
      <c r="D59" s="486">
        <v>17415</v>
      </c>
      <c r="E59" s="487">
        <f t="shared" si="11"/>
        <v>104.61055431823807</v>
      </c>
      <c r="F59" s="487">
        <f t="shared" si="11"/>
        <v>97.578038521142346</v>
      </c>
      <c r="G59" s="487">
        <f t="shared" si="11"/>
        <v>105.74412532637076</v>
      </c>
      <c r="H59" s="488" t="str">
        <f t="shared" si="14"/>
        <v/>
      </c>
      <c r="I59" s="487" t="str">
        <f t="shared" si="12"/>
        <v/>
      </c>
      <c r="J59" s="487" t="str">
        <f t="shared" si="10"/>
        <v/>
      </c>
      <c r="K59" s="487" t="str">
        <f t="shared" si="10"/>
        <v/>
      </c>
      <c r="L59" s="487" t="e">
        <f t="shared" si="13"/>
        <v>#N/A</v>
      </c>
    </row>
    <row r="60" spans="1:14" ht="15" customHeight="1" x14ac:dyDescent="0.2">
      <c r="A60" s="489" t="s">
        <v>467</v>
      </c>
      <c r="B60" s="486">
        <v>204530</v>
      </c>
      <c r="C60" s="486">
        <v>45123</v>
      </c>
      <c r="D60" s="486">
        <v>17669</v>
      </c>
      <c r="E60" s="487">
        <f t="shared" si="11"/>
        <v>105.44522807885836</v>
      </c>
      <c r="F60" s="487">
        <f t="shared" si="11"/>
        <v>99.895948638476867</v>
      </c>
      <c r="G60" s="487">
        <f t="shared" si="11"/>
        <v>107.28641690448721</v>
      </c>
      <c r="H60" s="488" t="str">
        <f t="shared" si="14"/>
        <v/>
      </c>
      <c r="I60" s="487" t="str">
        <f t="shared" si="12"/>
        <v/>
      </c>
      <c r="J60" s="487" t="str">
        <f t="shared" si="10"/>
        <v/>
      </c>
      <c r="K60" s="487" t="str">
        <f t="shared" si="10"/>
        <v/>
      </c>
      <c r="L60" s="487" t="e">
        <f t="shared" si="13"/>
        <v>#N/A</v>
      </c>
    </row>
    <row r="61" spans="1:14" ht="15" customHeight="1" x14ac:dyDescent="0.2">
      <c r="A61" s="489">
        <v>42614</v>
      </c>
      <c r="B61" s="486">
        <v>208737</v>
      </c>
      <c r="C61" s="486">
        <v>43781</v>
      </c>
      <c r="D61" s="486">
        <v>18415</v>
      </c>
      <c r="E61" s="487">
        <f t="shared" si="11"/>
        <v>107.6141425389755</v>
      </c>
      <c r="F61" s="487">
        <f t="shared" si="11"/>
        <v>96.924950188177988</v>
      </c>
      <c r="G61" s="487">
        <f t="shared" si="11"/>
        <v>111.81613941344344</v>
      </c>
      <c r="H61" s="488">
        <f t="shared" si="14"/>
        <v>42614</v>
      </c>
      <c r="I61" s="487">
        <f t="shared" si="12"/>
        <v>107.6141425389755</v>
      </c>
      <c r="J61" s="487">
        <f t="shared" si="10"/>
        <v>96.924950188177988</v>
      </c>
      <c r="K61" s="487">
        <f t="shared" si="10"/>
        <v>111.81613941344344</v>
      </c>
      <c r="L61" s="487" t="e">
        <f t="shared" si="13"/>
        <v>#N/A</v>
      </c>
    </row>
    <row r="62" spans="1:14" ht="15" customHeight="1" x14ac:dyDescent="0.2">
      <c r="A62" s="489" t="s">
        <v>468</v>
      </c>
      <c r="B62" s="486">
        <v>208751</v>
      </c>
      <c r="C62" s="486">
        <v>44494</v>
      </c>
      <c r="D62" s="486">
        <v>18411</v>
      </c>
      <c r="E62" s="487">
        <f t="shared" si="11"/>
        <v>107.6213602243669</v>
      </c>
      <c r="F62" s="487">
        <f t="shared" si="11"/>
        <v>98.503431481071516</v>
      </c>
      <c r="G62" s="487">
        <f t="shared" si="11"/>
        <v>111.79185135709515</v>
      </c>
      <c r="H62" s="488" t="str">
        <f t="shared" si="14"/>
        <v/>
      </c>
      <c r="I62" s="487" t="str">
        <f t="shared" si="12"/>
        <v/>
      </c>
      <c r="J62" s="487" t="str">
        <f t="shared" si="10"/>
        <v/>
      </c>
      <c r="K62" s="487" t="str">
        <f t="shared" si="10"/>
        <v/>
      </c>
      <c r="L62" s="487" t="e">
        <f t="shared" si="13"/>
        <v>#N/A</v>
      </c>
    </row>
    <row r="63" spans="1:14" ht="15" customHeight="1" x14ac:dyDescent="0.2">
      <c r="A63" s="489" t="s">
        <v>469</v>
      </c>
      <c r="B63" s="486">
        <v>208129</v>
      </c>
      <c r="C63" s="486">
        <v>43146</v>
      </c>
      <c r="D63" s="486">
        <v>17819</v>
      </c>
      <c r="E63" s="487">
        <f t="shared" si="11"/>
        <v>107.30068877340592</v>
      </c>
      <c r="F63" s="487">
        <f t="shared" si="11"/>
        <v>95.519149878237769</v>
      </c>
      <c r="G63" s="487">
        <f t="shared" si="11"/>
        <v>108.19721901754814</v>
      </c>
      <c r="H63" s="488" t="str">
        <f t="shared" si="14"/>
        <v/>
      </c>
      <c r="I63" s="487" t="str">
        <f t="shared" si="12"/>
        <v/>
      </c>
      <c r="J63" s="487" t="str">
        <f t="shared" si="10"/>
        <v/>
      </c>
      <c r="K63" s="487" t="str">
        <f t="shared" si="10"/>
        <v/>
      </c>
      <c r="L63" s="487" t="e">
        <f t="shared" si="13"/>
        <v>#N/A</v>
      </c>
    </row>
    <row r="64" spans="1:14" ht="15" customHeight="1" x14ac:dyDescent="0.2">
      <c r="A64" s="489" t="s">
        <v>470</v>
      </c>
      <c r="B64" s="486">
        <v>209532</v>
      </c>
      <c r="C64" s="486">
        <v>44625</v>
      </c>
      <c r="D64" s="486">
        <v>18300</v>
      </c>
      <c r="E64" s="487">
        <f t="shared" si="11"/>
        <v>108.02400395941598</v>
      </c>
      <c r="F64" s="487">
        <f t="shared" si="11"/>
        <v>98.793446978082798</v>
      </c>
      <c r="G64" s="487">
        <f t="shared" si="11"/>
        <v>111.11785779343009</v>
      </c>
      <c r="H64" s="488" t="str">
        <f t="shared" si="14"/>
        <v/>
      </c>
      <c r="I64" s="487" t="str">
        <f t="shared" si="12"/>
        <v/>
      </c>
      <c r="J64" s="487" t="str">
        <f t="shared" si="10"/>
        <v/>
      </c>
      <c r="K64" s="487" t="str">
        <f t="shared" si="10"/>
        <v/>
      </c>
      <c r="L64" s="487" t="e">
        <f t="shared" si="13"/>
        <v>#N/A</v>
      </c>
    </row>
    <row r="65" spans="1:12" ht="15" customHeight="1" x14ac:dyDescent="0.2">
      <c r="A65" s="489">
        <v>42979</v>
      </c>
      <c r="B65" s="486">
        <v>213644</v>
      </c>
      <c r="C65" s="486">
        <v>43287</v>
      </c>
      <c r="D65" s="486">
        <v>18746</v>
      </c>
      <c r="E65" s="487">
        <f t="shared" si="11"/>
        <v>110.14394126866287</v>
      </c>
      <c r="F65" s="487">
        <f t="shared" si="11"/>
        <v>95.831303962807169</v>
      </c>
      <c r="G65" s="487">
        <f t="shared" si="11"/>
        <v>113.8259760762645</v>
      </c>
      <c r="H65" s="488">
        <f t="shared" si="14"/>
        <v>42979</v>
      </c>
      <c r="I65" s="487">
        <f t="shared" si="12"/>
        <v>110.14394126866287</v>
      </c>
      <c r="J65" s="487">
        <f t="shared" si="10"/>
        <v>95.831303962807169</v>
      </c>
      <c r="K65" s="487">
        <f t="shared" si="10"/>
        <v>113.8259760762645</v>
      </c>
      <c r="L65" s="487" t="e">
        <f t="shared" si="13"/>
        <v>#N/A</v>
      </c>
    </row>
    <row r="66" spans="1:12" ht="15" customHeight="1" x14ac:dyDescent="0.2">
      <c r="A66" s="489" t="s">
        <v>471</v>
      </c>
      <c r="B66" s="486">
        <v>213831</v>
      </c>
      <c r="C66" s="486">
        <v>44186</v>
      </c>
      <c r="D66" s="486">
        <v>18864</v>
      </c>
      <c r="E66" s="487">
        <f t="shared" si="11"/>
        <v>110.24034892353379</v>
      </c>
      <c r="F66" s="487">
        <f t="shared" si="11"/>
        <v>97.821562984281613</v>
      </c>
      <c r="G66" s="487">
        <f t="shared" si="11"/>
        <v>114.54247373853907</v>
      </c>
      <c r="H66" s="488" t="str">
        <f t="shared" si="14"/>
        <v/>
      </c>
      <c r="I66" s="487" t="str">
        <f t="shared" si="12"/>
        <v/>
      </c>
      <c r="J66" s="487" t="str">
        <f t="shared" si="10"/>
        <v/>
      </c>
      <c r="K66" s="487" t="str">
        <f t="shared" si="10"/>
        <v/>
      </c>
      <c r="L66" s="487" t="e">
        <f t="shared" si="13"/>
        <v>#N/A</v>
      </c>
    </row>
    <row r="67" spans="1:12" ht="15" customHeight="1" x14ac:dyDescent="0.2">
      <c r="A67" s="489" t="s">
        <v>472</v>
      </c>
      <c r="B67" s="486">
        <v>213197</v>
      </c>
      <c r="C67" s="486">
        <v>42907</v>
      </c>
      <c r="D67" s="486">
        <v>18639</v>
      </c>
      <c r="E67" s="487">
        <f t="shared" si="11"/>
        <v>109.91349088509446</v>
      </c>
      <c r="F67" s="487">
        <f t="shared" si="11"/>
        <v>94.990037635598839</v>
      </c>
      <c r="G67" s="487">
        <f t="shared" si="11"/>
        <v>113.17627056894773</v>
      </c>
      <c r="H67" s="488" t="str">
        <f t="shared" si="14"/>
        <v/>
      </c>
      <c r="I67" s="487" t="str">
        <f t="shared" si="12"/>
        <v/>
      </c>
      <c r="J67" s="487" t="str">
        <f t="shared" si="12"/>
        <v/>
      </c>
      <c r="K67" s="487" t="str">
        <f t="shared" si="12"/>
        <v/>
      </c>
      <c r="L67" s="487" t="e">
        <f t="shared" si="13"/>
        <v>#N/A</v>
      </c>
    </row>
    <row r="68" spans="1:12" ht="15" customHeight="1" x14ac:dyDescent="0.2">
      <c r="A68" s="489" t="s">
        <v>473</v>
      </c>
      <c r="B68" s="486">
        <v>214948</v>
      </c>
      <c r="C68" s="486">
        <v>43387</v>
      </c>
      <c r="D68" s="486">
        <v>19006</v>
      </c>
      <c r="E68" s="487">
        <f t="shared" si="11"/>
        <v>110.81621710797658</v>
      </c>
      <c r="F68" s="487">
        <f t="shared" si="11"/>
        <v>96.052689838388304</v>
      </c>
      <c r="G68" s="487">
        <f t="shared" si="11"/>
        <v>115.40469973890339</v>
      </c>
      <c r="H68" s="488" t="str">
        <f t="shared" si="14"/>
        <v/>
      </c>
      <c r="I68" s="487" t="str">
        <f t="shared" si="12"/>
        <v/>
      </c>
      <c r="J68" s="487" t="str">
        <f t="shared" si="12"/>
        <v/>
      </c>
      <c r="K68" s="487" t="str">
        <f t="shared" si="12"/>
        <v/>
      </c>
      <c r="L68" s="487" t="e">
        <f t="shared" si="13"/>
        <v>#N/A</v>
      </c>
    </row>
    <row r="69" spans="1:12" ht="15" customHeight="1" x14ac:dyDescent="0.2">
      <c r="A69" s="489">
        <v>43344</v>
      </c>
      <c r="B69" s="486">
        <v>219678</v>
      </c>
      <c r="C69" s="486">
        <v>41861</v>
      </c>
      <c r="D69" s="486">
        <v>19370</v>
      </c>
      <c r="E69" s="487">
        <f t="shared" si="11"/>
        <v>113.25476367235832</v>
      </c>
      <c r="F69" s="487">
        <f t="shared" si="11"/>
        <v>92.674341377020141</v>
      </c>
      <c r="G69" s="487">
        <f t="shared" si="11"/>
        <v>117.61491286659785</v>
      </c>
      <c r="H69" s="488">
        <f t="shared" si="14"/>
        <v>43344</v>
      </c>
      <c r="I69" s="487">
        <f t="shared" si="12"/>
        <v>113.25476367235832</v>
      </c>
      <c r="J69" s="487">
        <f t="shared" si="12"/>
        <v>92.674341377020141</v>
      </c>
      <c r="K69" s="487">
        <f t="shared" si="12"/>
        <v>117.61491286659785</v>
      </c>
      <c r="L69" s="487" t="e">
        <f t="shared" si="13"/>
        <v>#N/A</v>
      </c>
    </row>
    <row r="70" spans="1:12" ht="15" customHeight="1" x14ac:dyDescent="0.2">
      <c r="A70" s="489" t="s">
        <v>474</v>
      </c>
      <c r="B70" s="486">
        <v>219737</v>
      </c>
      <c r="C70" s="486">
        <v>42404</v>
      </c>
      <c r="D70" s="486">
        <v>19528</v>
      </c>
      <c r="E70" s="487">
        <f t="shared" si="11"/>
        <v>113.28518106079353</v>
      </c>
      <c r="F70" s="487">
        <f t="shared" si="11"/>
        <v>93.876466681425725</v>
      </c>
      <c r="G70" s="487">
        <f t="shared" si="11"/>
        <v>118.57429109235534</v>
      </c>
      <c r="H70" s="488" t="str">
        <f t="shared" si="14"/>
        <v/>
      </c>
      <c r="I70" s="487" t="str">
        <f t="shared" si="12"/>
        <v/>
      </c>
      <c r="J70" s="487" t="str">
        <f t="shared" si="12"/>
        <v/>
      </c>
      <c r="K70" s="487" t="str">
        <f t="shared" si="12"/>
        <v/>
      </c>
      <c r="L70" s="487" t="e">
        <f t="shared" si="13"/>
        <v>#N/A</v>
      </c>
    </row>
    <row r="71" spans="1:12" ht="15" customHeight="1" x14ac:dyDescent="0.2">
      <c r="A71" s="489" t="s">
        <v>475</v>
      </c>
      <c r="B71" s="486">
        <v>218240</v>
      </c>
      <c r="C71" s="486">
        <v>41329</v>
      </c>
      <c r="D71" s="486">
        <v>19162</v>
      </c>
      <c r="E71" s="490">
        <f t="shared" ref="E71:G75" si="15">IF($A$51=37802,IF(COUNTBLANK(B$51:B$70)&gt;0,#N/A,IF(ISBLANK(B71)=FALSE,B71/B$51*100,#N/A)),IF(COUNTBLANK(B$51:B$75)&gt;0,#N/A,B71/B$51*100))</f>
        <v>112.51340427286975</v>
      </c>
      <c r="F71" s="490">
        <f t="shared" si="15"/>
        <v>91.496568518928484</v>
      </c>
      <c r="G71" s="490">
        <f t="shared" si="15"/>
        <v>116.35193393648673</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219517</v>
      </c>
      <c r="C72" s="486">
        <v>41941</v>
      </c>
      <c r="D72" s="486">
        <v>19379</v>
      </c>
      <c r="E72" s="490">
        <f t="shared" si="15"/>
        <v>113.17176029035718</v>
      </c>
      <c r="F72" s="490">
        <f t="shared" si="15"/>
        <v>92.851450077485055</v>
      </c>
      <c r="G72" s="490">
        <f t="shared" si="15"/>
        <v>117.66956099338151</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223580</v>
      </c>
      <c r="C73" s="486">
        <v>40644</v>
      </c>
      <c r="D73" s="486">
        <v>19761</v>
      </c>
      <c r="E73" s="490">
        <f t="shared" si="15"/>
        <v>115.26643570073414</v>
      </c>
      <c r="F73" s="490">
        <f t="shared" si="15"/>
        <v>89.980075271197705</v>
      </c>
      <c r="G73" s="490">
        <f t="shared" si="15"/>
        <v>119.98907037464326</v>
      </c>
      <c r="H73" s="491">
        <f>IF(A$51=37802,IF(ISERROR(L73)=TRUE,IF(ISBLANK(A73)=FALSE,IF(MONTH(A73)=MONTH(MAX(A$51:A$75)),A73,""),""),""),IF(ISERROR(L73)=TRUE,IF(MONTH(A73)=MONTH(MAX(A$51:A$75)),A73,""),""))</f>
        <v>43709</v>
      </c>
      <c r="I73" s="487">
        <f t="shared" si="12"/>
        <v>115.26643570073414</v>
      </c>
      <c r="J73" s="487">
        <f t="shared" si="12"/>
        <v>89.980075271197705</v>
      </c>
      <c r="K73" s="487">
        <f t="shared" si="12"/>
        <v>119.98907037464326</v>
      </c>
      <c r="L73" s="487" t="e">
        <f t="shared" si="13"/>
        <v>#N/A</v>
      </c>
    </row>
    <row r="74" spans="1:12" ht="15" customHeight="1" x14ac:dyDescent="0.2">
      <c r="A74" s="489" t="s">
        <v>477</v>
      </c>
      <c r="B74" s="486">
        <v>222464</v>
      </c>
      <c r="C74" s="486">
        <v>40966</v>
      </c>
      <c r="D74" s="486">
        <v>19835</v>
      </c>
      <c r="E74" s="490">
        <f t="shared" si="15"/>
        <v>114.69108306524787</v>
      </c>
      <c r="F74" s="490">
        <f t="shared" si="15"/>
        <v>90.692937790568962</v>
      </c>
      <c r="G74" s="490">
        <f t="shared" si="15"/>
        <v>120.43839941708666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220575</v>
      </c>
      <c r="C75" s="492">
        <v>38664</v>
      </c>
      <c r="D75" s="492">
        <v>19030</v>
      </c>
      <c r="E75" s="490">
        <f t="shared" si="15"/>
        <v>113.71721108636477</v>
      </c>
      <c r="F75" s="490">
        <f t="shared" si="15"/>
        <v>85.596634934691167</v>
      </c>
      <c r="G75" s="490">
        <f t="shared" si="15"/>
        <v>115.55042807699314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115.26643570073414</v>
      </c>
      <c r="J77" s="487">
        <f>IF(J75&lt;&gt;"",J75,IF(J74&lt;&gt;"",J74,IF(J73&lt;&gt;"",J73,IF(J72&lt;&gt;"",J72,IF(J71&lt;&gt;"",J71,IF(J70&lt;&gt;"",J70,""))))))</f>
        <v>89.980075271197705</v>
      </c>
      <c r="K77" s="487">
        <f>IF(K75&lt;&gt;"",K75,IF(K74&lt;&gt;"",K74,IF(K73&lt;&gt;"",K73,IF(K72&lt;&gt;"",K72,IF(K71&lt;&gt;"",K71,IF(K70&lt;&gt;"",K70,""))))))</f>
        <v>119.98907037464326</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+15,3%</v>
      </c>
      <c r="J79" s="487" t="str">
        <f>"GeB - ausschließlich: "&amp;IF(J77&gt;100,"+","")&amp;TEXT(J77-100,"0,0")&amp;"%"</f>
        <v>GeB - ausschließlich: -10,0%</v>
      </c>
      <c r="K79" s="487" t="str">
        <f>"GeB - im Nebenjob: "&amp;IF(K77&gt;100,"+","")&amp;TEXT(K77-100,"0,0")&amp;"%"</f>
        <v>GeB - im Nebenjob: +20,0%</v>
      </c>
    </row>
    <row r="81" spans="9:9" ht="15" customHeight="1" x14ac:dyDescent="0.2">
      <c r="I81" s="487" t="str">
        <f>IF(ISERROR(HLOOKUP(1,I$78:K$79,2,FALSE)),"",HLOOKUP(1,I$78:K$79,2,FALSE))</f>
        <v>GeB - im Nebenjob: +20,0%</v>
      </c>
    </row>
    <row r="82" spans="9:9" ht="15" customHeight="1" x14ac:dyDescent="0.2">
      <c r="I82" s="487" t="str">
        <f>IF(ISERROR(HLOOKUP(2,I$78:K$79,2,FALSE)),"",HLOOKUP(2,I$78:K$79,2,FALSE))</f>
        <v>SvB: +15,3%</v>
      </c>
    </row>
    <row r="83" spans="9:9" ht="15" customHeight="1" x14ac:dyDescent="0.2">
      <c r="I83" s="487" t="str">
        <f>IF(ISERROR(HLOOKUP(3,I$78:K$79,2,FALSE)),"",HLOOKUP(3,I$78:K$79,2,FALSE))</f>
        <v>GeB - ausschließlich: -10,0%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220575</v>
      </c>
      <c r="E12" s="114">
        <v>222464</v>
      </c>
      <c r="F12" s="114">
        <v>223580</v>
      </c>
      <c r="G12" s="114">
        <v>219517</v>
      </c>
      <c r="H12" s="114">
        <v>218240</v>
      </c>
      <c r="I12" s="115">
        <v>2335</v>
      </c>
      <c r="J12" s="116">
        <v>1.0699230205278591</v>
      </c>
      <c r="N12" s="117"/>
    </row>
    <row r="13" spans="1:15" s="110" customFormat="1" ht="13.5" customHeight="1" x14ac:dyDescent="0.2">
      <c r="A13" s="118" t="s">
        <v>105</v>
      </c>
      <c r="B13" s="119" t="s">
        <v>106</v>
      </c>
      <c r="C13" s="113">
        <v>54.668933469341496</v>
      </c>
      <c r="D13" s="114">
        <v>120586</v>
      </c>
      <c r="E13" s="114">
        <v>121675</v>
      </c>
      <c r="F13" s="114">
        <v>122534</v>
      </c>
      <c r="G13" s="114">
        <v>120191</v>
      </c>
      <c r="H13" s="114">
        <v>119442</v>
      </c>
      <c r="I13" s="115">
        <v>1144</v>
      </c>
      <c r="J13" s="116">
        <v>0.95778704308367246</v>
      </c>
    </row>
    <row r="14" spans="1:15" s="110" customFormat="1" ht="13.5" customHeight="1" x14ac:dyDescent="0.2">
      <c r="A14" s="120"/>
      <c r="B14" s="119" t="s">
        <v>107</v>
      </c>
      <c r="C14" s="113">
        <v>45.331066530658504</v>
      </c>
      <c r="D14" s="114">
        <v>99989</v>
      </c>
      <c r="E14" s="114">
        <v>100789</v>
      </c>
      <c r="F14" s="114">
        <v>101046</v>
      </c>
      <c r="G14" s="114">
        <v>99326</v>
      </c>
      <c r="H14" s="114">
        <v>98798</v>
      </c>
      <c r="I14" s="115">
        <v>1191</v>
      </c>
      <c r="J14" s="116">
        <v>1.2054899896759044</v>
      </c>
    </row>
    <row r="15" spans="1:15" s="110" customFormat="1" ht="13.5" customHeight="1" x14ac:dyDescent="0.2">
      <c r="A15" s="118" t="s">
        <v>105</v>
      </c>
      <c r="B15" s="121" t="s">
        <v>108</v>
      </c>
      <c r="C15" s="113">
        <v>10.683894366995354</v>
      </c>
      <c r="D15" s="114">
        <v>23566</v>
      </c>
      <c r="E15" s="114">
        <v>24753</v>
      </c>
      <c r="F15" s="114">
        <v>25100</v>
      </c>
      <c r="G15" s="114">
        <v>23177</v>
      </c>
      <c r="H15" s="114">
        <v>23502</v>
      </c>
      <c r="I15" s="115">
        <v>64</v>
      </c>
      <c r="J15" s="116">
        <v>0.27231724959577908</v>
      </c>
    </row>
    <row r="16" spans="1:15" s="110" customFormat="1" ht="13.5" customHeight="1" x14ac:dyDescent="0.2">
      <c r="A16" s="118"/>
      <c r="B16" s="121" t="s">
        <v>109</v>
      </c>
      <c r="C16" s="113">
        <v>68.970644905360984</v>
      </c>
      <c r="D16" s="114">
        <v>152132</v>
      </c>
      <c r="E16" s="114">
        <v>153110</v>
      </c>
      <c r="F16" s="114">
        <v>154000</v>
      </c>
      <c r="G16" s="114">
        <v>152909</v>
      </c>
      <c r="H16" s="114">
        <v>152091</v>
      </c>
      <c r="I16" s="115">
        <v>41</v>
      </c>
      <c r="J16" s="116">
        <v>2.6957545153888134E-2</v>
      </c>
    </row>
    <row r="17" spans="1:10" s="110" customFormat="1" ht="13.5" customHeight="1" x14ac:dyDescent="0.2">
      <c r="A17" s="118"/>
      <c r="B17" s="121" t="s">
        <v>110</v>
      </c>
      <c r="C17" s="113">
        <v>19.02255468661453</v>
      </c>
      <c r="D17" s="114">
        <v>41959</v>
      </c>
      <c r="E17" s="114">
        <v>41690</v>
      </c>
      <c r="F17" s="114">
        <v>41677</v>
      </c>
      <c r="G17" s="114">
        <v>40750</v>
      </c>
      <c r="H17" s="114">
        <v>40054</v>
      </c>
      <c r="I17" s="115">
        <v>1905</v>
      </c>
      <c r="J17" s="116">
        <v>4.756079292954511</v>
      </c>
    </row>
    <row r="18" spans="1:10" s="110" customFormat="1" ht="13.5" customHeight="1" x14ac:dyDescent="0.2">
      <c r="A18" s="120"/>
      <c r="B18" s="121" t="s">
        <v>111</v>
      </c>
      <c r="C18" s="113">
        <v>1.3229060410291285</v>
      </c>
      <c r="D18" s="114">
        <v>2918</v>
      </c>
      <c r="E18" s="114">
        <v>2911</v>
      </c>
      <c r="F18" s="114">
        <v>2803</v>
      </c>
      <c r="G18" s="114">
        <v>2681</v>
      </c>
      <c r="H18" s="114">
        <v>2593</v>
      </c>
      <c r="I18" s="115">
        <v>325</v>
      </c>
      <c r="J18" s="116">
        <v>12.533744697261859</v>
      </c>
    </row>
    <row r="19" spans="1:10" s="110" customFormat="1" ht="13.5" customHeight="1" x14ac:dyDescent="0.2">
      <c r="A19" s="120"/>
      <c r="B19" s="121" t="s">
        <v>112</v>
      </c>
      <c r="C19" s="113">
        <v>0.38807661793040915</v>
      </c>
      <c r="D19" s="114">
        <v>856</v>
      </c>
      <c r="E19" s="114">
        <v>863</v>
      </c>
      <c r="F19" s="114">
        <v>835</v>
      </c>
      <c r="G19" s="114">
        <v>739</v>
      </c>
      <c r="H19" s="114">
        <v>686</v>
      </c>
      <c r="I19" s="115">
        <v>170</v>
      </c>
      <c r="J19" s="116">
        <v>24.781341107871722</v>
      </c>
    </row>
    <row r="20" spans="1:10" s="110" customFormat="1" ht="13.5" customHeight="1" x14ac:dyDescent="0.2">
      <c r="A20" s="118" t="s">
        <v>113</v>
      </c>
      <c r="B20" s="122" t="s">
        <v>114</v>
      </c>
      <c r="C20" s="113">
        <v>69.338320299217955</v>
      </c>
      <c r="D20" s="114">
        <v>152943</v>
      </c>
      <c r="E20" s="114">
        <v>154677</v>
      </c>
      <c r="F20" s="114">
        <v>156452</v>
      </c>
      <c r="G20" s="114">
        <v>152434</v>
      </c>
      <c r="H20" s="114">
        <v>152101</v>
      </c>
      <c r="I20" s="115">
        <v>842</v>
      </c>
      <c r="J20" s="116">
        <v>0.55357952939165422</v>
      </c>
    </row>
    <row r="21" spans="1:10" s="110" customFormat="1" ht="13.5" customHeight="1" x14ac:dyDescent="0.2">
      <c r="A21" s="120"/>
      <c r="B21" s="122" t="s">
        <v>115</v>
      </c>
      <c r="C21" s="113">
        <v>30.661679700782045</v>
      </c>
      <c r="D21" s="114">
        <v>67632</v>
      </c>
      <c r="E21" s="114">
        <v>67787</v>
      </c>
      <c r="F21" s="114">
        <v>67128</v>
      </c>
      <c r="G21" s="114">
        <v>67083</v>
      </c>
      <c r="H21" s="114">
        <v>66139</v>
      </c>
      <c r="I21" s="115">
        <v>1493</v>
      </c>
      <c r="J21" s="116">
        <v>2.257367060282133</v>
      </c>
    </row>
    <row r="22" spans="1:10" s="110" customFormat="1" ht="13.5" customHeight="1" x14ac:dyDescent="0.2">
      <c r="A22" s="118" t="s">
        <v>113</v>
      </c>
      <c r="B22" s="122" t="s">
        <v>116</v>
      </c>
      <c r="C22" s="113">
        <v>86.403264195851747</v>
      </c>
      <c r="D22" s="114">
        <v>190584</v>
      </c>
      <c r="E22" s="114">
        <v>192387</v>
      </c>
      <c r="F22" s="114">
        <v>193492</v>
      </c>
      <c r="G22" s="114">
        <v>190575</v>
      </c>
      <c r="H22" s="114">
        <v>190271</v>
      </c>
      <c r="I22" s="115">
        <v>313</v>
      </c>
      <c r="J22" s="116">
        <v>0.16450221000572868</v>
      </c>
    </row>
    <row r="23" spans="1:10" s="110" customFormat="1" ht="13.5" customHeight="1" x14ac:dyDescent="0.2">
      <c r="A23" s="123"/>
      <c r="B23" s="124" t="s">
        <v>117</v>
      </c>
      <c r="C23" s="125">
        <v>13.488382636291512</v>
      </c>
      <c r="D23" s="114">
        <v>29752</v>
      </c>
      <c r="E23" s="114">
        <v>29857</v>
      </c>
      <c r="F23" s="114">
        <v>29921</v>
      </c>
      <c r="G23" s="114">
        <v>28778</v>
      </c>
      <c r="H23" s="114">
        <v>27802</v>
      </c>
      <c r="I23" s="115">
        <v>1950</v>
      </c>
      <c r="J23" s="116">
        <v>7.0138838932450902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57694</v>
      </c>
      <c r="E26" s="114">
        <v>60801</v>
      </c>
      <c r="F26" s="114">
        <v>60405</v>
      </c>
      <c r="G26" s="114">
        <v>61320</v>
      </c>
      <c r="H26" s="140">
        <v>60491</v>
      </c>
      <c r="I26" s="115">
        <v>-2797</v>
      </c>
      <c r="J26" s="116">
        <v>-4.6238283380998828</v>
      </c>
    </row>
    <row r="27" spans="1:10" s="110" customFormat="1" ht="13.5" customHeight="1" x14ac:dyDescent="0.2">
      <c r="A27" s="118" t="s">
        <v>105</v>
      </c>
      <c r="B27" s="119" t="s">
        <v>106</v>
      </c>
      <c r="C27" s="113">
        <v>44.881616805907029</v>
      </c>
      <c r="D27" s="115">
        <v>25894</v>
      </c>
      <c r="E27" s="114">
        <v>27245</v>
      </c>
      <c r="F27" s="114">
        <v>26976</v>
      </c>
      <c r="G27" s="114">
        <v>27496</v>
      </c>
      <c r="H27" s="140">
        <v>27107</v>
      </c>
      <c r="I27" s="115">
        <v>-1213</v>
      </c>
      <c r="J27" s="116">
        <v>-4.4748588925369832</v>
      </c>
    </row>
    <row r="28" spans="1:10" s="110" customFormat="1" ht="13.5" customHeight="1" x14ac:dyDescent="0.2">
      <c r="A28" s="120"/>
      <c r="B28" s="119" t="s">
        <v>107</v>
      </c>
      <c r="C28" s="113">
        <v>55.118383194092971</v>
      </c>
      <c r="D28" s="115">
        <v>31800</v>
      </c>
      <c r="E28" s="114">
        <v>33556</v>
      </c>
      <c r="F28" s="114">
        <v>33429</v>
      </c>
      <c r="G28" s="114">
        <v>33824</v>
      </c>
      <c r="H28" s="140">
        <v>33384</v>
      </c>
      <c r="I28" s="115">
        <v>-1584</v>
      </c>
      <c r="J28" s="116">
        <v>-4.7447879223580154</v>
      </c>
    </row>
    <row r="29" spans="1:10" s="110" customFormat="1" ht="13.5" customHeight="1" x14ac:dyDescent="0.2">
      <c r="A29" s="118" t="s">
        <v>105</v>
      </c>
      <c r="B29" s="121" t="s">
        <v>108</v>
      </c>
      <c r="C29" s="113">
        <v>23.465178354768259</v>
      </c>
      <c r="D29" s="115">
        <v>13538</v>
      </c>
      <c r="E29" s="114">
        <v>14882</v>
      </c>
      <c r="F29" s="114">
        <v>14500</v>
      </c>
      <c r="G29" s="114">
        <v>15286</v>
      </c>
      <c r="H29" s="140">
        <v>14347</v>
      </c>
      <c r="I29" s="115">
        <v>-809</v>
      </c>
      <c r="J29" s="116">
        <v>-5.6388095072140514</v>
      </c>
    </row>
    <row r="30" spans="1:10" s="110" customFormat="1" ht="13.5" customHeight="1" x14ac:dyDescent="0.2">
      <c r="A30" s="118"/>
      <c r="B30" s="121" t="s">
        <v>109</v>
      </c>
      <c r="C30" s="113">
        <v>45.614795299337885</v>
      </c>
      <c r="D30" s="115">
        <v>26317</v>
      </c>
      <c r="E30" s="114">
        <v>27560</v>
      </c>
      <c r="F30" s="114">
        <v>27643</v>
      </c>
      <c r="G30" s="114">
        <v>27950</v>
      </c>
      <c r="H30" s="140">
        <v>28120</v>
      </c>
      <c r="I30" s="115">
        <v>-1803</v>
      </c>
      <c r="J30" s="116">
        <v>-6.4118065433854907</v>
      </c>
    </row>
    <row r="31" spans="1:10" s="110" customFormat="1" ht="13.5" customHeight="1" x14ac:dyDescent="0.2">
      <c r="A31" s="118"/>
      <c r="B31" s="121" t="s">
        <v>110</v>
      </c>
      <c r="C31" s="113">
        <v>16.580580302977779</v>
      </c>
      <c r="D31" s="115">
        <v>9566</v>
      </c>
      <c r="E31" s="114">
        <v>9874</v>
      </c>
      <c r="F31" s="114">
        <v>9873</v>
      </c>
      <c r="G31" s="114">
        <v>9817</v>
      </c>
      <c r="H31" s="140">
        <v>9805</v>
      </c>
      <c r="I31" s="115">
        <v>-239</v>
      </c>
      <c r="J31" s="116">
        <v>-2.4375318714941359</v>
      </c>
    </row>
    <row r="32" spans="1:10" s="110" customFormat="1" ht="13.5" customHeight="1" x14ac:dyDescent="0.2">
      <c r="A32" s="120"/>
      <c r="B32" s="121" t="s">
        <v>111</v>
      </c>
      <c r="C32" s="113">
        <v>14.339446042916075</v>
      </c>
      <c r="D32" s="115">
        <v>8273</v>
      </c>
      <c r="E32" s="114">
        <v>8485</v>
      </c>
      <c r="F32" s="114">
        <v>8389</v>
      </c>
      <c r="G32" s="114">
        <v>8267</v>
      </c>
      <c r="H32" s="140">
        <v>8218</v>
      </c>
      <c r="I32" s="115">
        <v>55</v>
      </c>
      <c r="J32" s="116">
        <v>0.66926259430518376</v>
      </c>
    </row>
    <row r="33" spans="1:10" s="110" customFormat="1" ht="13.5" customHeight="1" x14ac:dyDescent="0.2">
      <c r="A33" s="120"/>
      <c r="B33" s="121" t="s">
        <v>112</v>
      </c>
      <c r="C33" s="113">
        <v>1.3120948452178736</v>
      </c>
      <c r="D33" s="115">
        <v>757</v>
      </c>
      <c r="E33" s="114">
        <v>762</v>
      </c>
      <c r="F33" s="114">
        <v>790</v>
      </c>
      <c r="G33" s="114">
        <v>688</v>
      </c>
      <c r="H33" s="140">
        <v>666</v>
      </c>
      <c r="I33" s="115">
        <v>91</v>
      </c>
      <c r="J33" s="116">
        <v>13.663663663663664</v>
      </c>
    </row>
    <row r="34" spans="1:10" s="110" customFormat="1" ht="13.5" customHeight="1" x14ac:dyDescent="0.2">
      <c r="A34" s="118" t="s">
        <v>113</v>
      </c>
      <c r="B34" s="122" t="s">
        <v>116</v>
      </c>
      <c r="C34" s="113">
        <v>86.995181474676741</v>
      </c>
      <c r="D34" s="115">
        <v>50191</v>
      </c>
      <c r="E34" s="114">
        <v>52857</v>
      </c>
      <c r="F34" s="114">
        <v>52621</v>
      </c>
      <c r="G34" s="114">
        <v>53555</v>
      </c>
      <c r="H34" s="140">
        <v>52887</v>
      </c>
      <c r="I34" s="115">
        <v>-2696</v>
      </c>
      <c r="J34" s="116">
        <v>-5.0976610509198856</v>
      </c>
    </row>
    <row r="35" spans="1:10" s="110" customFormat="1" ht="13.5" customHeight="1" x14ac:dyDescent="0.2">
      <c r="A35" s="118"/>
      <c r="B35" s="119" t="s">
        <v>117</v>
      </c>
      <c r="C35" s="113">
        <v>12.743092869275834</v>
      </c>
      <c r="D35" s="115">
        <v>7352</v>
      </c>
      <c r="E35" s="114">
        <v>7791</v>
      </c>
      <c r="F35" s="114">
        <v>7646</v>
      </c>
      <c r="G35" s="114">
        <v>7613</v>
      </c>
      <c r="H35" s="140">
        <v>7447</v>
      </c>
      <c r="I35" s="115">
        <v>-95</v>
      </c>
      <c r="J35" s="116">
        <v>-1.2756814824761649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38664</v>
      </c>
      <c r="E37" s="114">
        <v>40966</v>
      </c>
      <c r="F37" s="114">
        <v>40644</v>
      </c>
      <c r="G37" s="114">
        <v>41941</v>
      </c>
      <c r="H37" s="140">
        <v>41329</v>
      </c>
      <c r="I37" s="115">
        <v>-2665</v>
      </c>
      <c r="J37" s="116">
        <v>-6.4482566720704586</v>
      </c>
    </row>
    <row r="38" spans="1:10" s="110" customFormat="1" ht="13.5" customHeight="1" x14ac:dyDescent="0.2">
      <c r="A38" s="118" t="s">
        <v>105</v>
      </c>
      <c r="B38" s="119" t="s">
        <v>106</v>
      </c>
      <c r="C38" s="113">
        <v>44.242706393544381</v>
      </c>
      <c r="D38" s="115">
        <v>17106</v>
      </c>
      <c r="E38" s="114">
        <v>18105</v>
      </c>
      <c r="F38" s="114">
        <v>17793</v>
      </c>
      <c r="G38" s="114">
        <v>18525</v>
      </c>
      <c r="H38" s="140">
        <v>18234</v>
      </c>
      <c r="I38" s="115">
        <v>-1128</v>
      </c>
      <c r="J38" s="116">
        <v>-6.1862454754853573</v>
      </c>
    </row>
    <row r="39" spans="1:10" s="110" customFormat="1" ht="13.5" customHeight="1" x14ac:dyDescent="0.2">
      <c r="A39" s="120"/>
      <c r="B39" s="119" t="s">
        <v>107</v>
      </c>
      <c r="C39" s="113">
        <v>55.757293606455619</v>
      </c>
      <c r="D39" s="115">
        <v>21558</v>
      </c>
      <c r="E39" s="114">
        <v>22861</v>
      </c>
      <c r="F39" s="114">
        <v>22851</v>
      </c>
      <c r="G39" s="114">
        <v>23416</v>
      </c>
      <c r="H39" s="140">
        <v>23095</v>
      </c>
      <c r="I39" s="115">
        <v>-1537</v>
      </c>
      <c r="J39" s="116">
        <v>-6.6551201558778956</v>
      </c>
    </row>
    <row r="40" spans="1:10" s="110" customFormat="1" ht="13.5" customHeight="1" x14ac:dyDescent="0.2">
      <c r="A40" s="118" t="s">
        <v>105</v>
      </c>
      <c r="B40" s="121" t="s">
        <v>108</v>
      </c>
      <c r="C40" s="113">
        <v>28.439892406372852</v>
      </c>
      <c r="D40" s="115">
        <v>10996</v>
      </c>
      <c r="E40" s="114">
        <v>12140</v>
      </c>
      <c r="F40" s="114">
        <v>11756</v>
      </c>
      <c r="G40" s="114">
        <v>12750</v>
      </c>
      <c r="H40" s="140">
        <v>11841</v>
      </c>
      <c r="I40" s="115">
        <v>-845</v>
      </c>
      <c r="J40" s="116">
        <v>-7.1362216029051604</v>
      </c>
    </row>
    <row r="41" spans="1:10" s="110" customFormat="1" ht="13.5" customHeight="1" x14ac:dyDescent="0.2">
      <c r="A41" s="118"/>
      <c r="B41" s="121" t="s">
        <v>109</v>
      </c>
      <c r="C41" s="113">
        <v>34.51531140078626</v>
      </c>
      <c r="D41" s="115">
        <v>13345</v>
      </c>
      <c r="E41" s="114">
        <v>14069</v>
      </c>
      <c r="F41" s="114">
        <v>14175</v>
      </c>
      <c r="G41" s="114">
        <v>14518</v>
      </c>
      <c r="H41" s="140">
        <v>14812</v>
      </c>
      <c r="I41" s="115">
        <v>-1467</v>
      </c>
      <c r="J41" s="116">
        <v>-9.9041317850391568</v>
      </c>
    </row>
    <row r="42" spans="1:10" s="110" customFormat="1" ht="13.5" customHeight="1" x14ac:dyDescent="0.2">
      <c r="A42" s="118"/>
      <c r="B42" s="121" t="s">
        <v>110</v>
      </c>
      <c r="C42" s="113">
        <v>16.247672253258845</v>
      </c>
      <c r="D42" s="115">
        <v>6282</v>
      </c>
      <c r="E42" s="114">
        <v>6523</v>
      </c>
      <c r="F42" s="114">
        <v>6560</v>
      </c>
      <c r="G42" s="114">
        <v>6622</v>
      </c>
      <c r="H42" s="140">
        <v>6674</v>
      </c>
      <c r="I42" s="115">
        <v>-392</v>
      </c>
      <c r="J42" s="116">
        <v>-5.8735391069823191</v>
      </c>
    </row>
    <row r="43" spans="1:10" s="110" customFormat="1" ht="13.5" customHeight="1" x14ac:dyDescent="0.2">
      <c r="A43" s="120"/>
      <c r="B43" s="121" t="s">
        <v>111</v>
      </c>
      <c r="C43" s="113">
        <v>20.79712393958204</v>
      </c>
      <c r="D43" s="115">
        <v>8041</v>
      </c>
      <c r="E43" s="114">
        <v>8234</v>
      </c>
      <c r="F43" s="114">
        <v>8153</v>
      </c>
      <c r="G43" s="114">
        <v>8051</v>
      </c>
      <c r="H43" s="140">
        <v>8001</v>
      </c>
      <c r="I43" s="115">
        <v>40</v>
      </c>
      <c r="J43" s="116">
        <v>0.49993750781152357</v>
      </c>
    </row>
    <row r="44" spans="1:10" s="110" customFormat="1" ht="13.5" customHeight="1" x14ac:dyDescent="0.2">
      <c r="A44" s="120"/>
      <c r="B44" s="121" t="s">
        <v>112</v>
      </c>
      <c r="C44" s="113">
        <v>1.7794330643492655</v>
      </c>
      <c r="D44" s="115">
        <v>688</v>
      </c>
      <c r="E44" s="114">
        <v>687</v>
      </c>
      <c r="F44" s="114">
        <v>724</v>
      </c>
      <c r="G44" s="114">
        <v>633</v>
      </c>
      <c r="H44" s="140">
        <v>619</v>
      </c>
      <c r="I44" s="115">
        <v>69</v>
      </c>
      <c r="J44" s="116">
        <v>11.147011308562197</v>
      </c>
    </row>
    <row r="45" spans="1:10" s="110" customFormat="1" ht="13.5" customHeight="1" x14ac:dyDescent="0.2">
      <c r="A45" s="118" t="s">
        <v>113</v>
      </c>
      <c r="B45" s="122" t="s">
        <v>116</v>
      </c>
      <c r="C45" s="113">
        <v>86.054210635216222</v>
      </c>
      <c r="D45" s="115">
        <v>33272</v>
      </c>
      <c r="E45" s="114">
        <v>35201</v>
      </c>
      <c r="F45" s="114">
        <v>34993</v>
      </c>
      <c r="G45" s="114">
        <v>36238</v>
      </c>
      <c r="H45" s="140">
        <v>35687</v>
      </c>
      <c r="I45" s="115">
        <v>-2415</v>
      </c>
      <c r="J45" s="116">
        <v>-6.7671701179701289</v>
      </c>
    </row>
    <row r="46" spans="1:10" s="110" customFormat="1" ht="13.5" customHeight="1" x14ac:dyDescent="0.2">
      <c r="A46" s="118"/>
      <c r="B46" s="119" t="s">
        <v>117</v>
      </c>
      <c r="C46" s="113">
        <v>13.557831574591351</v>
      </c>
      <c r="D46" s="115">
        <v>5242</v>
      </c>
      <c r="E46" s="114">
        <v>5613</v>
      </c>
      <c r="F46" s="114">
        <v>5514</v>
      </c>
      <c r="G46" s="114">
        <v>5551</v>
      </c>
      <c r="H46" s="140">
        <v>5485</v>
      </c>
      <c r="I46" s="115">
        <v>-243</v>
      </c>
      <c r="J46" s="116">
        <v>-4.4302643573381948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19030</v>
      </c>
      <c r="E48" s="114">
        <v>19835</v>
      </c>
      <c r="F48" s="114">
        <v>19761</v>
      </c>
      <c r="G48" s="114">
        <v>19379</v>
      </c>
      <c r="H48" s="140">
        <v>19162</v>
      </c>
      <c r="I48" s="115">
        <v>-132</v>
      </c>
      <c r="J48" s="116">
        <v>-0.68886337543053966</v>
      </c>
    </row>
    <row r="49" spans="1:12" s="110" customFormat="1" ht="13.5" customHeight="1" x14ac:dyDescent="0.2">
      <c r="A49" s="118" t="s">
        <v>105</v>
      </c>
      <c r="B49" s="119" t="s">
        <v>106</v>
      </c>
      <c r="C49" s="113">
        <v>46.179716237519706</v>
      </c>
      <c r="D49" s="115">
        <v>8788</v>
      </c>
      <c r="E49" s="114">
        <v>9140</v>
      </c>
      <c r="F49" s="114">
        <v>9183</v>
      </c>
      <c r="G49" s="114">
        <v>8971</v>
      </c>
      <c r="H49" s="140">
        <v>8873</v>
      </c>
      <c r="I49" s="115">
        <v>-85</v>
      </c>
      <c r="J49" s="116">
        <v>-0.95796235771441451</v>
      </c>
    </row>
    <row r="50" spans="1:12" s="110" customFormat="1" ht="13.5" customHeight="1" x14ac:dyDescent="0.2">
      <c r="A50" s="120"/>
      <c r="B50" s="119" t="s">
        <v>107</v>
      </c>
      <c r="C50" s="113">
        <v>53.820283762480294</v>
      </c>
      <c r="D50" s="115">
        <v>10242</v>
      </c>
      <c r="E50" s="114">
        <v>10695</v>
      </c>
      <c r="F50" s="114">
        <v>10578</v>
      </c>
      <c r="G50" s="114">
        <v>10408</v>
      </c>
      <c r="H50" s="140">
        <v>10289</v>
      </c>
      <c r="I50" s="115">
        <v>-47</v>
      </c>
      <c r="J50" s="116">
        <v>-0.4567985226941394</v>
      </c>
    </row>
    <row r="51" spans="1:12" s="110" customFormat="1" ht="13.5" customHeight="1" x14ac:dyDescent="0.2">
      <c r="A51" s="118" t="s">
        <v>105</v>
      </c>
      <c r="B51" s="121" t="s">
        <v>108</v>
      </c>
      <c r="C51" s="113">
        <v>13.357856016815555</v>
      </c>
      <c r="D51" s="115">
        <v>2542</v>
      </c>
      <c r="E51" s="114">
        <v>2742</v>
      </c>
      <c r="F51" s="114">
        <v>2744</v>
      </c>
      <c r="G51" s="114">
        <v>2536</v>
      </c>
      <c r="H51" s="140">
        <v>2506</v>
      </c>
      <c r="I51" s="115">
        <v>36</v>
      </c>
      <c r="J51" s="116">
        <v>1.4365522745411015</v>
      </c>
    </row>
    <row r="52" spans="1:12" s="110" customFormat="1" ht="13.5" customHeight="1" x14ac:dyDescent="0.2">
      <c r="A52" s="118"/>
      <c r="B52" s="121" t="s">
        <v>109</v>
      </c>
      <c r="C52" s="113">
        <v>68.166053599579612</v>
      </c>
      <c r="D52" s="115">
        <v>12972</v>
      </c>
      <c r="E52" s="114">
        <v>13491</v>
      </c>
      <c r="F52" s="114">
        <v>13468</v>
      </c>
      <c r="G52" s="114">
        <v>13432</v>
      </c>
      <c r="H52" s="140">
        <v>13308</v>
      </c>
      <c r="I52" s="115">
        <v>-336</v>
      </c>
      <c r="J52" s="116">
        <v>-2.5247971145175834</v>
      </c>
    </row>
    <row r="53" spans="1:12" s="110" customFormat="1" ht="13.5" customHeight="1" x14ac:dyDescent="0.2">
      <c r="A53" s="118"/>
      <c r="B53" s="121" t="s">
        <v>110</v>
      </c>
      <c r="C53" s="113">
        <v>17.256962690488702</v>
      </c>
      <c r="D53" s="115">
        <v>3284</v>
      </c>
      <c r="E53" s="114">
        <v>3351</v>
      </c>
      <c r="F53" s="114">
        <v>3313</v>
      </c>
      <c r="G53" s="114">
        <v>3195</v>
      </c>
      <c r="H53" s="140">
        <v>3131</v>
      </c>
      <c r="I53" s="115">
        <v>153</v>
      </c>
      <c r="J53" s="116">
        <v>4.8866176940274677</v>
      </c>
    </row>
    <row r="54" spans="1:12" s="110" customFormat="1" ht="13.5" customHeight="1" x14ac:dyDescent="0.2">
      <c r="A54" s="120"/>
      <c r="B54" s="121" t="s">
        <v>111</v>
      </c>
      <c r="C54" s="113">
        <v>1.2191276931161323</v>
      </c>
      <c r="D54" s="115">
        <v>232</v>
      </c>
      <c r="E54" s="114">
        <v>251</v>
      </c>
      <c r="F54" s="114">
        <v>236</v>
      </c>
      <c r="G54" s="114">
        <v>216</v>
      </c>
      <c r="H54" s="140">
        <v>217</v>
      </c>
      <c r="I54" s="115">
        <v>15</v>
      </c>
      <c r="J54" s="116">
        <v>6.9124423963133639</v>
      </c>
    </row>
    <row r="55" spans="1:12" s="110" customFormat="1" ht="13.5" customHeight="1" x14ac:dyDescent="0.2">
      <c r="A55" s="120"/>
      <c r="B55" s="121" t="s">
        <v>112</v>
      </c>
      <c r="C55" s="113">
        <v>0.3625853914871256</v>
      </c>
      <c r="D55" s="115">
        <v>69</v>
      </c>
      <c r="E55" s="114">
        <v>75</v>
      </c>
      <c r="F55" s="114">
        <v>66</v>
      </c>
      <c r="G55" s="114">
        <v>55</v>
      </c>
      <c r="H55" s="140">
        <v>47</v>
      </c>
      <c r="I55" s="115">
        <v>22</v>
      </c>
      <c r="J55" s="116">
        <v>46.808510638297875</v>
      </c>
    </row>
    <row r="56" spans="1:12" s="110" customFormat="1" ht="13.5" customHeight="1" x14ac:dyDescent="0.2">
      <c r="A56" s="118" t="s">
        <v>113</v>
      </c>
      <c r="B56" s="122" t="s">
        <v>116</v>
      </c>
      <c r="C56" s="113">
        <v>88.906988964792433</v>
      </c>
      <c r="D56" s="115">
        <v>16919</v>
      </c>
      <c r="E56" s="114">
        <v>17656</v>
      </c>
      <c r="F56" s="114">
        <v>17628</v>
      </c>
      <c r="G56" s="114">
        <v>17317</v>
      </c>
      <c r="H56" s="140">
        <v>17200</v>
      </c>
      <c r="I56" s="115">
        <v>-281</v>
      </c>
      <c r="J56" s="116">
        <v>-1.6337209302325582</v>
      </c>
    </row>
    <row r="57" spans="1:12" s="110" customFormat="1" ht="13.5" customHeight="1" x14ac:dyDescent="0.2">
      <c r="A57" s="142"/>
      <c r="B57" s="124" t="s">
        <v>117</v>
      </c>
      <c r="C57" s="125">
        <v>11.087756174461378</v>
      </c>
      <c r="D57" s="143">
        <v>2110</v>
      </c>
      <c r="E57" s="144">
        <v>2178</v>
      </c>
      <c r="F57" s="144">
        <v>2132</v>
      </c>
      <c r="G57" s="144">
        <v>2062</v>
      </c>
      <c r="H57" s="145">
        <v>1962</v>
      </c>
      <c r="I57" s="143">
        <v>148</v>
      </c>
      <c r="J57" s="146">
        <v>7.5433231396534151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220575</v>
      </c>
      <c r="E12" s="236">
        <v>222464</v>
      </c>
      <c r="F12" s="114">
        <v>223580</v>
      </c>
      <c r="G12" s="114">
        <v>219517</v>
      </c>
      <c r="H12" s="140">
        <v>218240</v>
      </c>
      <c r="I12" s="115">
        <v>2335</v>
      </c>
      <c r="J12" s="116">
        <v>1.0699230205278591</v>
      </c>
    </row>
    <row r="13" spans="1:15" s="110" customFormat="1" ht="12" customHeight="1" x14ac:dyDescent="0.2">
      <c r="A13" s="118" t="s">
        <v>105</v>
      </c>
      <c r="B13" s="119" t="s">
        <v>106</v>
      </c>
      <c r="C13" s="113">
        <v>54.668933469341496</v>
      </c>
      <c r="D13" s="115">
        <v>120586</v>
      </c>
      <c r="E13" s="114">
        <v>121675</v>
      </c>
      <c r="F13" s="114">
        <v>122534</v>
      </c>
      <c r="G13" s="114">
        <v>120191</v>
      </c>
      <c r="H13" s="140">
        <v>119442</v>
      </c>
      <c r="I13" s="115">
        <v>1144</v>
      </c>
      <c r="J13" s="116">
        <v>0.95778704308367246</v>
      </c>
    </row>
    <row r="14" spans="1:15" s="110" customFormat="1" ht="12" customHeight="1" x14ac:dyDescent="0.2">
      <c r="A14" s="118"/>
      <c r="B14" s="119" t="s">
        <v>107</v>
      </c>
      <c r="C14" s="113">
        <v>45.331066530658504</v>
      </c>
      <c r="D14" s="115">
        <v>99989</v>
      </c>
      <c r="E14" s="114">
        <v>100789</v>
      </c>
      <c r="F14" s="114">
        <v>101046</v>
      </c>
      <c r="G14" s="114">
        <v>99326</v>
      </c>
      <c r="H14" s="140">
        <v>98798</v>
      </c>
      <c r="I14" s="115">
        <v>1191</v>
      </c>
      <c r="J14" s="116">
        <v>1.2054899896759044</v>
      </c>
    </row>
    <row r="15" spans="1:15" s="110" customFormat="1" ht="12" customHeight="1" x14ac:dyDescent="0.2">
      <c r="A15" s="118" t="s">
        <v>105</v>
      </c>
      <c r="B15" s="121" t="s">
        <v>108</v>
      </c>
      <c r="C15" s="113">
        <v>10.683894366995354</v>
      </c>
      <c r="D15" s="115">
        <v>23566</v>
      </c>
      <c r="E15" s="114">
        <v>24753</v>
      </c>
      <c r="F15" s="114">
        <v>25100</v>
      </c>
      <c r="G15" s="114">
        <v>23177</v>
      </c>
      <c r="H15" s="140">
        <v>23502</v>
      </c>
      <c r="I15" s="115">
        <v>64</v>
      </c>
      <c r="J15" s="116">
        <v>0.27231724959577908</v>
      </c>
    </row>
    <row r="16" spans="1:15" s="110" customFormat="1" ht="12" customHeight="1" x14ac:dyDescent="0.2">
      <c r="A16" s="118"/>
      <c r="B16" s="121" t="s">
        <v>109</v>
      </c>
      <c r="C16" s="113">
        <v>68.970644905360984</v>
      </c>
      <c r="D16" s="115">
        <v>152132</v>
      </c>
      <c r="E16" s="114">
        <v>153110</v>
      </c>
      <c r="F16" s="114">
        <v>154000</v>
      </c>
      <c r="G16" s="114">
        <v>152909</v>
      </c>
      <c r="H16" s="140">
        <v>152091</v>
      </c>
      <c r="I16" s="115">
        <v>41</v>
      </c>
      <c r="J16" s="116">
        <v>2.6957545153888134E-2</v>
      </c>
    </row>
    <row r="17" spans="1:10" s="110" customFormat="1" ht="12" customHeight="1" x14ac:dyDescent="0.2">
      <c r="A17" s="118"/>
      <c r="B17" s="121" t="s">
        <v>110</v>
      </c>
      <c r="C17" s="113">
        <v>19.02255468661453</v>
      </c>
      <c r="D17" s="115">
        <v>41959</v>
      </c>
      <c r="E17" s="114">
        <v>41690</v>
      </c>
      <c r="F17" s="114">
        <v>41677</v>
      </c>
      <c r="G17" s="114">
        <v>40750</v>
      </c>
      <c r="H17" s="140">
        <v>40054</v>
      </c>
      <c r="I17" s="115">
        <v>1905</v>
      </c>
      <c r="J17" s="116">
        <v>4.756079292954511</v>
      </c>
    </row>
    <row r="18" spans="1:10" s="110" customFormat="1" ht="12" customHeight="1" x14ac:dyDescent="0.2">
      <c r="A18" s="120"/>
      <c r="B18" s="121" t="s">
        <v>111</v>
      </c>
      <c r="C18" s="113">
        <v>1.3229060410291285</v>
      </c>
      <c r="D18" s="115">
        <v>2918</v>
      </c>
      <c r="E18" s="114">
        <v>2911</v>
      </c>
      <c r="F18" s="114">
        <v>2803</v>
      </c>
      <c r="G18" s="114">
        <v>2681</v>
      </c>
      <c r="H18" s="140">
        <v>2593</v>
      </c>
      <c r="I18" s="115">
        <v>325</v>
      </c>
      <c r="J18" s="116">
        <v>12.533744697261859</v>
      </c>
    </row>
    <row r="19" spans="1:10" s="110" customFormat="1" ht="12" customHeight="1" x14ac:dyDescent="0.2">
      <c r="A19" s="120"/>
      <c r="B19" s="121" t="s">
        <v>112</v>
      </c>
      <c r="C19" s="113">
        <v>0.38807661793040915</v>
      </c>
      <c r="D19" s="115">
        <v>856</v>
      </c>
      <c r="E19" s="114">
        <v>863</v>
      </c>
      <c r="F19" s="114">
        <v>835</v>
      </c>
      <c r="G19" s="114">
        <v>739</v>
      </c>
      <c r="H19" s="140">
        <v>686</v>
      </c>
      <c r="I19" s="115">
        <v>170</v>
      </c>
      <c r="J19" s="116">
        <v>24.781341107871722</v>
      </c>
    </row>
    <row r="20" spans="1:10" s="110" customFormat="1" ht="12" customHeight="1" x14ac:dyDescent="0.2">
      <c r="A20" s="118" t="s">
        <v>113</v>
      </c>
      <c r="B20" s="119" t="s">
        <v>181</v>
      </c>
      <c r="C20" s="113">
        <v>69.338320299217955</v>
      </c>
      <c r="D20" s="115">
        <v>152943</v>
      </c>
      <c r="E20" s="114">
        <v>154677</v>
      </c>
      <c r="F20" s="114">
        <v>156452</v>
      </c>
      <c r="G20" s="114">
        <v>152434</v>
      </c>
      <c r="H20" s="140">
        <v>152101</v>
      </c>
      <c r="I20" s="115">
        <v>842</v>
      </c>
      <c r="J20" s="116">
        <v>0.55357952939165422</v>
      </c>
    </row>
    <row r="21" spans="1:10" s="110" customFormat="1" ht="12" customHeight="1" x14ac:dyDescent="0.2">
      <c r="A21" s="118"/>
      <c r="B21" s="119" t="s">
        <v>182</v>
      </c>
      <c r="C21" s="113">
        <v>30.661679700782045</v>
      </c>
      <c r="D21" s="115">
        <v>67632</v>
      </c>
      <c r="E21" s="114">
        <v>67787</v>
      </c>
      <c r="F21" s="114">
        <v>67128</v>
      </c>
      <c r="G21" s="114">
        <v>67083</v>
      </c>
      <c r="H21" s="140">
        <v>66139</v>
      </c>
      <c r="I21" s="115">
        <v>1493</v>
      </c>
      <c r="J21" s="116">
        <v>2.257367060282133</v>
      </c>
    </row>
    <row r="22" spans="1:10" s="110" customFormat="1" ht="12" customHeight="1" x14ac:dyDescent="0.2">
      <c r="A22" s="118" t="s">
        <v>113</v>
      </c>
      <c r="B22" s="119" t="s">
        <v>116</v>
      </c>
      <c r="C22" s="113">
        <v>86.403264195851747</v>
      </c>
      <c r="D22" s="115">
        <v>190584</v>
      </c>
      <c r="E22" s="114">
        <v>192387</v>
      </c>
      <c r="F22" s="114">
        <v>193492</v>
      </c>
      <c r="G22" s="114">
        <v>190575</v>
      </c>
      <c r="H22" s="140">
        <v>190271</v>
      </c>
      <c r="I22" s="115">
        <v>313</v>
      </c>
      <c r="J22" s="116">
        <v>0.16450221000572868</v>
      </c>
    </row>
    <row r="23" spans="1:10" s="110" customFormat="1" ht="12" customHeight="1" x14ac:dyDescent="0.2">
      <c r="A23" s="118"/>
      <c r="B23" s="119" t="s">
        <v>117</v>
      </c>
      <c r="C23" s="113">
        <v>13.488382636291512</v>
      </c>
      <c r="D23" s="115">
        <v>29752</v>
      </c>
      <c r="E23" s="114">
        <v>29857</v>
      </c>
      <c r="F23" s="114">
        <v>29921</v>
      </c>
      <c r="G23" s="114">
        <v>28778</v>
      </c>
      <c r="H23" s="140">
        <v>27802</v>
      </c>
      <c r="I23" s="115">
        <v>1950</v>
      </c>
      <c r="J23" s="116">
        <v>7.0138838932450902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208692</v>
      </c>
      <c r="E64" s="236">
        <v>209996</v>
      </c>
      <c r="F64" s="236">
        <v>210325</v>
      </c>
      <c r="G64" s="236">
        <v>206745</v>
      </c>
      <c r="H64" s="140">
        <v>204992</v>
      </c>
      <c r="I64" s="115">
        <v>3700</v>
      </c>
      <c r="J64" s="116">
        <v>1.8049484857945677</v>
      </c>
    </row>
    <row r="65" spans="1:12" s="110" customFormat="1" ht="12" customHeight="1" x14ac:dyDescent="0.2">
      <c r="A65" s="118" t="s">
        <v>105</v>
      </c>
      <c r="B65" s="119" t="s">
        <v>106</v>
      </c>
      <c r="C65" s="113">
        <v>55.168382113353651</v>
      </c>
      <c r="D65" s="235">
        <v>115132</v>
      </c>
      <c r="E65" s="236">
        <v>115891</v>
      </c>
      <c r="F65" s="236">
        <v>116373</v>
      </c>
      <c r="G65" s="236">
        <v>114161</v>
      </c>
      <c r="H65" s="140">
        <v>113131</v>
      </c>
      <c r="I65" s="115">
        <v>2001</v>
      </c>
      <c r="J65" s="116">
        <v>1.7687459670647303</v>
      </c>
    </row>
    <row r="66" spans="1:12" s="110" customFormat="1" ht="12" customHeight="1" x14ac:dyDescent="0.2">
      <c r="A66" s="118"/>
      <c r="B66" s="119" t="s">
        <v>107</v>
      </c>
      <c r="C66" s="113">
        <v>44.831617886646349</v>
      </c>
      <c r="D66" s="235">
        <v>93560</v>
      </c>
      <c r="E66" s="236">
        <v>94105</v>
      </c>
      <c r="F66" s="236">
        <v>93952</v>
      </c>
      <c r="G66" s="236">
        <v>92584</v>
      </c>
      <c r="H66" s="140">
        <v>91861</v>
      </c>
      <c r="I66" s="115">
        <v>1699</v>
      </c>
      <c r="J66" s="116">
        <v>1.8495335343616988</v>
      </c>
    </row>
    <row r="67" spans="1:12" s="110" customFormat="1" ht="12" customHeight="1" x14ac:dyDescent="0.2">
      <c r="A67" s="118" t="s">
        <v>105</v>
      </c>
      <c r="B67" s="121" t="s">
        <v>108</v>
      </c>
      <c r="C67" s="113">
        <v>10.751250646886321</v>
      </c>
      <c r="D67" s="235">
        <v>22437</v>
      </c>
      <c r="E67" s="236">
        <v>23378</v>
      </c>
      <c r="F67" s="236">
        <v>23649</v>
      </c>
      <c r="G67" s="236">
        <v>21819</v>
      </c>
      <c r="H67" s="140">
        <v>21960</v>
      </c>
      <c r="I67" s="115">
        <v>477</v>
      </c>
      <c r="J67" s="116">
        <v>2.1721311475409837</v>
      </c>
    </row>
    <row r="68" spans="1:12" s="110" customFormat="1" ht="12" customHeight="1" x14ac:dyDescent="0.2">
      <c r="A68" s="118"/>
      <c r="B68" s="121" t="s">
        <v>109</v>
      </c>
      <c r="C68" s="113">
        <v>68.982040519042414</v>
      </c>
      <c r="D68" s="235">
        <v>143960</v>
      </c>
      <c r="E68" s="236">
        <v>144621</v>
      </c>
      <c r="F68" s="236">
        <v>145023</v>
      </c>
      <c r="G68" s="236">
        <v>144191</v>
      </c>
      <c r="H68" s="140">
        <v>143048</v>
      </c>
      <c r="I68" s="115">
        <v>912</v>
      </c>
      <c r="J68" s="116">
        <v>0.63754823555729545</v>
      </c>
    </row>
    <row r="69" spans="1:12" s="110" customFormat="1" ht="12" customHeight="1" x14ac:dyDescent="0.2">
      <c r="A69" s="118"/>
      <c r="B69" s="121" t="s">
        <v>110</v>
      </c>
      <c r="C69" s="113">
        <v>18.901539110267763</v>
      </c>
      <c r="D69" s="235">
        <v>39446</v>
      </c>
      <c r="E69" s="236">
        <v>39163</v>
      </c>
      <c r="F69" s="236">
        <v>38911</v>
      </c>
      <c r="G69" s="236">
        <v>38102</v>
      </c>
      <c r="H69" s="140">
        <v>37410</v>
      </c>
      <c r="I69" s="115">
        <v>2036</v>
      </c>
      <c r="J69" s="116">
        <v>5.4423950815290025</v>
      </c>
    </row>
    <row r="70" spans="1:12" s="110" customFormat="1" ht="12" customHeight="1" x14ac:dyDescent="0.2">
      <c r="A70" s="120"/>
      <c r="B70" s="121" t="s">
        <v>111</v>
      </c>
      <c r="C70" s="113">
        <v>1.3651697238034999</v>
      </c>
      <c r="D70" s="235">
        <v>2849</v>
      </c>
      <c r="E70" s="236">
        <v>2834</v>
      </c>
      <c r="F70" s="236">
        <v>2742</v>
      </c>
      <c r="G70" s="236">
        <v>2633</v>
      </c>
      <c r="H70" s="140">
        <v>2574</v>
      </c>
      <c r="I70" s="115">
        <v>275</v>
      </c>
      <c r="J70" s="116">
        <v>10.683760683760683</v>
      </c>
    </row>
    <row r="71" spans="1:12" s="110" customFormat="1" ht="12" customHeight="1" x14ac:dyDescent="0.2">
      <c r="A71" s="120"/>
      <c r="B71" s="121" t="s">
        <v>112</v>
      </c>
      <c r="C71" s="113">
        <v>0.39340271788089626</v>
      </c>
      <c r="D71" s="235">
        <v>821</v>
      </c>
      <c r="E71" s="236">
        <v>796</v>
      </c>
      <c r="F71" s="236">
        <v>769</v>
      </c>
      <c r="G71" s="236">
        <v>678</v>
      </c>
      <c r="H71" s="140">
        <v>653</v>
      </c>
      <c r="I71" s="115">
        <v>168</v>
      </c>
      <c r="J71" s="116">
        <v>25.727411944869832</v>
      </c>
    </row>
    <row r="72" spans="1:12" s="110" customFormat="1" ht="12" customHeight="1" x14ac:dyDescent="0.2">
      <c r="A72" s="118" t="s">
        <v>113</v>
      </c>
      <c r="B72" s="119" t="s">
        <v>181</v>
      </c>
      <c r="C72" s="113">
        <v>68.91016426120791</v>
      </c>
      <c r="D72" s="235">
        <v>143810</v>
      </c>
      <c r="E72" s="236">
        <v>145040</v>
      </c>
      <c r="F72" s="236">
        <v>146297</v>
      </c>
      <c r="G72" s="236">
        <v>142838</v>
      </c>
      <c r="H72" s="140">
        <v>142059</v>
      </c>
      <c r="I72" s="115">
        <v>1751</v>
      </c>
      <c r="J72" s="116">
        <v>1.2325864605551216</v>
      </c>
    </row>
    <row r="73" spans="1:12" s="110" customFormat="1" ht="12" customHeight="1" x14ac:dyDescent="0.2">
      <c r="A73" s="118"/>
      <c r="B73" s="119" t="s">
        <v>182</v>
      </c>
      <c r="C73" s="113">
        <v>31.089835738792097</v>
      </c>
      <c r="D73" s="115">
        <v>64882</v>
      </c>
      <c r="E73" s="114">
        <v>64956</v>
      </c>
      <c r="F73" s="114">
        <v>64028</v>
      </c>
      <c r="G73" s="114">
        <v>63907</v>
      </c>
      <c r="H73" s="140">
        <v>62933</v>
      </c>
      <c r="I73" s="115">
        <v>1949</v>
      </c>
      <c r="J73" s="116">
        <v>3.0969443694087362</v>
      </c>
    </row>
    <row r="74" spans="1:12" s="110" customFormat="1" ht="12" customHeight="1" x14ac:dyDescent="0.2">
      <c r="A74" s="118" t="s">
        <v>113</v>
      </c>
      <c r="B74" s="119" t="s">
        <v>116</v>
      </c>
      <c r="C74" s="113">
        <v>86.280739079600565</v>
      </c>
      <c r="D74" s="115">
        <v>180061</v>
      </c>
      <c r="E74" s="114">
        <v>181427</v>
      </c>
      <c r="F74" s="114">
        <v>181676</v>
      </c>
      <c r="G74" s="114">
        <v>179400</v>
      </c>
      <c r="H74" s="140">
        <v>178809</v>
      </c>
      <c r="I74" s="115">
        <v>1252</v>
      </c>
      <c r="J74" s="116">
        <v>0.70018846926049583</v>
      </c>
    </row>
    <row r="75" spans="1:12" s="110" customFormat="1" ht="12" customHeight="1" x14ac:dyDescent="0.2">
      <c r="A75" s="142"/>
      <c r="B75" s="124" t="s">
        <v>117</v>
      </c>
      <c r="C75" s="125">
        <v>13.622946734901195</v>
      </c>
      <c r="D75" s="143">
        <v>28430</v>
      </c>
      <c r="E75" s="144">
        <v>28383</v>
      </c>
      <c r="F75" s="144">
        <v>28471</v>
      </c>
      <c r="G75" s="144">
        <v>27169</v>
      </c>
      <c r="H75" s="145">
        <v>26003</v>
      </c>
      <c r="I75" s="143">
        <v>2427</v>
      </c>
      <c r="J75" s="146">
        <v>9.3335384378725532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220575</v>
      </c>
      <c r="G11" s="114">
        <v>222464</v>
      </c>
      <c r="H11" s="114">
        <v>223580</v>
      </c>
      <c r="I11" s="114">
        <v>219517</v>
      </c>
      <c r="J11" s="140">
        <v>218240</v>
      </c>
      <c r="K11" s="114">
        <v>2335</v>
      </c>
      <c r="L11" s="116">
        <v>1.0699230205278591</v>
      </c>
    </row>
    <row r="12" spans="1:17" s="110" customFormat="1" ht="24.95" customHeight="1" x14ac:dyDescent="0.2">
      <c r="A12" s="606" t="s">
        <v>185</v>
      </c>
      <c r="B12" s="607"/>
      <c r="C12" s="607"/>
      <c r="D12" s="608"/>
      <c r="E12" s="113">
        <v>54.668933469341496</v>
      </c>
      <c r="F12" s="115">
        <v>120586</v>
      </c>
      <c r="G12" s="114">
        <v>121675</v>
      </c>
      <c r="H12" s="114">
        <v>122534</v>
      </c>
      <c r="I12" s="114">
        <v>120191</v>
      </c>
      <c r="J12" s="140">
        <v>119442</v>
      </c>
      <c r="K12" s="114">
        <v>1144</v>
      </c>
      <c r="L12" s="116">
        <v>0.95778704308367246</v>
      </c>
    </row>
    <row r="13" spans="1:17" s="110" customFormat="1" ht="15" customHeight="1" x14ac:dyDescent="0.2">
      <c r="A13" s="120"/>
      <c r="B13" s="609" t="s">
        <v>107</v>
      </c>
      <c r="C13" s="609"/>
      <c r="E13" s="113">
        <v>45.331066530658504</v>
      </c>
      <c r="F13" s="115">
        <v>99989</v>
      </c>
      <c r="G13" s="114">
        <v>100789</v>
      </c>
      <c r="H13" s="114">
        <v>101046</v>
      </c>
      <c r="I13" s="114">
        <v>99326</v>
      </c>
      <c r="J13" s="140">
        <v>98798</v>
      </c>
      <c r="K13" s="114">
        <v>1191</v>
      </c>
      <c r="L13" s="116">
        <v>1.2054899896759044</v>
      </c>
    </row>
    <row r="14" spans="1:17" s="110" customFormat="1" ht="24.95" customHeight="1" x14ac:dyDescent="0.2">
      <c r="A14" s="606" t="s">
        <v>186</v>
      </c>
      <c r="B14" s="607"/>
      <c r="C14" s="607"/>
      <c r="D14" s="608"/>
      <c r="E14" s="113">
        <v>10.683894366995354</v>
      </c>
      <c r="F14" s="115">
        <v>23566</v>
      </c>
      <c r="G14" s="114">
        <v>24753</v>
      </c>
      <c r="H14" s="114">
        <v>25100</v>
      </c>
      <c r="I14" s="114">
        <v>23177</v>
      </c>
      <c r="J14" s="140">
        <v>23502</v>
      </c>
      <c r="K14" s="114">
        <v>64</v>
      </c>
      <c r="L14" s="116">
        <v>0.27231724959577908</v>
      </c>
    </row>
    <row r="15" spans="1:17" s="110" customFormat="1" ht="15" customHeight="1" x14ac:dyDescent="0.2">
      <c r="A15" s="120"/>
      <c r="B15" s="119"/>
      <c r="C15" s="258" t="s">
        <v>106</v>
      </c>
      <c r="E15" s="113">
        <v>55.868624289230247</v>
      </c>
      <c r="F15" s="115">
        <v>13166</v>
      </c>
      <c r="G15" s="114">
        <v>13918</v>
      </c>
      <c r="H15" s="114">
        <v>14151</v>
      </c>
      <c r="I15" s="114">
        <v>13042</v>
      </c>
      <c r="J15" s="140">
        <v>13163</v>
      </c>
      <c r="K15" s="114">
        <v>3</v>
      </c>
      <c r="L15" s="116">
        <v>2.2791157031071943E-2</v>
      </c>
    </row>
    <row r="16" spans="1:17" s="110" customFormat="1" ht="15" customHeight="1" x14ac:dyDescent="0.2">
      <c r="A16" s="120"/>
      <c r="B16" s="119"/>
      <c r="C16" s="258" t="s">
        <v>107</v>
      </c>
      <c r="E16" s="113">
        <v>44.131375710769753</v>
      </c>
      <c r="F16" s="115">
        <v>10400</v>
      </c>
      <c r="G16" s="114">
        <v>10835</v>
      </c>
      <c r="H16" s="114">
        <v>10949</v>
      </c>
      <c r="I16" s="114">
        <v>10135</v>
      </c>
      <c r="J16" s="140">
        <v>10339</v>
      </c>
      <c r="K16" s="114">
        <v>61</v>
      </c>
      <c r="L16" s="116">
        <v>0.58999903278847088</v>
      </c>
    </row>
    <row r="17" spans="1:12" s="110" customFormat="1" ht="15" customHeight="1" x14ac:dyDescent="0.2">
      <c r="A17" s="120"/>
      <c r="B17" s="121" t="s">
        <v>109</v>
      </c>
      <c r="C17" s="258"/>
      <c r="E17" s="113">
        <v>68.970644905360984</v>
      </c>
      <c r="F17" s="115">
        <v>152132</v>
      </c>
      <c r="G17" s="114">
        <v>153110</v>
      </c>
      <c r="H17" s="114">
        <v>154000</v>
      </c>
      <c r="I17" s="114">
        <v>152909</v>
      </c>
      <c r="J17" s="140">
        <v>152091</v>
      </c>
      <c r="K17" s="114">
        <v>41</v>
      </c>
      <c r="L17" s="116">
        <v>2.6957545153888134E-2</v>
      </c>
    </row>
    <row r="18" spans="1:12" s="110" customFormat="1" ht="15" customHeight="1" x14ac:dyDescent="0.2">
      <c r="A18" s="120"/>
      <c r="B18" s="119"/>
      <c r="C18" s="258" t="s">
        <v>106</v>
      </c>
      <c r="E18" s="113">
        <v>54.889832513869536</v>
      </c>
      <c r="F18" s="115">
        <v>83505</v>
      </c>
      <c r="G18" s="114">
        <v>84001</v>
      </c>
      <c r="H18" s="114">
        <v>84603</v>
      </c>
      <c r="I18" s="114">
        <v>83912</v>
      </c>
      <c r="J18" s="140">
        <v>83386</v>
      </c>
      <c r="K18" s="114">
        <v>119</v>
      </c>
      <c r="L18" s="116">
        <v>0.14270980740172212</v>
      </c>
    </row>
    <row r="19" spans="1:12" s="110" customFormat="1" ht="15" customHeight="1" x14ac:dyDescent="0.2">
      <c r="A19" s="120"/>
      <c r="B19" s="119"/>
      <c r="C19" s="258" t="s">
        <v>107</v>
      </c>
      <c r="E19" s="113">
        <v>45.110167486130464</v>
      </c>
      <c r="F19" s="115">
        <v>68627</v>
      </c>
      <c r="G19" s="114">
        <v>69109</v>
      </c>
      <c r="H19" s="114">
        <v>69397</v>
      </c>
      <c r="I19" s="114">
        <v>68997</v>
      </c>
      <c r="J19" s="140">
        <v>68705</v>
      </c>
      <c r="K19" s="114">
        <v>-78</v>
      </c>
      <c r="L19" s="116">
        <v>-0.11352885525070956</v>
      </c>
    </row>
    <row r="20" spans="1:12" s="110" customFormat="1" ht="15" customHeight="1" x14ac:dyDescent="0.2">
      <c r="A20" s="120"/>
      <c r="B20" s="121" t="s">
        <v>110</v>
      </c>
      <c r="C20" s="258"/>
      <c r="E20" s="113">
        <v>19.02255468661453</v>
      </c>
      <c r="F20" s="115">
        <v>41959</v>
      </c>
      <c r="G20" s="114">
        <v>41690</v>
      </c>
      <c r="H20" s="114">
        <v>41677</v>
      </c>
      <c r="I20" s="114">
        <v>40750</v>
      </c>
      <c r="J20" s="140">
        <v>40054</v>
      </c>
      <c r="K20" s="114">
        <v>1905</v>
      </c>
      <c r="L20" s="116">
        <v>4.756079292954511</v>
      </c>
    </row>
    <row r="21" spans="1:12" s="110" customFormat="1" ht="15" customHeight="1" x14ac:dyDescent="0.2">
      <c r="A21" s="120"/>
      <c r="B21" s="119"/>
      <c r="C21" s="258" t="s">
        <v>106</v>
      </c>
      <c r="E21" s="113">
        <v>52.739579112943588</v>
      </c>
      <c r="F21" s="115">
        <v>22129</v>
      </c>
      <c r="G21" s="114">
        <v>21961</v>
      </c>
      <c r="H21" s="114">
        <v>22034</v>
      </c>
      <c r="I21" s="114">
        <v>21553</v>
      </c>
      <c r="J21" s="140">
        <v>21266</v>
      </c>
      <c r="K21" s="114">
        <v>863</v>
      </c>
      <c r="L21" s="116">
        <v>4.0581209442302271</v>
      </c>
    </row>
    <row r="22" spans="1:12" s="110" customFormat="1" ht="15" customHeight="1" x14ac:dyDescent="0.2">
      <c r="A22" s="120"/>
      <c r="B22" s="119"/>
      <c r="C22" s="258" t="s">
        <v>107</v>
      </c>
      <c r="E22" s="113">
        <v>47.260420887056412</v>
      </c>
      <c r="F22" s="115">
        <v>19830</v>
      </c>
      <c r="G22" s="114">
        <v>19729</v>
      </c>
      <c r="H22" s="114">
        <v>19643</v>
      </c>
      <c r="I22" s="114">
        <v>19197</v>
      </c>
      <c r="J22" s="140">
        <v>18788</v>
      </c>
      <c r="K22" s="114">
        <v>1042</v>
      </c>
      <c r="L22" s="116">
        <v>5.5460932510112837</v>
      </c>
    </row>
    <row r="23" spans="1:12" s="110" customFormat="1" ht="15" customHeight="1" x14ac:dyDescent="0.2">
      <c r="A23" s="120"/>
      <c r="B23" s="121" t="s">
        <v>111</v>
      </c>
      <c r="C23" s="258"/>
      <c r="E23" s="113">
        <v>1.3229060410291285</v>
      </c>
      <c r="F23" s="115">
        <v>2918</v>
      </c>
      <c r="G23" s="114">
        <v>2911</v>
      </c>
      <c r="H23" s="114">
        <v>2803</v>
      </c>
      <c r="I23" s="114">
        <v>2681</v>
      </c>
      <c r="J23" s="140">
        <v>2593</v>
      </c>
      <c r="K23" s="114">
        <v>325</v>
      </c>
      <c r="L23" s="116">
        <v>12.533744697261859</v>
      </c>
    </row>
    <row r="24" spans="1:12" s="110" customFormat="1" ht="15" customHeight="1" x14ac:dyDescent="0.2">
      <c r="A24" s="120"/>
      <c r="B24" s="119"/>
      <c r="C24" s="258" t="s">
        <v>106</v>
      </c>
      <c r="E24" s="113">
        <v>61.206305688827968</v>
      </c>
      <c r="F24" s="115">
        <v>1786</v>
      </c>
      <c r="G24" s="114">
        <v>1795</v>
      </c>
      <c r="H24" s="114">
        <v>1746</v>
      </c>
      <c r="I24" s="114">
        <v>1684</v>
      </c>
      <c r="J24" s="140">
        <v>1627</v>
      </c>
      <c r="K24" s="114">
        <v>159</v>
      </c>
      <c r="L24" s="116">
        <v>9.7725875845113706</v>
      </c>
    </row>
    <row r="25" spans="1:12" s="110" customFormat="1" ht="15" customHeight="1" x14ac:dyDescent="0.2">
      <c r="A25" s="120"/>
      <c r="B25" s="119"/>
      <c r="C25" s="258" t="s">
        <v>107</v>
      </c>
      <c r="E25" s="113">
        <v>38.793694311172032</v>
      </c>
      <c r="F25" s="115">
        <v>1132</v>
      </c>
      <c r="G25" s="114">
        <v>1116</v>
      </c>
      <c r="H25" s="114">
        <v>1057</v>
      </c>
      <c r="I25" s="114">
        <v>997</v>
      </c>
      <c r="J25" s="140">
        <v>966</v>
      </c>
      <c r="K25" s="114">
        <v>166</v>
      </c>
      <c r="L25" s="116">
        <v>17.184265010351968</v>
      </c>
    </row>
    <row r="26" spans="1:12" s="110" customFormat="1" ht="15" customHeight="1" x14ac:dyDescent="0.2">
      <c r="A26" s="120"/>
      <c r="C26" s="121" t="s">
        <v>187</v>
      </c>
      <c r="D26" s="110" t="s">
        <v>188</v>
      </c>
      <c r="E26" s="113">
        <v>0.38807661793040915</v>
      </c>
      <c r="F26" s="115">
        <v>856</v>
      </c>
      <c r="G26" s="114">
        <v>863</v>
      </c>
      <c r="H26" s="114">
        <v>835</v>
      </c>
      <c r="I26" s="114">
        <v>739</v>
      </c>
      <c r="J26" s="140">
        <v>686</v>
      </c>
      <c r="K26" s="114">
        <v>170</v>
      </c>
      <c r="L26" s="116">
        <v>24.781341107871722</v>
      </c>
    </row>
    <row r="27" spans="1:12" s="110" customFormat="1" ht="15" customHeight="1" x14ac:dyDescent="0.2">
      <c r="A27" s="120"/>
      <c r="B27" s="119"/>
      <c r="D27" s="259" t="s">
        <v>106</v>
      </c>
      <c r="E27" s="113">
        <v>51.752336448598129</v>
      </c>
      <c r="F27" s="115">
        <v>443</v>
      </c>
      <c r="G27" s="114">
        <v>457</v>
      </c>
      <c r="H27" s="114">
        <v>449</v>
      </c>
      <c r="I27" s="114">
        <v>411</v>
      </c>
      <c r="J27" s="140">
        <v>374</v>
      </c>
      <c r="K27" s="114">
        <v>69</v>
      </c>
      <c r="L27" s="116">
        <v>18.449197860962567</v>
      </c>
    </row>
    <row r="28" spans="1:12" s="110" customFormat="1" ht="15" customHeight="1" x14ac:dyDescent="0.2">
      <c r="A28" s="120"/>
      <c r="B28" s="119"/>
      <c r="D28" s="259" t="s">
        <v>107</v>
      </c>
      <c r="E28" s="113">
        <v>48.247663551401871</v>
      </c>
      <c r="F28" s="115">
        <v>413</v>
      </c>
      <c r="G28" s="114">
        <v>406</v>
      </c>
      <c r="H28" s="114">
        <v>386</v>
      </c>
      <c r="I28" s="114">
        <v>328</v>
      </c>
      <c r="J28" s="140">
        <v>312</v>
      </c>
      <c r="K28" s="114">
        <v>101</v>
      </c>
      <c r="L28" s="116">
        <v>32.371794871794869</v>
      </c>
    </row>
    <row r="29" spans="1:12" s="110" customFormat="1" ht="24.95" customHeight="1" x14ac:dyDescent="0.2">
      <c r="A29" s="606" t="s">
        <v>189</v>
      </c>
      <c r="B29" s="607"/>
      <c r="C29" s="607"/>
      <c r="D29" s="608"/>
      <c r="E29" s="113">
        <v>86.403264195851747</v>
      </c>
      <c r="F29" s="115">
        <v>190584</v>
      </c>
      <c r="G29" s="114">
        <v>192387</v>
      </c>
      <c r="H29" s="114">
        <v>193492</v>
      </c>
      <c r="I29" s="114">
        <v>190575</v>
      </c>
      <c r="J29" s="140">
        <v>190271</v>
      </c>
      <c r="K29" s="114">
        <v>313</v>
      </c>
      <c r="L29" s="116">
        <v>0.16450221000572868</v>
      </c>
    </row>
    <row r="30" spans="1:12" s="110" customFormat="1" ht="15" customHeight="1" x14ac:dyDescent="0.2">
      <c r="A30" s="120"/>
      <c r="B30" s="119"/>
      <c r="C30" s="258" t="s">
        <v>106</v>
      </c>
      <c r="E30" s="113">
        <v>53.489799773328293</v>
      </c>
      <c r="F30" s="115">
        <v>101943</v>
      </c>
      <c r="G30" s="114">
        <v>102994</v>
      </c>
      <c r="H30" s="114">
        <v>103793</v>
      </c>
      <c r="I30" s="114">
        <v>102192</v>
      </c>
      <c r="J30" s="140">
        <v>101978</v>
      </c>
      <c r="K30" s="114">
        <v>-35</v>
      </c>
      <c r="L30" s="11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0">
        <v>88293</v>
      </c>
      <c r="K31" s="114">
        <v>348</v>
      </c>
      <c r="L31" s="116">
        <v>0.39414223098093848</v>
      </c>
    </row>
    <row r="32" spans="1:12" s="110" customFormat="1" ht="15" customHeight="1" x14ac:dyDescent="0.2">
      <c r="A32" s="120"/>
      <c r="B32" s="119" t="s">
        <v>117</v>
      </c>
      <c r="C32" s="258"/>
      <c r="E32" s="113">
        <v>13.488382636291512</v>
      </c>
      <c r="F32" s="115">
        <v>29752</v>
      </c>
      <c r="G32" s="114">
        <v>29857</v>
      </c>
      <c r="H32" s="114">
        <v>29921</v>
      </c>
      <c r="I32" s="114">
        <v>28778</v>
      </c>
      <c r="J32" s="140">
        <v>27802</v>
      </c>
      <c r="K32" s="114">
        <v>1950</v>
      </c>
      <c r="L32" s="116">
        <v>7.0138838932450902</v>
      </c>
    </row>
    <row r="33" spans="1:12" s="110" customFormat="1" ht="15" customHeight="1" x14ac:dyDescent="0.2">
      <c r="A33" s="120"/>
      <c r="B33" s="119"/>
      <c r="C33" s="258" t="s">
        <v>106</v>
      </c>
      <c r="E33" s="113">
        <v>62.100026888948641</v>
      </c>
      <c r="F33" s="115">
        <v>18476</v>
      </c>
      <c r="G33" s="114">
        <v>18529</v>
      </c>
      <c r="H33" s="114">
        <v>18623</v>
      </c>
      <c r="I33" s="114">
        <v>17885</v>
      </c>
      <c r="J33" s="140">
        <v>17345</v>
      </c>
      <c r="K33" s="114">
        <v>1131</v>
      </c>
      <c r="L33" s="116">
        <v>6.5206111271259726</v>
      </c>
    </row>
    <row r="34" spans="1:12" s="110" customFormat="1" ht="15" customHeight="1" x14ac:dyDescent="0.2">
      <c r="A34" s="120"/>
      <c r="B34" s="119"/>
      <c r="C34" s="258" t="s">
        <v>107</v>
      </c>
      <c r="E34" s="113">
        <v>37.899973111051359</v>
      </c>
      <c r="F34" s="115">
        <v>11276</v>
      </c>
      <c r="G34" s="114">
        <v>11328</v>
      </c>
      <c r="H34" s="114">
        <v>11298</v>
      </c>
      <c r="I34" s="114">
        <v>10893</v>
      </c>
      <c r="J34" s="140">
        <v>10457</v>
      </c>
      <c r="K34" s="114">
        <v>819</v>
      </c>
      <c r="L34" s="116">
        <v>7.8320742086640527</v>
      </c>
    </row>
    <row r="35" spans="1:12" s="110" customFormat="1" ht="24.95" customHeight="1" x14ac:dyDescent="0.2">
      <c r="A35" s="606" t="s">
        <v>190</v>
      </c>
      <c r="B35" s="607"/>
      <c r="C35" s="607"/>
      <c r="D35" s="608"/>
      <c r="E35" s="113">
        <v>69.338320299217955</v>
      </c>
      <c r="F35" s="115">
        <v>152943</v>
      </c>
      <c r="G35" s="114">
        <v>154677</v>
      </c>
      <c r="H35" s="114">
        <v>156452</v>
      </c>
      <c r="I35" s="114">
        <v>152434</v>
      </c>
      <c r="J35" s="140">
        <v>152101</v>
      </c>
      <c r="K35" s="114">
        <v>842</v>
      </c>
      <c r="L35" s="116">
        <v>0.55357952939165422</v>
      </c>
    </row>
    <row r="36" spans="1:12" s="110" customFormat="1" ht="15" customHeight="1" x14ac:dyDescent="0.2">
      <c r="A36" s="120"/>
      <c r="B36" s="119"/>
      <c r="C36" s="258" t="s">
        <v>106</v>
      </c>
      <c r="E36" s="113">
        <v>66.348247386281159</v>
      </c>
      <c r="F36" s="115">
        <v>101475</v>
      </c>
      <c r="G36" s="114">
        <v>102372</v>
      </c>
      <c r="H36" s="114">
        <v>103641</v>
      </c>
      <c r="I36" s="114">
        <v>101106</v>
      </c>
      <c r="J36" s="140">
        <v>100927</v>
      </c>
      <c r="K36" s="114">
        <v>548</v>
      </c>
      <c r="L36" s="116">
        <v>0.54296669870302294</v>
      </c>
    </row>
    <row r="37" spans="1:12" s="110" customFormat="1" ht="15" customHeight="1" x14ac:dyDescent="0.2">
      <c r="A37" s="120"/>
      <c r="B37" s="119"/>
      <c r="C37" s="258" t="s">
        <v>107</v>
      </c>
      <c r="E37" s="113">
        <v>33.651752613718834</v>
      </c>
      <c r="F37" s="115">
        <v>51468</v>
      </c>
      <c r="G37" s="114">
        <v>52305</v>
      </c>
      <c r="H37" s="114">
        <v>52811</v>
      </c>
      <c r="I37" s="114">
        <v>51328</v>
      </c>
      <c r="J37" s="140">
        <v>51174</v>
      </c>
      <c r="K37" s="114">
        <v>294</v>
      </c>
      <c r="L37" s="116">
        <v>0.57451049361003637</v>
      </c>
    </row>
    <row r="38" spans="1:12" s="110" customFormat="1" ht="15" customHeight="1" x14ac:dyDescent="0.2">
      <c r="A38" s="120"/>
      <c r="B38" s="119" t="s">
        <v>182</v>
      </c>
      <c r="C38" s="258"/>
      <c r="E38" s="113">
        <v>30.661679700782045</v>
      </c>
      <c r="F38" s="115">
        <v>67632</v>
      </c>
      <c r="G38" s="114">
        <v>67787</v>
      </c>
      <c r="H38" s="114">
        <v>67128</v>
      </c>
      <c r="I38" s="114">
        <v>67083</v>
      </c>
      <c r="J38" s="140">
        <v>66139</v>
      </c>
      <c r="K38" s="114">
        <v>1493</v>
      </c>
      <c r="L38" s="116">
        <v>2.257367060282133</v>
      </c>
    </row>
    <row r="39" spans="1:12" s="110" customFormat="1" ht="15" customHeight="1" x14ac:dyDescent="0.2">
      <c r="A39" s="120"/>
      <c r="B39" s="119"/>
      <c r="C39" s="258" t="s">
        <v>106</v>
      </c>
      <c r="E39" s="113">
        <v>28.257333806482137</v>
      </c>
      <c r="F39" s="115">
        <v>19111</v>
      </c>
      <c r="G39" s="114">
        <v>19303</v>
      </c>
      <c r="H39" s="114">
        <v>18893</v>
      </c>
      <c r="I39" s="114">
        <v>19085</v>
      </c>
      <c r="J39" s="140">
        <v>18515</v>
      </c>
      <c r="K39" s="114">
        <v>596</v>
      </c>
      <c r="L39" s="116">
        <v>3.219011612206319</v>
      </c>
    </row>
    <row r="40" spans="1:12" s="110" customFormat="1" ht="15" customHeight="1" x14ac:dyDescent="0.2">
      <c r="A40" s="120"/>
      <c r="B40" s="119"/>
      <c r="C40" s="258" t="s">
        <v>107</v>
      </c>
      <c r="E40" s="113">
        <v>71.742666193517863</v>
      </c>
      <c r="F40" s="115">
        <v>48521</v>
      </c>
      <c r="G40" s="114">
        <v>48484</v>
      </c>
      <c r="H40" s="114">
        <v>48235</v>
      </c>
      <c r="I40" s="114">
        <v>47998</v>
      </c>
      <c r="J40" s="140">
        <v>47624</v>
      </c>
      <c r="K40" s="114">
        <v>897</v>
      </c>
      <c r="L40" s="116">
        <v>1.8835041155719805</v>
      </c>
    </row>
    <row r="41" spans="1:12" s="110" customFormat="1" ht="24.75" customHeight="1" x14ac:dyDescent="0.2">
      <c r="A41" s="606" t="s">
        <v>517</v>
      </c>
      <c r="B41" s="607"/>
      <c r="C41" s="607"/>
      <c r="D41" s="608"/>
      <c r="E41" s="113">
        <v>5.1955117307038421</v>
      </c>
      <c r="F41" s="115">
        <v>11460</v>
      </c>
      <c r="G41" s="114">
        <v>12439</v>
      </c>
      <c r="H41" s="114">
        <v>12477</v>
      </c>
      <c r="I41" s="114">
        <v>10282</v>
      </c>
      <c r="J41" s="140">
        <v>11139</v>
      </c>
      <c r="K41" s="114">
        <v>321</v>
      </c>
      <c r="L41" s="116">
        <v>2.8817667654187988</v>
      </c>
    </row>
    <row r="42" spans="1:12" s="110" customFormat="1" ht="15" customHeight="1" x14ac:dyDescent="0.2">
      <c r="A42" s="120"/>
      <c r="B42" s="119"/>
      <c r="C42" s="258" t="s">
        <v>106</v>
      </c>
      <c r="E42" s="113">
        <v>55.375218150087257</v>
      </c>
      <c r="F42" s="115">
        <v>6346</v>
      </c>
      <c r="G42" s="114">
        <v>7023</v>
      </c>
      <c r="H42" s="114">
        <v>7096</v>
      </c>
      <c r="I42" s="114">
        <v>5664</v>
      </c>
      <c r="J42" s="140">
        <v>6176</v>
      </c>
      <c r="K42" s="114">
        <v>170</v>
      </c>
      <c r="L42" s="116">
        <v>2.7525906735751295</v>
      </c>
    </row>
    <row r="43" spans="1:12" s="110" customFormat="1" ht="15" customHeight="1" x14ac:dyDescent="0.2">
      <c r="A43" s="123"/>
      <c r="B43" s="124"/>
      <c r="C43" s="260" t="s">
        <v>107</v>
      </c>
      <c r="D43" s="261"/>
      <c r="E43" s="125">
        <v>44.624781849912743</v>
      </c>
      <c r="F43" s="143">
        <v>5114</v>
      </c>
      <c r="G43" s="144">
        <v>5416</v>
      </c>
      <c r="H43" s="144">
        <v>5381</v>
      </c>
      <c r="I43" s="144">
        <v>4618</v>
      </c>
      <c r="J43" s="145">
        <v>4963</v>
      </c>
      <c r="K43" s="144">
        <v>151</v>
      </c>
      <c r="L43" s="146">
        <v>3.0425146080999395</v>
      </c>
    </row>
    <row r="44" spans="1:12" s="110" customFormat="1" ht="45.75" customHeight="1" x14ac:dyDescent="0.2">
      <c r="A44" s="606" t="s">
        <v>191</v>
      </c>
      <c r="B44" s="607"/>
      <c r="C44" s="607"/>
      <c r="D44" s="608"/>
      <c r="E44" s="113">
        <v>1.1778306698401904</v>
      </c>
      <c r="F44" s="115">
        <v>2598</v>
      </c>
      <c r="G44" s="114">
        <v>2619</v>
      </c>
      <c r="H44" s="114">
        <v>2638</v>
      </c>
      <c r="I44" s="114">
        <v>2500</v>
      </c>
      <c r="J44" s="140">
        <v>2538</v>
      </c>
      <c r="K44" s="114">
        <v>60</v>
      </c>
      <c r="L44" s="116">
        <v>2.3640661938534278</v>
      </c>
    </row>
    <row r="45" spans="1:12" s="110" customFormat="1" ht="15" customHeight="1" x14ac:dyDescent="0.2">
      <c r="A45" s="120"/>
      <c r="B45" s="119"/>
      <c r="C45" s="258" t="s">
        <v>106</v>
      </c>
      <c r="E45" s="113">
        <v>57.698229407236333</v>
      </c>
      <c r="F45" s="115">
        <v>1499</v>
      </c>
      <c r="G45" s="114">
        <v>1512</v>
      </c>
      <c r="H45" s="114">
        <v>1516</v>
      </c>
      <c r="I45" s="114">
        <v>1441</v>
      </c>
      <c r="J45" s="140">
        <v>1455</v>
      </c>
      <c r="K45" s="114">
        <v>44</v>
      </c>
      <c r="L45" s="116">
        <v>3.0240549828178693</v>
      </c>
    </row>
    <row r="46" spans="1:12" s="110" customFormat="1" ht="15" customHeight="1" x14ac:dyDescent="0.2">
      <c r="A46" s="123"/>
      <c r="B46" s="124"/>
      <c r="C46" s="260" t="s">
        <v>107</v>
      </c>
      <c r="D46" s="261"/>
      <c r="E46" s="125">
        <v>42.301770592763667</v>
      </c>
      <c r="F46" s="143">
        <v>1099</v>
      </c>
      <c r="G46" s="144">
        <v>1107</v>
      </c>
      <c r="H46" s="144">
        <v>1122</v>
      </c>
      <c r="I46" s="144">
        <v>1059</v>
      </c>
      <c r="J46" s="145">
        <v>1083</v>
      </c>
      <c r="K46" s="144">
        <v>16</v>
      </c>
      <c r="L46" s="146">
        <v>1.4773776546629733</v>
      </c>
    </row>
    <row r="47" spans="1:12" s="110" customFormat="1" ht="39" customHeight="1" x14ac:dyDescent="0.2">
      <c r="A47" s="606" t="s">
        <v>518</v>
      </c>
      <c r="B47" s="610"/>
      <c r="C47" s="610"/>
      <c r="D47" s="611"/>
      <c r="E47" s="113">
        <v>0.19675847217499717</v>
      </c>
      <c r="F47" s="115">
        <v>434</v>
      </c>
      <c r="G47" s="114">
        <v>435</v>
      </c>
      <c r="H47" s="114">
        <v>383</v>
      </c>
      <c r="I47" s="114">
        <v>376</v>
      </c>
      <c r="J47" s="140">
        <v>420</v>
      </c>
      <c r="K47" s="114">
        <v>14</v>
      </c>
      <c r="L47" s="116">
        <v>3.3333333333333335</v>
      </c>
    </row>
    <row r="48" spans="1:12" s="110" customFormat="1" ht="15" customHeight="1" x14ac:dyDescent="0.2">
      <c r="A48" s="120"/>
      <c r="B48" s="119"/>
      <c r="C48" s="258" t="s">
        <v>106</v>
      </c>
      <c r="E48" s="113">
        <v>35.253456221198157</v>
      </c>
      <c r="F48" s="115">
        <v>153</v>
      </c>
      <c r="G48" s="114">
        <v>163</v>
      </c>
      <c r="H48" s="114">
        <v>134</v>
      </c>
      <c r="I48" s="114">
        <v>140</v>
      </c>
      <c r="J48" s="140">
        <v>159</v>
      </c>
      <c r="K48" s="114">
        <v>-6</v>
      </c>
      <c r="L48" s="116">
        <v>-3.7735849056603774</v>
      </c>
    </row>
    <row r="49" spans="1:12" s="110" customFormat="1" ht="15" customHeight="1" x14ac:dyDescent="0.2">
      <c r="A49" s="123"/>
      <c r="B49" s="124"/>
      <c r="C49" s="260" t="s">
        <v>107</v>
      </c>
      <c r="D49" s="261"/>
      <c r="E49" s="125">
        <v>64.746543778801836</v>
      </c>
      <c r="F49" s="143">
        <v>281</v>
      </c>
      <c r="G49" s="144">
        <v>272</v>
      </c>
      <c r="H49" s="144">
        <v>249</v>
      </c>
      <c r="I49" s="144">
        <v>236</v>
      </c>
      <c r="J49" s="145">
        <v>261</v>
      </c>
      <c r="K49" s="144">
        <v>20</v>
      </c>
      <c r="L49" s="146">
        <v>7.6628352490421454</v>
      </c>
    </row>
    <row r="50" spans="1:12" s="110" customFormat="1" ht="24.95" customHeight="1" x14ac:dyDescent="0.2">
      <c r="A50" s="612" t="s">
        <v>192</v>
      </c>
      <c r="B50" s="613"/>
      <c r="C50" s="613"/>
      <c r="D50" s="614"/>
      <c r="E50" s="262">
        <v>15.582454947296839</v>
      </c>
      <c r="F50" s="263">
        <v>34371</v>
      </c>
      <c r="G50" s="264">
        <v>36033</v>
      </c>
      <c r="H50" s="264">
        <v>36347</v>
      </c>
      <c r="I50" s="264">
        <v>34188</v>
      </c>
      <c r="J50" s="265">
        <v>33748</v>
      </c>
      <c r="K50" s="263">
        <v>623</v>
      </c>
      <c r="L50" s="266">
        <v>1.8460353206115918</v>
      </c>
    </row>
    <row r="51" spans="1:12" s="110" customFormat="1" ht="15" customHeight="1" x14ac:dyDescent="0.2">
      <c r="A51" s="120"/>
      <c r="B51" s="119"/>
      <c r="C51" s="258" t="s">
        <v>106</v>
      </c>
      <c r="E51" s="113">
        <v>58.974135172092751</v>
      </c>
      <c r="F51" s="115">
        <v>20270</v>
      </c>
      <c r="G51" s="114">
        <v>21184</v>
      </c>
      <c r="H51" s="114">
        <v>21446</v>
      </c>
      <c r="I51" s="114">
        <v>20254</v>
      </c>
      <c r="J51" s="140">
        <v>19996</v>
      </c>
      <c r="K51" s="114">
        <v>274</v>
      </c>
      <c r="L51" s="116">
        <v>1.3702740548109622</v>
      </c>
    </row>
    <row r="52" spans="1:12" s="110" customFormat="1" ht="15" customHeight="1" x14ac:dyDescent="0.2">
      <c r="A52" s="120"/>
      <c r="B52" s="119"/>
      <c r="C52" s="258" t="s">
        <v>107</v>
      </c>
      <c r="E52" s="113">
        <v>41.025864827907249</v>
      </c>
      <c r="F52" s="115">
        <v>14101</v>
      </c>
      <c r="G52" s="114">
        <v>14849</v>
      </c>
      <c r="H52" s="114">
        <v>14901</v>
      </c>
      <c r="I52" s="114">
        <v>13934</v>
      </c>
      <c r="J52" s="140">
        <v>13752</v>
      </c>
      <c r="K52" s="114">
        <v>349</v>
      </c>
      <c r="L52" s="116">
        <v>2.5378126817917392</v>
      </c>
    </row>
    <row r="53" spans="1:12" s="110" customFormat="1" ht="15" customHeight="1" x14ac:dyDescent="0.2">
      <c r="A53" s="120"/>
      <c r="B53" s="119"/>
      <c r="C53" s="258" t="s">
        <v>187</v>
      </c>
      <c r="D53" s="110" t="s">
        <v>193</v>
      </c>
      <c r="E53" s="113">
        <v>22.495708591545199</v>
      </c>
      <c r="F53" s="115">
        <v>7732</v>
      </c>
      <c r="G53" s="114">
        <v>8892</v>
      </c>
      <c r="H53" s="114">
        <v>8949</v>
      </c>
      <c r="I53" s="114">
        <v>7104</v>
      </c>
      <c r="J53" s="140">
        <v>7553</v>
      </c>
      <c r="K53" s="114">
        <v>179</v>
      </c>
      <c r="L53" s="116">
        <v>2.3699192373891167</v>
      </c>
    </row>
    <row r="54" spans="1:12" s="110" customFormat="1" ht="15" customHeight="1" x14ac:dyDescent="0.2">
      <c r="A54" s="120"/>
      <c r="B54" s="119"/>
      <c r="D54" s="267" t="s">
        <v>194</v>
      </c>
      <c r="E54" s="113">
        <v>56.634764614588725</v>
      </c>
      <c r="F54" s="115">
        <v>4379</v>
      </c>
      <c r="G54" s="114">
        <v>5040</v>
      </c>
      <c r="H54" s="114">
        <v>5134</v>
      </c>
      <c r="I54" s="114">
        <v>4041</v>
      </c>
      <c r="J54" s="140">
        <v>4295</v>
      </c>
      <c r="K54" s="114">
        <v>84</v>
      </c>
      <c r="L54" s="116">
        <v>1.9557625145518045</v>
      </c>
    </row>
    <row r="55" spans="1:12" s="110" customFormat="1" ht="15" customHeight="1" x14ac:dyDescent="0.2">
      <c r="A55" s="120"/>
      <c r="B55" s="119"/>
      <c r="D55" s="267" t="s">
        <v>195</v>
      </c>
      <c r="E55" s="113">
        <v>43.365235385411275</v>
      </c>
      <c r="F55" s="115">
        <v>3353</v>
      </c>
      <c r="G55" s="114">
        <v>3852</v>
      </c>
      <c r="H55" s="114">
        <v>3815</v>
      </c>
      <c r="I55" s="114">
        <v>3063</v>
      </c>
      <c r="J55" s="140">
        <v>3258</v>
      </c>
      <c r="K55" s="114">
        <v>95</v>
      </c>
      <c r="L55" s="116">
        <v>2.9158993247391036</v>
      </c>
    </row>
    <row r="56" spans="1:12" s="110" customFormat="1" ht="15" customHeight="1" x14ac:dyDescent="0.2">
      <c r="A56" s="120"/>
      <c r="B56" s="119" t="s">
        <v>196</v>
      </c>
      <c r="C56" s="258"/>
      <c r="E56" s="113">
        <v>53.272129661112999</v>
      </c>
      <c r="F56" s="115">
        <v>117505</v>
      </c>
      <c r="G56" s="114">
        <v>117587</v>
      </c>
      <c r="H56" s="114">
        <v>118768</v>
      </c>
      <c r="I56" s="114">
        <v>117831</v>
      </c>
      <c r="J56" s="140">
        <v>117636</v>
      </c>
      <c r="K56" s="114">
        <v>-131</v>
      </c>
      <c r="L56" s="116">
        <v>-0.11136046788398109</v>
      </c>
    </row>
    <row r="57" spans="1:12" s="110" customFormat="1" ht="15" customHeight="1" x14ac:dyDescent="0.2">
      <c r="A57" s="120"/>
      <c r="B57" s="119"/>
      <c r="C57" s="258" t="s">
        <v>106</v>
      </c>
      <c r="E57" s="113">
        <v>50.957831581634821</v>
      </c>
      <c r="F57" s="115">
        <v>59878</v>
      </c>
      <c r="G57" s="114">
        <v>60022</v>
      </c>
      <c r="H57" s="114">
        <v>60770</v>
      </c>
      <c r="I57" s="114">
        <v>60189</v>
      </c>
      <c r="J57" s="140">
        <v>60049</v>
      </c>
      <c r="K57" s="114">
        <v>-171</v>
      </c>
      <c r="L57" s="116">
        <v>-0.284767439924062</v>
      </c>
    </row>
    <row r="58" spans="1:12" s="110" customFormat="1" ht="15" customHeight="1" x14ac:dyDescent="0.2">
      <c r="A58" s="120"/>
      <c r="B58" s="119"/>
      <c r="C58" s="258" t="s">
        <v>107</v>
      </c>
      <c r="E58" s="113">
        <v>49.042168418365179</v>
      </c>
      <c r="F58" s="115">
        <v>57627</v>
      </c>
      <c r="G58" s="114">
        <v>57565</v>
      </c>
      <c r="H58" s="114">
        <v>57998</v>
      </c>
      <c r="I58" s="114">
        <v>57642</v>
      </c>
      <c r="J58" s="140">
        <v>57587</v>
      </c>
      <c r="K58" s="114">
        <v>40</v>
      </c>
      <c r="L58" s="116">
        <v>6.9460121207911507E-2</v>
      </c>
    </row>
    <row r="59" spans="1:12" s="110" customFormat="1" ht="15" customHeight="1" x14ac:dyDescent="0.2">
      <c r="A59" s="120"/>
      <c r="B59" s="119"/>
      <c r="C59" s="258" t="s">
        <v>105</v>
      </c>
      <c r="D59" s="110" t="s">
        <v>197</v>
      </c>
      <c r="E59" s="113">
        <v>92.414790859963404</v>
      </c>
      <c r="F59" s="115">
        <v>108592</v>
      </c>
      <c r="G59" s="114">
        <v>108648</v>
      </c>
      <c r="H59" s="114">
        <v>109744</v>
      </c>
      <c r="I59" s="114">
        <v>108899</v>
      </c>
      <c r="J59" s="140">
        <v>108748</v>
      </c>
      <c r="K59" s="114">
        <v>-156</v>
      </c>
      <c r="L59" s="116">
        <v>-0.14345091403979843</v>
      </c>
    </row>
    <row r="60" spans="1:12" s="110" customFormat="1" ht="15" customHeight="1" x14ac:dyDescent="0.2">
      <c r="A60" s="120"/>
      <c r="B60" s="119"/>
      <c r="C60" s="258"/>
      <c r="D60" s="267" t="s">
        <v>198</v>
      </c>
      <c r="E60" s="113">
        <v>49.219095329306029</v>
      </c>
      <c r="F60" s="115">
        <v>53448</v>
      </c>
      <c r="G60" s="114">
        <v>53560</v>
      </c>
      <c r="H60" s="114">
        <v>54262</v>
      </c>
      <c r="I60" s="114">
        <v>53741</v>
      </c>
      <c r="J60" s="140">
        <v>53656</v>
      </c>
      <c r="K60" s="114">
        <v>-208</v>
      </c>
      <c r="L60" s="116">
        <v>-0.3876546891307589</v>
      </c>
    </row>
    <row r="61" spans="1:12" s="110" customFormat="1" ht="15" customHeight="1" x14ac:dyDescent="0.2">
      <c r="A61" s="120"/>
      <c r="B61" s="119"/>
      <c r="C61" s="258"/>
      <c r="D61" s="267" t="s">
        <v>199</v>
      </c>
      <c r="E61" s="113">
        <v>50.780904670693971</v>
      </c>
      <c r="F61" s="115">
        <v>55144</v>
      </c>
      <c r="G61" s="114">
        <v>55088</v>
      </c>
      <c r="H61" s="114">
        <v>55482</v>
      </c>
      <c r="I61" s="114">
        <v>55158</v>
      </c>
      <c r="J61" s="140">
        <v>55092</v>
      </c>
      <c r="K61" s="114">
        <v>52</v>
      </c>
      <c r="L61" s="116">
        <v>9.4387569883104622E-2</v>
      </c>
    </row>
    <row r="62" spans="1:12" s="110" customFormat="1" ht="15" customHeight="1" x14ac:dyDescent="0.2">
      <c r="A62" s="120"/>
      <c r="B62" s="119"/>
      <c r="C62" s="258"/>
      <c r="D62" s="258" t="s">
        <v>200</v>
      </c>
      <c r="E62" s="113">
        <v>7.5852091400365937</v>
      </c>
      <c r="F62" s="115">
        <v>8913</v>
      </c>
      <c r="G62" s="114">
        <v>8939</v>
      </c>
      <c r="H62" s="114">
        <v>9024</v>
      </c>
      <c r="I62" s="114">
        <v>8932</v>
      </c>
      <c r="J62" s="140">
        <v>8888</v>
      </c>
      <c r="K62" s="114">
        <v>25</v>
      </c>
      <c r="L62" s="116">
        <v>0.28127812781278128</v>
      </c>
    </row>
    <row r="63" spans="1:12" s="110" customFormat="1" ht="15" customHeight="1" x14ac:dyDescent="0.2">
      <c r="A63" s="120"/>
      <c r="B63" s="119"/>
      <c r="C63" s="258"/>
      <c r="D63" s="267" t="s">
        <v>198</v>
      </c>
      <c r="E63" s="113">
        <v>72.14181532592842</v>
      </c>
      <c r="F63" s="115">
        <v>6430</v>
      </c>
      <c r="G63" s="114">
        <v>6462</v>
      </c>
      <c r="H63" s="114">
        <v>6508</v>
      </c>
      <c r="I63" s="114">
        <v>6448</v>
      </c>
      <c r="J63" s="140">
        <v>6393</v>
      </c>
      <c r="K63" s="114">
        <v>37</v>
      </c>
      <c r="L63" s="116">
        <v>0.57875801658063508</v>
      </c>
    </row>
    <row r="64" spans="1:12" s="110" customFormat="1" ht="15" customHeight="1" x14ac:dyDescent="0.2">
      <c r="A64" s="120"/>
      <c r="B64" s="119"/>
      <c r="C64" s="258"/>
      <c r="D64" s="267" t="s">
        <v>199</v>
      </c>
      <c r="E64" s="113">
        <v>27.85818467407158</v>
      </c>
      <c r="F64" s="115">
        <v>2483</v>
      </c>
      <c r="G64" s="114">
        <v>2477</v>
      </c>
      <c r="H64" s="114">
        <v>2516</v>
      </c>
      <c r="I64" s="114">
        <v>2484</v>
      </c>
      <c r="J64" s="140">
        <v>2495</v>
      </c>
      <c r="K64" s="114">
        <v>-12</v>
      </c>
      <c r="L64" s="116">
        <v>-0.48096192384769537</v>
      </c>
    </row>
    <row r="65" spans="1:12" s="110" customFormat="1" ht="15" customHeight="1" x14ac:dyDescent="0.2">
      <c r="A65" s="120"/>
      <c r="B65" s="119" t="s">
        <v>201</v>
      </c>
      <c r="C65" s="258"/>
      <c r="E65" s="113">
        <v>22.123087385243114</v>
      </c>
      <c r="F65" s="115">
        <v>48798</v>
      </c>
      <c r="G65" s="114">
        <v>48435</v>
      </c>
      <c r="H65" s="114">
        <v>47685</v>
      </c>
      <c r="I65" s="114">
        <v>47073</v>
      </c>
      <c r="J65" s="140">
        <v>46283</v>
      </c>
      <c r="K65" s="114">
        <v>2515</v>
      </c>
      <c r="L65" s="116">
        <v>5.4339606334939399</v>
      </c>
    </row>
    <row r="66" spans="1:12" s="110" customFormat="1" ht="15" customHeight="1" x14ac:dyDescent="0.2">
      <c r="A66" s="120"/>
      <c r="B66" s="119"/>
      <c r="C66" s="258" t="s">
        <v>106</v>
      </c>
      <c r="E66" s="113">
        <v>58.803639493421862</v>
      </c>
      <c r="F66" s="115">
        <v>28695</v>
      </c>
      <c r="G66" s="114">
        <v>28505</v>
      </c>
      <c r="H66" s="114">
        <v>28086</v>
      </c>
      <c r="I66" s="114">
        <v>27688</v>
      </c>
      <c r="J66" s="140">
        <v>27262</v>
      </c>
      <c r="K66" s="114">
        <v>1433</v>
      </c>
      <c r="L66" s="116">
        <v>5.256400851001394</v>
      </c>
    </row>
    <row r="67" spans="1:12" s="110" customFormat="1" ht="15" customHeight="1" x14ac:dyDescent="0.2">
      <c r="A67" s="120"/>
      <c r="B67" s="119"/>
      <c r="C67" s="258" t="s">
        <v>107</v>
      </c>
      <c r="E67" s="113">
        <v>41.196360506578138</v>
      </c>
      <c r="F67" s="115">
        <v>20103</v>
      </c>
      <c r="G67" s="114">
        <v>19930</v>
      </c>
      <c r="H67" s="114">
        <v>19599</v>
      </c>
      <c r="I67" s="114">
        <v>19385</v>
      </c>
      <c r="J67" s="140">
        <v>19021</v>
      </c>
      <c r="K67" s="114">
        <v>1082</v>
      </c>
      <c r="L67" s="116">
        <v>5.6884496083276375</v>
      </c>
    </row>
    <row r="68" spans="1:12" s="110" customFormat="1" ht="15" customHeight="1" x14ac:dyDescent="0.2">
      <c r="A68" s="120"/>
      <c r="B68" s="119"/>
      <c r="C68" s="258" t="s">
        <v>105</v>
      </c>
      <c r="D68" s="110" t="s">
        <v>202</v>
      </c>
      <c r="E68" s="113">
        <v>18.980286077298249</v>
      </c>
      <c r="F68" s="115">
        <v>9262</v>
      </c>
      <c r="G68" s="114">
        <v>9152</v>
      </c>
      <c r="H68" s="114">
        <v>8749</v>
      </c>
      <c r="I68" s="114">
        <v>8551</v>
      </c>
      <c r="J68" s="140">
        <v>7997</v>
      </c>
      <c r="K68" s="114">
        <v>1265</v>
      </c>
      <c r="L68" s="116">
        <v>15.818431911966988</v>
      </c>
    </row>
    <row r="69" spans="1:12" s="110" customFormat="1" ht="15" customHeight="1" x14ac:dyDescent="0.2">
      <c r="A69" s="120"/>
      <c r="B69" s="119"/>
      <c r="C69" s="258"/>
      <c r="D69" s="267" t="s">
        <v>198</v>
      </c>
      <c r="E69" s="113">
        <v>55.905851867847119</v>
      </c>
      <c r="F69" s="115">
        <v>5178</v>
      </c>
      <c r="G69" s="114">
        <v>5139</v>
      </c>
      <c r="H69" s="114">
        <v>4889</v>
      </c>
      <c r="I69" s="114">
        <v>4771</v>
      </c>
      <c r="J69" s="140">
        <v>4421</v>
      </c>
      <c r="K69" s="114">
        <v>757</v>
      </c>
      <c r="L69" s="116">
        <v>17.122822890748701</v>
      </c>
    </row>
    <row r="70" spans="1:12" s="110" customFormat="1" ht="15" customHeight="1" x14ac:dyDescent="0.2">
      <c r="A70" s="120"/>
      <c r="B70" s="119"/>
      <c r="C70" s="258"/>
      <c r="D70" s="267" t="s">
        <v>199</v>
      </c>
      <c r="E70" s="113">
        <v>44.094148132152881</v>
      </c>
      <c r="F70" s="115">
        <v>4084</v>
      </c>
      <c r="G70" s="114">
        <v>4013</v>
      </c>
      <c r="H70" s="114">
        <v>3860</v>
      </c>
      <c r="I70" s="114">
        <v>3780</v>
      </c>
      <c r="J70" s="140">
        <v>3576</v>
      </c>
      <c r="K70" s="114">
        <v>508</v>
      </c>
      <c r="L70" s="116">
        <v>14.205816554809843</v>
      </c>
    </row>
    <row r="71" spans="1:12" s="110" customFormat="1" ht="15" customHeight="1" x14ac:dyDescent="0.2">
      <c r="A71" s="120"/>
      <c r="B71" s="119"/>
      <c r="C71" s="258"/>
      <c r="D71" s="110" t="s">
        <v>203</v>
      </c>
      <c r="E71" s="113">
        <v>73.193573507110941</v>
      </c>
      <c r="F71" s="115">
        <v>35717</v>
      </c>
      <c r="G71" s="114">
        <v>35489</v>
      </c>
      <c r="H71" s="114">
        <v>35187</v>
      </c>
      <c r="I71" s="114">
        <v>34892</v>
      </c>
      <c r="J71" s="140">
        <v>34747</v>
      </c>
      <c r="K71" s="114">
        <v>970</v>
      </c>
      <c r="L71" s="116">
        <v>2.7916079085964256</v>
      </c>
    </row>
    <row r="72" spans="1:12" s="110" customFormat="1" ht="15" customHeight="1" x14ac:dyDescent="0.2">
      <c r="A72" s="120"/>
      <c r="B72" s="119"/>
      <c r="C72" s="258"/>
      <c r="D72" s="267" t="s">
        <v>198</v>
      </c>
      <c r="E72" s="113">
        <v>59.002715793599684</v>
      </c>
      <c r="F72" s="115">
        <v>21074</v>
      </c>
      <c r="G72" s="114">
        <v>20938</v>
      </c>
      <c r="H72" s="114">
        <v>20796</v>
      </c>
      <c r="I72" s="114">
        <v>20589</v>
      </c>
      <c r="J72" s="140">
        <v>20554</v>
      </c>
      <c r="K72" s="114">
        <v>520</v>
      </c>
      <c r="L72" s="116">
        <v>2.5299211832246766</v>
      </c>
    </row>
    <row r="73" spans="1:12" s="110" customFormat="1" ht="15" customHeight="1" x14ac:dyDescent="0.2">
      <c r="A73" s="120"/>
      <c r="B73" s="119"/>
      <c r="C73" s="258"/>
      <c r="D73" s="267" t="s">
        <v>199</v>
      </c>
      <c r="E73" s="113">
        <v>40.997284206400316</v>
      </c>
      <c r="F73" s="115">
        <v>14643</v>
      </c>
      <c r="G73" s="114">
        <v>14551</v>
      </c>
      <c r="H73" s="114">
        <v>14391</v>
      </c>
      <c r="I73" s="114">
        <v>14303</v>
      </c>
      <c r="J73" s="140">
        <v>14193</v>
      </c>
      <c r="K73" s="114">
        <v>450</v>
      </c>
      <c r="L73" s="116">
        <v>3.1705770450221942</v>
      </c>
    </row>
    <row r="74" spans="1:12" s="110" customFormat="1" ht="15" customHeight="1" x14ac:dyDescent="0.2">
      <c r="A74" s="120"/>
      <c r="B74" s="119"/>
      <c r="C74" s="258"/>
      <c r="D74" s="110" t="s">
        <v>204</v>
      </c>
      <c r="E74" s="113">
        <v>7.8261404155908032</v>
      </c>
      <c r="F74" s="115">
        <v>3819</v>
      </c>
      <c r="G74" s="114">
        <v>3794</v>
      </c>
      <c r="H74" s="114">
        <v>3749</v>
      </c>
      <c r="I74" s="114">
        <v>3630</v>
      </c>
      <c r="J74" s="140">
        <v>3539</v>
      </c>
      <c r="K74" s="114">
        <v>280</v>
      </c>
      <c r="L74" s="116">
        <v>7.9118395026843737</v>
      </c>
    </row>
    <row r="75" spans="1:12" s="110" customFormat="1" ht="15" customHeight="1" x14ac:dyDescent="0.2">
      <c r="A75" s="120"/>
      <c r="B75" s="119"/>
      <c r="C75" s="258"/>
      <c r="D75" s="267" t="s">
        <v>198</v>
      </c>
      <c r="E75" s="113">
        <v>63.969625556428383</v>
      </c>
      <c r="F75" s="115">
        <v>2443</v>
      </c>
      <c r="G75" s="114">
        <v>2428</v>
      </c>
      <c r="H75" s="114">
        <v>2401</v>
      </c>
      <c r="I75" s="114">
        <v>2328</v>
      </c>
      <c r="J75" s="140">
        <v>2287</v>
      </c>
      <c r="K75" s="114">
        <v>156</v>
      </c>
      <c r="L75" s="116">
        <v>6.821163095758636</v>
      </c>
    </row>
    <row r="76" spans="1:12" s="110" customFormat="1" ht="15" customHeight="1" x14ac:dyDescent="0.2">
      <c r="A76" s="120"/>
      <c r="B76" s="119"/>
      <c r="C76" s="258"/>
      <c r="D76" s="267" t="s">
        <v>199</v>
      </c>
      <c r="E76" s="113">
        <v>36.030374443571617</v>
      </c>
      <c r="F76" s="115">
        <v>1376</v>
      </c>
      <c r="G76" s="114">
        <v>1366</v>
      </c>
      <c r="H76" s="114">
        <v>1348</v>
      </c>
      <c r="I76" s="114">
        <v>1302</v>
      </c>
      <c r="J76" s="140">
        <v>1252</v>
      </c>
      <c r="K76" s="114">
        <v>124</v>
      </c>
      <c r="L76" s="116">
        <v>9.9041533546325873</v>
      </c>
    </row>
    <row r="77" spans="1:12" s="110" customFormat="1" ht="15" customHeight="1" x14ac:dyDescent="0.2">
      <c r="A77" s="533"/>
      <c r="B77" s="119" t="s">
        <v>205</v>
      </c>
      <c r="C77" s="268"/>
      <c r="D77" s="182"/>
      <c r="E77" s="113">
        <v>9.0223280063470472</v>
      </c>
      <c r="F77" s="115">
        <v>19901</v>
      </c>
      <c r="G77" s="114">
        <v>20409</v>
      </c>
      <c r="H77" s="114">
        <v>20780</v>
      </c>
      <c r="I77" s="114">
        <v>20425</v>
      </c>
      <c r="J77" s="140">
        <v>20573</v>
      </c>
      <c r="K77" s="114">
        <v>-672</v>
      </c>
      <c r="L77" s="116">
        <v>-3.2664171486900306</v>
      </c>
    </row>
    <row r="78" spans="1:12" s="110" customFormat="1" ht="15" customHeight="1" x14ac:dyDescent="0.2">
      <c r="A78" s="120"/>
      <c r="B78" s="119"/>
      <c r="C78" s="268" t="s">
        <v>106</v>
      </c>
      <c r="D78" s="182"/>
      <c r="E78" s="113">
        <v>59.007085071101955</v>
      </c>
      <c r="F78" s="115">
        <v>11743</v>
      </c>
      <c r="G78" s="114">
        <v>11964</v>
      </c>
      <c r="H78" s="114">
        <v>12232</v>
      </c>
      <c r="I78" s="114">
        <v>12060</v>
      </c>
      <c r="J78" s="140">
        <v>12135</v>
      </c>
      <c r="K78" s="114">
        <v>-392</v>
      </c>
      <c r="L78" s="116">
        <v>-3.2303255047383601</v>
      </c>
    </row>
    <row r="79" spans="1:12" s="110" customFormat="1" ht="15" customHeight="1" x14ac:dyDescent="0.2">
      <c r="A79" s="123"/>
      <c r="B79" s="124"/>
      <c r="C79" s="260" t="s">
        <v>107</v>
      </c>
      <c r="D79" s="261"/>
      <c r="E79" s="125">
        <v>40.992914928898045</v>
      </c>
      <c r="F79" s="143">
        <v>8158</v>
      </c>
      <c r="G79" s="144">
        <v>8445</v>
      </c>
      <c r="H79" s="144">
        <v>8548</v>
      </c>
      <c r="I79" s="144">
        <v>8365</v>
      </c>
      <c r="J79" s="145">
        <v>8438</v>
      </c>
      <c r="K79" s="144">
        <v>-280</v>
      </c>
      <c r="L79" s="146">
        <v>-3.3183218772220906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220575</v>
      </c>
      <c r="E11" s="114">
        <v>222464</v>
      </c>
      <c r="F11" s="114">
        <v>223580</v>
      </c>
      <c r="G11" s="114">
        <v>219517</v>
      </c>
      <c r="H11" s="140">
        <v>218240</v>
      </c>
      <c r="I11" s="115">
        <v>2335</v>
      </c>
      <c r="J11" s="116">
        <v>1.0699230205278591</v>
      </c>
    </row>
    <row r="12" spans="1:15" s="110" customFormat="1" ht="24.95" customHeight="1" x14ac:dyDescent="0.2">
      <c r="A12" s="193" t="s">
        <v>132</v>
      </c>
      <c r="B12" s="194" t="s">
        <v>133</v>
      </c>
      <c r="C12" s="113">
        <v>0.16230307151762438</v>
      </c>
      <c r="D12" s="115">
        <v>358</v>
      </c>
      <c r="E12" s="114">
        <v>344</v>
      </c>
      <c r="F12" s="114">
        <v>383</v>
      </c>
      <c r="G12" s="114">
        <v>351</v>
      </c>
      <c r="H12" s="140">
        <v>324</v>
      </c>
      <c r="I12" s="115">
        <v>34</v>
      </c>
      <c r="J12" s="116">
        <v>10.493827160493828</v>
      </c>
    </row>
    <row r="13" spans="1:15" s="110" customFormat="1" ht="24.95" customHeight="1" x14ac:dyDescent="0.2">
      <c r="A13" s="193" t="s">
        <v>134</v>
      </c>
      <c r="B13" s="199" t="s">
        <v>214</v>
      </c>
      <c r="C13" s="113">
        <v>1.8220559900260682</v>
      </c>
      <c r="D13" s="115">
        <v>4019</v>
      </c>
      <c r="E13" s="114">
        <v>4015</v>
      </c>
      <c r="F13" s="114">
        <v>4021</v>
      </c>
      <c r="G13" s="114">
        <v>3997</v>
      </c>
      <c r="H13" s="140">
        <v>3965</v>
      </c>
      <c r="I13" s="115">
        <v>54</v>
      </c>
      <c r="J13" s="116">
        <v>1.3619167717528373</v>
      </c>
    </row>
    <row r="14" spans="1:15" s="287" customFormat="1" ht="24" customHeight="1" x14ac:dyDescent="0.2">
      <c r="A14" s="193" t="s">
        <v>215</v>
      </c>
      <c r="B14" s="199" t="s">
        <v>137</v>
      </c>
      <c r="C14" s="113">
        <v>15.93652952510484</v>
      </c>
      <c r="D14" s="115">
        <v>35152</v>
      </c>
      <c r="E14" s="114">
        <v>36214</v>
      </c>
      <c r="F14" s="114">
        <v>36785</v>
      </c>
      <c r="G14" s="114">
        <v>36159</v>
      </c>
      <c r="H14" s="140">
        <v>35935</v>
      </c>
      <c r="I14" s="115">
        <v>-783</v>
      </c>
      <c r="J14" s="116">
        <v>-2.1789341867260332</v>
      </c>
      <c r="K14" s="110"/>
      <c r="L14" s="110"/>
      <c r="M14" s="110"/>
      <c r="N14" s="110"/>
      <c r="O14" s="110"/>
    </row>
    <row r="15" spans="1:15" s="110" customFormat="1" ht="24.75" customHeight="1" x14ac:dyDescent="0.2">
      <c r="A15" s="193" t="s">
        <v>216</v>
      </c>
      <c r="B15" s="199" t="s">
        <v>217</v>
      </c>
      <c r="C15" s="113">
        <v>3.0719709849257621</v>
      </c>
      <c r="D15" s="115">
        <v>6776</v>
      </c>
      <c r="E15" s="114">
        <v>7424</v>
      </c>
      <c r="F15" s="114">
        <v>7660</v>
      </c>
      <c r="G15" s="114">
        <v>7501</v>
      </c>
      <c r="H15" s="140">
        <v>7130</v>
      </c>
      <c r="I15" s="115">
        <v>-354</v>
      </c>
      <c r="J15" s="116">
        <v>-4.9649368863955123</v>
      </c>
    </row>
    <row r="16" spans="1:15" s="287" customFormat="1" ht="24.95" customHeight="1" x14ac:dyDescent="0.2">
      <c r="A16" s="193" t="s">
        <v>218</v>
      </c>
      <c r="B16" s="199" t="s">
        <v>141</v>
      </c>
      <c r="C16" s="113">
        <v>9.3863765159242885</v>
      </c>
      <c r="D16" s="115">
        <v>20704</v>
      </c>
      <c r="E16" s="114">
        <v>20930</v>
      </c>
      <c r="F16" s="114">
        <v>21060</v>
      </c>
      <c r="G16" s="114">
        <v>20663</v>
      </c>
      <c r="H16" s="140">
        <v>20725</v>
      </c>
      <c r="I16" s="115">
        <v>-21</v>
      </c>
      <c r="J16" s="116">
        <v>-0.10132689987937274</v>
      </c>
      <c r="K16" s="110"/>
      <c r="L16" s="110"/>
      <c r="M16" s="110"/>
      <c r="N16" s="110"/>
      <c r="O16" s="110"/>
    </row>
    <row r="17" spans="1:15" s="110" customFormat="1" ht="24.95" customHeight="1" x14ac:dyDescent="0.2">
      <c r="A17" s="193" t="s">
        <v>219</v>
      </c>
      <c r="B17" s="199" t="s">
        <v>220</v>
      </c>
      <c r="C17" s="113">
        <v>3.4781820242547887</v>
      </c>
      <c r="D17" s="115">
        <v>7672</v>
      </c>
      <c r="E17" s="114">
        <v>7860</v>
      </c>
      <c r="F17" s="114">
        <v>8065</v>
      </c>
      <c r="G17" s="114">
        <v>7995</v>
      </c>
      <c r="H17" s="140">
        <v>8080</v>
      </c>
      <c r="I17" s="115">
        <v>-408</v>
      </c>
      <c r="J17" s="116">
        <v>-5.0495049504950495</v>
      </c>
    </row>
    <row r="18" spans="1:15" s="287" customFormat="1" ht="24.95" customHeight="1" x14ac:dyDescent="0.2">
      <c r="A18" s="201" t="s">
        <v>144</v>
      </c>
      <c r="B18" s="202" t="s">
        <v>145</v>
      </c>
      <c r="C18" s="113">
        <v>4.2289470701575427</v>
      </c>
      <c r="D18" s="115">
        <v>9328</v>
      </c>
      <c r="E18" s="114">
        <v>9266</v>
      </c>
      <c r="F18" s="114">
        <v>9413</v>
      </c>
      <c r="G18" s="114">
        <v>9089</v>
      </c>
      <c r="H18" s="140">
        <v>9027</v>
      </c>
      <c r="I18" s="115">
        <v>301</v>
      </c>
      <c r="J18" s="116">
        <v>3.3344411210812011</v>
      </c>
      <c r="K18" s="110"/>
      <c r="L18" s="110"/>
      <c r="M18" s="110"/>
      <c r="N18" s="110"/>
      <c r="O18" s="110"/>
    </row>
    <row r="19" spans="1:15" s="110" customFormat="1" ht="24.95" customHeight="1" x14ac:dyDescent="0.2">
      <c r="A19" s="193" t="s">
        <v>146</v>
      </c>
      <c r="B19" s="199" t="s">
        <v>147</v>
      </c>
      <c r="C19" s="113">
        <v>13.18281763572481</v>
      </c>
      <c r="D19" s="115">
        <v>29078</v>
      </c>
      <c r="E19" s="114">
        <v>29651</v>
      </c>
      <c r="F19" s="114">
        <v>29484</v>
      </c>
      <c r="G19" s="114">
        <v>28812</v>
      </c>
      <c r="H19" s="140">
        <v>29106</v>
      </c>
      <c r="I19" s="115">
        <v>-28</v>
      </c>
      <c r="J19" s="116">
        <v>-9.6200096200096202E-2</v>
      </c>
    </row>
    <row r="20" spans="1:15" s="287" customFormat="1" ht="24.95" customHeight="1" x14ac:dyDescent="0.2">
      <c r="A20" s="193" t="s">
        <v>148</v>
      </c>
      <c r="B20" s="199" t="s">
        <v>149</v>
      </c>
      <c r="C20" s="113">
        <v>4.2248668253428541</v>
      </c>
      <c r="D20" s="115">
        <v>9319</v>
      </c>
      <c r="E20" s="114">
        <v>9404</v>
      </c>
      <c r="F20" s="114">
        <v>9367</v>
      </c>
      <c r="G20" s="114">
        <v>9265</v>
      </c>
      <c r="H20" s="140">
        <v>9300</v>
      </c>
      <c r="I20" s="115">
        <v>19</v>
      </c>
      <c r="J20" s="116">
        <v>0.20430107526881722</v>
      </c>
      <c r="K20" s="110"/>
      <c r="L20" s="110"/>
      <c r="M20" s="110"/>
      <c r="N20" s="110"/>
      <c r="O20" s="110"/>
    </row>
    <row r="21" spans="1:15" s="110" customFormat="1" ht="24.95" customHeight="1" x14ac:dyDescent="0.2">
      <c r="A21" s="201" t="s">
        <v>150</v>
      </c>
      <c r="B21" s="202" t="s">
        <v>151</v>
      </c>
      <c r="C21" s="113">
        <v>2.4816955684007707</v>
      </c>
      <c r="D21" s="115">
        <v>5474</v>
      </c>
      <c r="E21" s="114">
        <v>5549</v>
      </c>
      <c r="F21" s="114">
        <v>5635</v>
      </c>
      <c r="G21" s="114">
        <v>5598</v>
      </c>
      <c r="H21" s="140">
        <v>5442</v>
      </c>
      <c r="I21" s="115">
        <v>32</v>
      </c>
      <c r="J21" s="116">
        <v>0.58801911062109513</v>
      </c>
    </row>
    <row r="22" spans="1:15" s="110" customFormat="1" ht="24.95" customHeight="1" x14ac:dyDescent="0.2">
      <c r="A22" s="201" t="s">
        <v>152</v>
      </c>
      <c r="B22" s="199" t="s">
        <v>153</v>
      </c>
      <c r="C22" s="113">
        <v>5.6148702255468663</v>
      </c>
      <c r="D22" s="115">
        <v>12385</v>
      </c>
      <c r="E22" s="114">
        <v>12285</v>
      </c>
      <c r="F22" s="114">
        <v>12113</v>
      </c>
      <c r="G22" s="114">
        <v>11957</v>
      </c>
      <c r="H22" s="140">
        <v>11780</v>
      </c>
      <c r="I22" s="115">
        <v>605</v>
      </c>
      <c r="J22" s="116">
        <v>5.1358234295415963</v>
      </c>
    </row>
    <row r="23" spans="1:15" s="110" customFormat="1" ht="24.95" customHeight="1" x14ac:dyDescent="0.2">
      <c r="A23" s="193" t="s">
        <v>154</v>
      </c>
      <c r="B23" s="199" t="s">
        <v>155</v>
      </c>
      <c r="C23" s="113">
        <v>1.7295704408931203</v>
      </c>
      <c r="D23" s="115">
        <v>3815</v>
      </c>
      <c r="E23" s="114">
        <v>3814</v>
      </c>
      <c r="F23" s="114">
        <v>5270</v>
      </c>
      <c r="G23" s="114">
        <v>5204</v>
      </c>
      <c r="H23" s="140">
        <v>5257</v>
      </c>
      <c r="I23" s="115">
        <v>-1442</v>
      </c>
      <c r="J23" s="116">
        <v>-27.430093209054593</v>
      </c>
    </row>
    <row r="24" spans="1:15" s="110" customFormat="1" ht="24.95" customHeight="1" x14ac:dyDescent="0.2">
      <c r="A24" s="193" t="s">
        <v>156</v>
      </c>
      <c r="B24" s="199" t="s">
        <v>221</v>
      </c>
      <c r="C24" s="113">
        <v>10.103592882239601</v>
      </c>
      <c r="D24" s="115">
        <v>22286</v>
      </c>
      <c r="E24" s="114">
        <v>22198</v>
      </c>
      <c r="F24" s="114">
        <v>21542</v>
      </c>
      <c r="G24" s="114">
        <v>21369</v>
      </c>
      <c r="H24" s="140">
        <v>21333</v>
      </c>
      <c r="I24" s="115">
        <v>953</v>
      </c>
      <c r="J24" s="116">
        <v>4.4672573008953265</v>
      </c>
    </row>
    <row r="25" spans="1:15" s="110" customFormat="1" ht="24.95" customHeight="1" x14ac:dyDescent="0.2">
      <c r="A25" s="193" t="s">
        <v>222</v>
      </c>
      <c r="B25" s="204" t="s">
        <v>159</v>
      </c>
      <c r="C25" s="113">
        <v>3.5275983225660208</v>
      </c>
      <c r="D25" s="115">
        <v>7781</v>
      </c>
      <c r="E25" s="114">
        <v>7618</v>
      </c>
      <c r="F25" s="114">
        <v>7459</v>
      </c>
      <c r="G25" s="114">
        <v>7295</v>
      </c>
      <c r="H25" s="140">
        <v>7156</v>
      </c>
      <c r="I25" s="115">
        <v>625</v>
      </c>
      <c r="J25" s="116">
        <v>8.7339295695919503</v>
      </c>
    </row>
    <row r="26" spans="1:15" s="110" customFormat="1" ht="24.95" customHeight="1" x14ac:dyDescent="0.2">
      <c r="A26" s="201">
        <v>782.78300000000002</v>
      </c>
      <c r="B26" s="203" t="s">
        <v>160</v>
      </c>
      <c r="C26" s="113">
        <v>1.7331973251728436</v>
      </c>
      <c r="D26" s="115">
        <v>3823</v>
      </c>
      <c r="E26" s="114">
        <v>4210</v>
      </c>
      <c r="F26" s="114">
        <v>4958</v>
      </c>
      <c r="G26" s="114">
        <v>4559</v>
      </c>
      <c r="H26" s="140">
        <v>4211</v>
      </c>
      <c r="I26" s="115">
        <v>-388</v>
      </c>
      <c r="J26" s="116">
        <v>-9.2139634291142247</v>
      </c>
    </row>
    <row r="27" spans="1:15" s="110" customFormat="1" ht="24.95" customHeight="1" x14ac:dyDescent="0.2">
      <c r="A27" s="193" t="s">
        <v>161</v>
      </c>
      <c r="B27" s="199" t="s">
        <v>223</v>
      </c>
      <c r="C27" s="113">
        <v>5.5142241867845403</v>
      </c>
      <c r="D27" s="115">
        <v>12163</v>
      </c>
      <c r="E27" s="114">
        <v>12076</v>
      </c>
      <c r="F27" s="114">
        <v>11995</v>
      </c>
      <c r="G27" s="114">
        <v>11669</v>
      </c>
      <c r="H27" s="140">
        <v>11668</v>
      </c>
      <c r="I27" s="115">
        <v>495</v>
      </c>
      <c r="J27" s="116">
        <v>4.2423723003085358</v>
      </c>
    </row>
    <row r="28" spans="1:15" s="110" customFormat="1" ht="24.95" customHeight="1" x14ac:dyDescent="0.2">
      <c r="A28" s="193" t="s">
        <v>163</v>
      </c>
      <c r="B28" s="199" t="s">
        <v>164</v>
      </c>
      <c r="C28" s="113">
        <v>7.4065510597302504</v>
      </c>
      <c r="D28" s="115">
        <v>16337</v>
      </c>
      <c r="E28" s="114">
        <v>16635</v>
      </c>
      <c r="F28" s="114">
        <v>16294</v>
      </c>
      <c r="G28" s="114">
        <v>16182</v>
      </c>
      <c r="H28" s="140">
        <v>15912</v>
      </c>
      <c r="I28" s="115">
        <v>425</v>
      </c>
      <c r="J28" s="116">
        <v>2.6709401709401708</v>
      </c>
    </row>
    <row r="29" spans="1:15" s="110" customFormat="1" ht="24.95" customHeight="1" x14ac:dyDescent="0.2">
      <c r="A29" s="193">
        <v>86</v>
      </c>
      <c r="B29" s="199" t="s">
        <v>165</v>
      </c>
      <c r="C29" s="113">
        <v>10.497563187124561</v>
      </c>
      <c r="D29" s="115">
        <v>23155</v>
      </c>
      <c r="E29" s="114">
        <v>23138</v>
      </c>
      <c r="F29" s="114">
        <v>23063</v>
      </c>
      <c r="G29" s="114">
        <v>22691</v>
      </c>
      <c r="H29" s="140">
        <v>22586</v>
      </c>
      <c r="I29" s="115">
        <v>569</v>
      </c>
      <c r="J29" s="116">
        <v>2.5192597184096344</v>
      </c>
    </row>
    <row r="30" spans="1:15" s="110" customFormat="1" ht="24.95" customHeight="1" x14ac:dyDescent="0.2">
      <c r="A30" s="193">
        <v>87.88</v>
      </c>
      <c r="B30" s="204" t="s">
        <v>166</v>
      </c>
      <c r="C30" s="113">
        <v>7.3045449393630282</v>
      </c>
      <c r="D30" s="115">
        <v>16112</v>
      </c>
      <c r="E30" s="114">
        <v>16058</v>
      </c>
      <c r="F30" s="114">
        <v>15905</v>
      </c>
      <c r="G30" s="114">
        <v>15487</v>
      </c>
      <c r="H30" s="140">
        <v>15409</v>
      </c>
      <c r="I30" s="115">
        <v>703</v>
      </c>
      <c r="J30" s="116">
        <v>4.562268803945746</v>
      </c>
    </row>
    <row r="31" spans="1:15" s="110" customFormat="1" ht="24.95" customHeight="1" x14ac:dyDescent="0.2">
      <c r="A31" s="193" t="s">
        <v>167</v>
      </c>
      <c r="B31" s="199" t="s">
        <v>168</v>
      </c>
      <c r="C31" s="113">
        <v>4.5277116626997618</v>
      </c>
      <c r="D31" s="115">
        <v>9987</v>
      </c>
      <c r="E31" s="114">
        <v>9987</v>
      </c>
      <c r="F31" s="114">
        <v>9891</v>
      </c>
      <c r="G31" s="114">
        <v>9831</v>
      </c>
      <c r="H31" s="140">
        <v>9826</v>
      </c>
      <c r="I31" s="115">
        <v>161</v>
      </c>
      <c r="J31" s="116">
        <v>1.6385100753104009</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0.16230307151762438</v>
      </c>
      <c r="D34" s="115">
        <v>358</v>
      </c>
      <c r="E34" s="114">
        <v>344</v>
      </c>
      <c r="F34" s="114">
        <v>383</v>
      </c>
      <c r="G34" s="114">
        <v>351</v>
      </c>
      <c r="H34" s="140">
        <v>324</v>
      </c>
      <c r="I34" s="115">
        <v>34</v>
      </c>
      <c r="J34" s="116">
        <v>10.493827160493828</v>
      </c>
    </row>
    <row r="35" spans="1:10" s="110" customFormat="1" ht="24.95" customHeight="1" x14ac:dyDescent="0.2">
      <c r="A35" s="292" t="s">
        <v>171</v>
      </c>
      <c r="B35" s="293" t="s">
        <v>172</v>
      </c>
      <c r="C35" s="113">
        <v>21.987532585288452</v>
      </c>
      <c r="D35" s="115">
        <v>48499</v>
      </c>
      <c r="E35" s="114">
        <v>49495</v>
      </c>
      <c r="F35" s="114">
        <v>50219</v>
      </c>
      <c r="G35" s="114">
        <v>49245</v>
      </c>
      <c r="H35" s="140">
        <v>48927</v>
      </c>
      <c r="I35" s="115">
        <v>-428</v>
      </c>
      <c r="J35" s="116">
        <v>-0.87477262043452486</v>
      </c>
    </row>
    <row r="36" spans="1:10" s="110" customFormat="1" ht="24.95" customHeight="1" x14ac:dyDescent="0.2">
      <c r="A36" s="294" t="s">
        <v>173</v>
      </c>
      <c r="B36" s="295" t="s">
        <v>174</v>
      </c>
      <c r="C36" s="125">
        <v>77.848804261589024</v>
      </c>
      <c r="D36" s="143">
        <v>171715</v>
      </c>
      <c r="E36" s="144">
        <v>172623</v>
      </c>
      <c r="F36" s="144">
        <v>172976</v>
      </c>
      <c r="G36" s="144">
        <v>169919</v>
      </c>
      <c r="H36" s="145">
        <v>168986</v>
      </c>
      <c r="I36" s="143">
        <v>2729</v>
      </c>
      <c r="J36" s="146">
        <v>1.6149266803167126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2020-09-25T07:55:04Z</dcterms:created>
  <dcterms:modified xsi:type="dcterms:W3CDTF">2020-09-28T08:07:31Z</dcterms:modified>
</cp:coreProperties>
</file>