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K44" i="24"/>
  <c r="I44" i="24"/>
  <c r="G44" i="24"/>
  <c r="C44" i="24"/>
  <c r="M44" i="24" s="1"/>
  <c r="B44" i="24"/>
  <c r="D44" i="24" s="1"/>
  <c r="K43" i="24"/>
  <c r="H43" i="24"/>
  <c r="F43" i="24"/>
  <c r="C43" i="24"/>
  <c r="M43" i="24" s="1"/>
  <c r="B43" i="24"/>
  <c r="D43" i="24" s="1"/>
  <c r="K42" i="24"/>
  <c r="I42" i="24"/>
  <c r="G42" i="24"/>
  <c r="C42" i="24"/>
  <c r="M42" i="24" s="1"/>
  <c r="B42" i="24"/>
  <c r="D42" i="24" s="1"/>
  <c r="K41" i="24"/>
  <c r="H41" i="24"/>
  <c r="F41" i="24"/>
  <c r="C41" i="24"/>
  <c r="M41" i="24" s="1"/>
  <c r="B41" i="24"/>
  <c r="D41" i="24" s="1"/>
  <c r="K40" i="24"/>
  <c r="I40" i="24"/>
  <c r="G40" i="24"/>
  <c r="C40" i="24"/>
  <c r="M40" i="24" s="1"/>
  <c r="B40" i="24"/>
  <c r="D40" i="24" s="1"/>
  <c r="M36" i="24"/>
  <c r="L36" i="24"/>
  <c r="K36" i="24"/>
  <c r="J36" i="24"/>
  <c r="I36" i="24"/>
  <c r="H36" i="24"/>
  <c r="G36" i="24"/>
  <c r="F36" i="24"/>
  <c r="E36" i="24"/>
  <c r="D36" i="24"/>
  <c r="L57" i="15"/>
  <c r="K57" i="15"/>
  <c r="C38" i="24"/>
  <c r="I38" i="24" s="1"/>
  <c r="C37" i="24"/>
  <c r="C35" i="24"/>
  <c r="C34" i="24"/>
  <c r="M34" i="24" s="1"/>
  <c r="C33" i="24"/>
  <c r="C32" i="24"/>
  <c r="C31" i="24"/>
  <c r="C30" i="24"/>
  <c r="C29" i="24"/>
  <c r="C28" i="24"/>
  <c r="C27" i="24"/>
  <c r="C26" i="24"/>
  <c r="C25" i="24"/>
  <c r="C24" i="24"/>
  <c r="E24" i="24" s="1"/>
  <c r="C23" i="24"/>
  <c r="C22" i="24"/>
  <c r="C21" i="24"/>
  <c r="I21" i="24" s="1"/>
  <c r="C20" i="24"/>
  <c r="C19" i="24"/>
  <c r="C18" i="24"/>
  <c r="C17" i="24"/>
  <c r="C16" i="24"/>
  <c r="C15" i="24"/>
  <c r="C9" i="24"/>
  <c r="C8" i="24"/>
  <c r="C7" i="24"/>
  <c r="B38" i="24"/>
  <c r="B37" i="24"/>
  <c r="K37" i="24" s="1"/>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F17" i="24"/>
  <c r="D17" i="24"/>
  <c r="J17" i="24"/>
  <c r="H17" i="24"/>
  <c r="K17" i="24"/>
  <c r="B14" i="24"/>
  <c r="B6" i="24"/>
  <c r="K8" i="24"/>
  <c r="J8" i="24"/>
  <c r="H8" i="24"/>
  <c r="F8" i="24"/>
  <c r="D8" i="24"/>
  <c r="F33" i="24"/>
  <c r="D33" i="24"/>
  <c r="J33" i="24"/>
  <c r="H33" i="24"/>
  <c r="K33" i="24"/>
  <c r="K30" i="24"/>
  <c r="J30" i="24"/>
  <c r="H30" i="24"/>
  <c r="F30" i="24"/>
  <c r="D30" i="24"/>
  <c r="D38" i="24"/>
  <c r="K38" i="24"/>
  <c r="J38" i="24"/>
  <c r="H38" i="24"/>
  <c r="F38" i="24"/>
  <c r="F9" i="24"/>
  <c r="D9" i="24"/>
  <c r="J9" i="24"/>
  <c r="H9" i="24"/>
  <c r="K9" i="24"/>
  <c r="K34" i="24"/>
  <c r="J34" i="24"/>
  <c r="H34" i="24"/>
  <c r="F34" i="24"/>
  <c r="D34" i="24"/>
  <c r="B45" i="24"/>
  <c r="B39" i="24"/>
  <c r="F15" i="24"/>
  <c r="D15" i="24"/>
  <c r="J15" i="24"/>
  <c r="H15" i="24"/>
  <c r="K15" i="24"/>
  <c r="K18" i="24"/>
  <c r="J18" i="24"/>
  <c r="H18" i="24"/>
  <c r="F18" i="24"/>
  <c r="D18" i="24"/>
  <c r="F21" i="24"/>
  <c r="D21" i="24"/>
  <c r="J21" i="24"/>
  <c r="H21" i="24"/>
  <c r="K21" i="24"/>
  <c r="K24" i="24"/>
  <c r="J24" i="24"/>
  <c r="H24" i="24"/>
  <c r="F24" i="24"/>
  <c r="D24" i="24"/>
  <c r="I22" i="24"/>
  <c r="L22" i="24"/>
  <c r="M22" i="24"/>
  <c r="G22" i="24"/>
  <c r="E22" i="24"/>
  <c r="G25" i="24"/>
  <c r="M25" i="24"/>
  <c r="E25" i="24"/>
  <c r="L25" i="24"/>
  <c r="I25" i="24"/>
  <c r="C45" i="24"/>
  <c r="C39" i="24"/>
  <c r="K66" i="24"/>
  <c r="I66" i="24"/>
  <c r="J66" i="24"/>
  <c r="F27" i="24"/>
  <c r="D27" i="24"/>
  <c r="J27" i="24"/>
  <c r="H27" i="24"/>
  <c r="K27" i="24"/>
  <c r="H37" i="24"/>
  <c r="F37" i="24"/>
  <c r="D37" i="24"/>
  <c r="J37" i="24"/>
  <c r="I16" i="24"/>
  <c r="L16" i="24"/>
  <c r="M16" i="24"/>
  <c r="G16" i="24"/>
  <c r="G19" i="24"/>
  <c r="M19" i="24"/>
  <c r="E19" i="24"/>
  <c r="L19" i="24"/>
  <c r="I19" i="24"/>
  <c r="I32" i="24"/>
  <c r="L32" i="24"/>
  <c r="M32" i="24"/>
  <c r="G32" i="24"/>
  <c r="G35" i="24"/>
  <c r="M35" i="24"/>
  <c r="E35" i="24"/>
  <c r="L35" i="24"/>
  <c r="I35" i="24"/>
  <c r="K16" i="24"/>
  <c r="J16" i="24"/>
  <c r="H16" i="24"/>
  <c r="F16" i="24"/>
  <c r="D16" i="24"/>
  <c r="I26" i="24"/>
  <c r="L26" i="24"/>
  <c r="E26" i="24"/>
  <c r="G26" i="24"/>
  <c r="G29" i="24"/>
  <c r="M29" i="24"/>
  <c r="E29" i="24"/>
  <c r="L29" i="24"/>
  <c r="M26" i="24"/>
  <c r="F19" i="24"/>
  <c r="D19" i="24"/>
  <c r="J19" i="24"/>
  <c r="H19" i="24"/>
  <c r="K19" i="24"/>
  <c r="F25" i="24"/>
  <c r="D25" i="24"/>
  <c r="J25" i="24"/>
  <c r="H25" i="24"/>
  <c r="K25" i="24"/>
  <c r="I20" i="24"/>
  <c r="L20" i="24"/>
  <c r="M20" i="24"/>
  <c r="G20" i="24"/>
  <c r="E20" i="24"/>
  <c r="G23" i="24"/>
  <c r="M23" i="24"/>
  <c r="E23" i="24"/>
  <c r="L23" i="24"/>
  <c r="I23" i="24"/>
  <c r="I37" i="24"/>
  <c r="G37" i="24"/>
  <c r="L37" i="24"/>
  <c r="M37" i="24"/>
  <c r="E37" i="24"/>
  <c r="I29" i="24"/>
  <c r="K74" i="24"/>
  <c r="I74" i="24"/>
  <c r="J74" i="24"/>
  <c r="K28" i="24"/>
  <c r="J28" i="24"/>
  <c r="H28" i="24"/>
  <c r="F28" i="24"/>
  <c r="D28" i="24"/>
  <c r="F31" i="24"/>
  <c r="D31" i="24"/>
  <c r="J31" i="24"/>
  <c r="H31" i="24"/>
  <c r="K31" i="24"/>
  <c r="I8" i="24"/>
  <c r="L8" i="24"/>
  <c r="M8" i="24"/>
  <c r="G8" i="24"/>
  <c r="E8" i="24"/>
  <c r="C14" i="24"/>
  <c r="C6" i="24"/>
  <c r="G17" i="24"/>
  <c r="M17" i="24"/>
  <c r="E17" i="24"/>
  <c r="L17" i="24"/>
  <c r="I17" i="24"/>
  <c r="I30" i="24"/>
  <c r="L30" i="24"/>
  <c r="M30" i="24"/>
  <c r="G30" i="24"/>
  <c r="E30" i="24"/>
  <c r="G33" i="24"/>
  <c r="M33" i="24"/>
  <c r="E33" i="24"/>
  <c r="L33" i="24"/>
  <c r="I33" i="24"/>
  <c r="E32" i="24"/>
  <c r="K22" i="24"/>
  <c r="J22" i="24"/>
  <c r="H22" i="24"/>
  <c r="F22" i="24"/>
  <c r="D22" i="24"/>
  <c r="K20" i="24"/>
  <c r="J20" i="24"/>
  <c r="H20" i="24"/>
  <c r="F20" i="24"/>
  <c r="D20" i="24"/>
  <c r="G7" i="24"/>
  <c r="M7" i="24"/>
  <c r="E7" i="24"/>
  <c r="L7" i="24"/>
  <c r="I7" i="24"/>
  <c r="G9" i="24"/>
  <c r="M9" i="24"/>
  <c r="E9" i="24"/>
  <c r="L9" i="24"/>
  <c r="I24" i="24"/>
  <c r="L24" i="24"/>
  <c r="M24" i="24"/>
  <c r="G24" i="24"/>
  <c r="G27" i="24"/>
  <c r="M27" i="24"/>
  <c r="E27" i="24"/>
  <c r="L27" i="24"/>
  <c r="I27" i="24"/>
  <c r="I9" i="24"/>
  <c r="K58" i="24"/>
  <c r="I58" i="24"/>
  <c r="J58" i="24"/>
  <c r="F23" i="24"/>
  <c r="D23" i="24"/>
  <c r="J23" i="24"/>
  <c r="H23" i="24"/>
  <c r="K23" i="24"/>
  <c r="K26" i="24"/>
  <c r="J26" i="24"/>
  <c r="H26" i="24"/>
  <c r="F26" i="24"/>
  <c r="D26" i="24"/>
  <c r="F29" i="24"/>
  <c r="D29" i="24"/>
  <c r="J29" i="24"/>
  <c r="H29" i="24"/>
  <c r="K29" i="24"/>
  <c r="K32" i="24"/>
  <c r="J32" i="24"/>
  <c r="H32" i="24"/>
  <c r="F32" i="24"/>
  <c r="D32" i="24"/>
  <c r="I18" i="24"/>
  <c r="L18" i="24"/>
  <c r="E18" i="24"/>
  <c r="G18" i="24"/>
  <c r="G21" i="24"/>
  <c r="M21" i="24"/>
  <c r="E21" i="24"/>
  <c r="L21" i="24"/>
  <c r="I34" i="24"/>
  <c r="L34" i="24"/>
  <c r="E34" i="24"/>
  <c r="G34" i="24"/>
  <c r="E16" i="24"/>
  <c r="F35" i="24"/>
  <c r="D35" i="24"/>
  <c r="J35" i="24"/>
  <c r="H35" i="24"/>
  <c r="K35" i="24"/>
  <c r="G15" i="24"/>
  <c r="M15" i="24"/>
  <c r="E15" i="24"/>
  <c r="L15" i="24"/>
  <c r="I15" i="24"/>
  <c r="I28" i="24"/>
  <c r="L28" i="24"/>
  <c r="M28" i="24"/>
  <c r="G28" i="24"/>
  <c r="E28" i="24"/>
  <c r="G31" i="24"/>
  <c r="M31" i="24"/>
  <c r="E31" i="24"/>
  <c r="L31" i="24"/>
  <c r="I31" i="24"/>
  <c r="M18" i="24"/>
  <c r="J77" i="24"/>
  <c r="E41" i="24"/>
  <c r="K53" i="24"/>
  <c r="I53" i="24"/>
  <c r="K61" i="24"/>
  <c r="I61" i="24"/>
  <c r="K69" i="24"/>
  <c r="I69" i="24"/>
  <c r="K55" i="24"/>
  <c r="I55" i="24"/>
  <c r="K63" i="24"/>
  <c r="I63" i="24"/>
  <c r="K71" i="24"/>
  <c r="I71" i="24"/>
  <c r="G38" i="24"/>
  <c r="I43" i="24"/>
  <c r="G43" i="24"/>
  <c r="L43" i="24"/>
  <c r="K52" i="24"/>
  <c r="I52" i="24"/>
  <c r="K60" i="24"/>
  <c r="I60" i="24"/>
  <c r="K68" i="24"/>
  <c r="I68" i="24"/>
  <c r="E43" i="24"/>
  <c r="K57" i="24"/>
  <c r="I57" i="24"/>
  <c r="K65" i="24"/>
  <c r="I65" i="24"/>
  <c r="K73" i="24"/>
  <c r="I73" i="24"/>
  <c r="M38" i="24"/>
  <c r="E38" i="24"/>
  <c r="L38" i="24"/>
  <c r="K54" i="24"/>
  <c r="I54" i="24"/>
  <c r="K62" i="24"/>
  <c r="I62" i="24"/>
  <c r="K70" i="24"/>
  <c r="I70" i="24"/>
  <c r="K51" i="24"/>
  <c r="I51" i="24"/>
  <c r="K59" i="24"/>
  <c r="I59" i="24"/>
  <c r="K67" i="24"/>
  <c r="I67" i="24"/>
  <c r="K75" i="24"/>
  <c r="I75" i="24"/>
  <c r="I77" i="24" s="1"/>
  <c r="I41" i="24"/>
  <c r="G41" i="24"/>
  <c r="L41" i="24"/>
  <c r="K56" i="24"/>
  <c r="I56" i="24"/>
  <c r="K64" i="24"/>
  <c r="I64" i="24"/>
  <c r="K72" i="24"/>
  <c r="I72" i="24"/>
  <c r="F40" i="24"/>
  <c r="J41" i="24"/>
  <c r="F42" i="24"/>
  <c r="J43" i="24"/>
  <c r="F44" i="24"/>
  <c r="H40" i="24"/>
  <c r="H42" i="24"/>
  <c r="H44" i="24"/>
  <c r="J40" i="24"/>
  <c r="J42" i="24"/>
  <c r="J44" i="24"/>
  <c r="L40" i="24"/>
  <c r="L42" i="24"/>
  <c r="L44" i="24"/>
  <c r="E40" i="24"/>
  <c r="E42" i="24"/>
  <c r="E44" i="24"/>
  <c r="I6" i="24" l="1"/>
  <c r="L6" i="24"/>
  <c r="E6" i="24"/>
  <c r="G6" i="24"/>
  <c r="M6" i="24"/>
  <c r="J79" i="24"/>
  <c r="I14" i="24"/>
  <c r="L14" i="24"/>
  <c r="M14" i="24"/>
  <c r="G14" i="24"/>
  <c r="E14" i="24"/>
  <c r="H39" i="24"/>
  <c r="F39" i="24"/>
  <c r="D39" i="24"/>
  <c r="J39" i="24"/>
  <c r="K39" i="24"/>
  <c r="K6" i="24"/>
  <c r="J6" i="24"/>
  <c r="H6" i="24"/>
  <c r="F6" i="24"/>
  <c r="D6" i="24"/>
  <c r="I79" i="24"/>
  <c r="I39" i="24"/>
  <c r="G39" i="24"/>
  <c r="L39" i="24"/>
  <c r="E39" i="24"/>
  <c r="M39" i="24"/>
  <c r="K77" i="24"/>
  <c r="J78" i="24" s="1"/>
  <c r="I45" i="24"/>
  <c r="G45" i="24"/>
  <c r="L45" i="24"/>
  <c r="E45" i="24"/>
  <c r="M45" i="24"/>
  <c r="H45" i="24"/>
  <c r="F45" i="24"/>
  <c r="D45" i="24"/>
  <c r="J45" i="24"/>
  <c r="K45" i="24"/>
  <c r="K14" i="24"/>
  <c r="J14" i="24"/>
  <c r="H14" i="24"/>
  <c r="F14" i="24"/>
  <c r="D14" i="24"/>
  <c r="I78" i="24" l="1"/>
  <c r="K79" i="24"/>
  <c r="K78" i="24"/>
  <c r="I83" i="24" l="1"/>
  <c r="I82" i="24"/>
  <c r="I81" i="24"/>
</calcChain>
</file>

<file path=xl/sharedStrings.xml><?xml version="1.0" encoding="utf-8"?>
<sst xmlns="http://schemas.openxmlformats.org/spreadsheetml/2006/main" count="1669" uniqueCount="520">
  <si>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</si>
  <si>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</si>
  <si>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</si>
  <si>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</si>
  <si>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</si>
  <si>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</si>
  <si>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</si>
  <si>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</si>
  <si>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</si>
  <si>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</si>
  <si>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</si>
  <si>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</si>
  <si>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</si>
  <si>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Düren (05358)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</si>
  <si>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</si>
  <si>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</si>
  <si>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</si>
  <si>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</si>
  <si>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</si>
  <si>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</si>
  <si>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</si>
  <si>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</si>
  <si>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</si>
  <si>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</si>
  <si>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</si>
  <si>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</si>
  <si>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</si>
  <si>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</si>
  <si>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</si>
  <si>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</si>
  <si>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</si>
  <si>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</si>
  <si>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</si>
  <si>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</si>
  <si>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</si>
  <si>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</si>
  <si>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</si>
  <si>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</si>
  <si>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</si>
  <si>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</si>
  <si>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</si>
  <si>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</si>
  <si>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</si>
  <si>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</si>
  <si>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</si>
  <si>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</si>
  <si>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</si>
  <si>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</si>
  <si>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</si>
  <si>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</si>
  <si>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</si>
  <si>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</si>
  <si>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</si>
  <si>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</si>
  <si>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</si>
  <si>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</si>
  <si>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</si>
  <si>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</si>
  <si>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</si>
  <si>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</si>
  <si>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</si>
  <si>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</si>
  <si>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</si>
  <si>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</si>
  <si>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</si>
  <si>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</si>
  <si>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</si>
  <si>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</si>
  <si>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</si>
  <si>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</si>
  <si>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</si>
  <si>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</si>
  <si>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</si>
  <si>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</si>
  <si>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</si>
  <si>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</si>
  <si>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</si>
  <si>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</si>
  <si>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</si>
  <si>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</si>
  <si>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</si>
  <si>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</si>
  <si>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</si>
  <si>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</si>
  <si>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</si>
  <si>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</si>
  <si>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</si>
  <si>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</si>
  <si>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</si>
  <si>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</si>
  <si>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</si>
  <si>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</si>
  <si>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Düren (05358);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</si>
  <si>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</si>
  <si>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</si>
  <si>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</si>
  <si>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</si>
  <si>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</si>
  <si>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</si>
  <si>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</si>
  <si>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</si>
  <si>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</si>
  <si>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</si>
  <si>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</si>
  <si>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</si>
  <si>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</si>
  <si>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</si>
  <si>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</si>
  <si>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</si>
  <si>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</si>
  <si>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</si>
  <si>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</si>
  <si>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</si>
  <si>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</si>
  <si>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</si>
  <si>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</si>
  <si>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</si>
  <si>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</si>
  <si>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</si>
  <si>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</si>
  <si>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</si>
  <si>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</si>
  <si>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</si>
  <si>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</si>
  <si>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</si>
  <si>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</si>
  <si>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</si>
  <si>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</si>
  <si>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</si>
  <si>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</si>
  <si>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</si>
  <si>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</si>
  <si>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</si>
  <si>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</si>
  <si>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</si>
  <si>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</si>
  <si>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</si>
  <si>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</si>
  <si>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</si>
  <si>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</si>
  <si>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</si>
  <si>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</si>
  <si>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</si>
  <si>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</si>
  <si>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</si>
  <si>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</si>
  <si>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</si>
  <si>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</si>
  <si>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</si>
  <si>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</si>
  <si>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</si>
  <si>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</si>
  <si>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</si>
  <si>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</si>
  <si>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</si>
  <si>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</si>
  <si>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</si>
  <si>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</si>
  <si>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</si>
  <si>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</si>
  <si>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</si>
  <si>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</si>
  <si>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</si>
  <si>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</si>
  <si>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</si>
  <si>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</si>
  <si>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</si>
  <si>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</si>
  <si>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</si>
  <si>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</si>
  <si>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</si>
  <si>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</si>
  <si>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</si>
  <si>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</si>
  <si>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</si>
  <si>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</si>
  <si>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</si>
  <si>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</si>
  <si>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</si>
  <si>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</si>
  <si>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</si>
  <si>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</si>
  <si>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</si>
  <si>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Düren (05358)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</si>
  <si>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</si>
  <si>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</si>
  <si>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</si>
  <si>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</si>
  <si>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</si>
  <si>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</si>
  <si>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</si>
  <si>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</si>
  <si>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</si>
  <si>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</si>
  <si>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</si>
  <si>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</si>
  <si>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</si>
  <si>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</si>
  <si>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</si>
  <si>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</si>
  <si>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</si>
  <si>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</si>
  <si>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</si>
  <si>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</si>
  <si>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</si>
  <si>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</si>
  <si>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</si>
  <si>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</si>
  <si>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</si>
  <si>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</si>
  <si>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</si>
  <si>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</si>
  <si>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</si>
  <si>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</si>
  <si>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</si>
  <si>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</si>
  <si>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</si>
  <si>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</si>
  <si>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</si>
  <si>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</si>
  <si>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</si>
  <si>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</si>
  <si>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</si>
  <si>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</si>
  <si>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</si>
  <si>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</si>
  <si>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</si>
  <si>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</si>
  <si>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</si>
  <si>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</si>
  <si>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</si>
  <si>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</si>
  <si>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</si>
  <si>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</si>
  <si>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</si>
  <si>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</si>
  <si>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</si>
  <si>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</si>
  <si>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</si>
  <si>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</si>
  <si>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</si>
  <si>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</si>
  <si>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</si>
  <si>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</si>
  <si>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</si>
  <si>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</si>
  <si>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</si>
  <si>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</si>
  <si>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</si>
  <si>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</si>
  <si>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</si>
  <si>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</si>
  <si>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</si>
  <si>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</si>
  <si>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</si>
  <si>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</si>
  <si>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</si>
  <si>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</si>
  <si>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</si>
  <si>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</si>
  <si>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</si>
  <si>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</si>
  <si>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</si>
  <si>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</si>
  <si>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</si>
  <si>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</si>
  <si>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</si>
  <si>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</si>
  <si>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</si>
  <si>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</si>
  <si>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</si>
  <si>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</si>
  <si>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</si>
  <si>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</si>
  <si>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</si>
  <si>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</si>
  <si>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</si>
  <si>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</si>
  <si>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</si>
  <si>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</si>
  <si>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</si>
  <si>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</si>
  <si>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</si>
  <si>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</si>
  <si>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</si>
  <si>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</si>
  <si>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</si>
  <si>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</si>
  <si>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</si>
  <si>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</si>
  <si>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</si>
  <si>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</si>
  <si>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</si>
  <si>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</si>
  <si>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</si>
  <si>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</si>
  <si>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</si>
  <si>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</si>
  <si>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</si>
  <si>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</si>
  <si>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</si>
  <si>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</si>
  <si>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</si>
  <si>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</si>
  <si>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</si>
  <si>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</si>
  <si>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</si>
  <si>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</si>
  <si>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</si>
  <si>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</si>
  <si>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</si>
  <si>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</si>
  <si>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</si>
  <si>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</si>
  <si>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</si>
  <si>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</si>
  <si>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</si>
  <si>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</si>
  <si>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</si>
  <si>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</si>
  <si>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</si>
  <si>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</si>
  <si>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</si>
  <si>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</si>
  <si>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</si>
  <si>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</si>
  <si>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</si>
  <si>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</si>
  <si>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</si>
  <si>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</si>
  <si>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</si>
  <si>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</si>
  <si>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</si>
  <si>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</si>
  <si>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</si>
  <si>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</si>
  <si>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</si>
  <si>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</si>
  <si>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</si>
  <si>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</si>
  <si>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</si>
  <si>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</si>
  <si>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</si>
  <si>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</si>
  <si>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</si>
  <si>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</si>
  <si>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</si>
  <si>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</si>
  <si>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</si>
  <si>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</si>
  <si>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</si>
  <si>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</si>
  <si>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</si>
  <si>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</si>
  <si>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</si>
  <si>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</si>
  <si>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</si>
  <si>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</si>
  <si>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</si>
  <si>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</si>
  <si>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</si>
  <si>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</si>
  <si>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</si>
  <si>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</si>
  <si>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</si>
  <si>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</si>
  <si>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</si>
  <si>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</si>
  <si>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</si>
  <si>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</si>
  <si>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</si>
  <si>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</si>
  <si>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</si>
  <si>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Düren (05358);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</si>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</sst>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{56CBE0F7-EC38-4A2D-91C8-8EC5F7F7B783}</c15:txfldGUID>
                      <c15:f>Daten_Diagramme!$D$6</c15:f>
                      <c15:dlblFieldTableCache>
                        <c:ptCount val="1"/>
                        <c:pt idx="0">
                          <c:v>1.5</c:v>
                        </c:pt>
                      </c15:dlblFieldTableCache>
                    </c15:dlblFTEntry>
                  </c15:dlblFieldTable>
                  <c15:showDataLabelsRange val="0"/>
                </c:ext>
                <c:ext xmlns:c16="http://schemas.microsoft.com/office/drawing/2014/chart" uri="{C3380CC4-5D6E-409C-BE32-E72D297353CC}">
                  <c16:uniqueId val="{00000000-DA71-4339-AF39-1F86071A1F8B}"/>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{DCE6B58B-69B0-4EEF-BE22-745DEE097DAE}</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DA71-4339-AF39-1F86071A1F8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{076C688C-E576-450E-A1AC-44AEFC35029D}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A71-4339-AF39-1F86071A1F8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{08D27252-C6F0-42AD-B4CA-55D6841F0937}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A71-4339-AF39-1F86071A1F8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1.5413352756664043</c:v>
                </c:pt>
                <c:pt idx="1">
                  <c:v>1.3225681822425275</c:v>
                </c:pt>
                <c:pt idx="2">
                  <c:v>1.1186464311118853</c:v>
                </c:pt>
                <c:pt idx="3">
                  <c:v>1.0875687030768</c:v>
                </c:pt>
              </c:numCache>
            </c:numRef>
          </c:val>
          <c:extLst>
            <c:ext xmlns:c16="http://schemas.microsoft.com/office/drawing/2014/chart" uri="{C3380CC4-5D6E-409C-BE32-E72D297353CC}">
              <c16:uniqueId val="{00000004-DA71-4339-AF39-1F86071A1F8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{73E03E1D-D8CA-414E-A2C3-5DDA0B9BE667}</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A71-4339-AF39-1F86071A1F8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{0448D4CE-4526-4FDC-9B71-7066E1514361}</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A71-4339-AF39-1F86071A1F8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{96FE8AA8-A44B-475F-91D3-599EB1B01E55}</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A71-4339-AF39-1F86071A1F8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{7FD82FBE-FA4B-4327-AE80-3299194EA6AE}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A71-4339-AF39-1F86071A1F8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71-4339-AF39-1F86071A1F8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71-4339-AF39-1F86071A1F8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{8CDDDB8D-1F85-4D44-8CF6-AD7F2D6112EE}</c15:txfldGUID>
                      <c15:f>Daten_Diagramme!$E$6</c15:f>
                      <c15:dlblFieldTableCache>
                        <c:ptCount val="1"/>
                        <c:pt idx="0">
                          <c:v>-3.6</c:v>
                        </c:pt>
                      </c15:dlblFieldTableCache>
                    </c15:dlblFTEntry>
                  </c15:dlblFieldTable>
                  <c15:showDataLabelsRange val="0"/>
                </c:ext>
                <c:ext xmlns:c16="http://schemas.microsoft.com/office/drawing/2014/chart" uri="{C3380CC4-5D6E-409C-BE32-E72D297353CC}">
                  <c16:uniqueId val="{00000000-2490-434E-AE10-553549E78EE6}"/>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{5E63E185-8DB3-45C0-AE52-B171EDD30968}</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2490-434E-AE10-553549E78EE6}"/>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{F5184F26-B142-4F33-B334-32846E37EEC1}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490-434E-AE10-553549E78EE6}"/>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{18BB7E97-6D5E-4536-82AA-804EB3A8EFAD}</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490-434E-AE10-553549E78E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-3.6439164814342457</c:v>
                </c:pt>
                <c:pt idx="1">
                  <c:v>-3.156552267354261</c:v>
                </c:pt>
                <c:pt idx="2">
                  <c:v>-2.7637010795899166</c:v>
                </c:pt>
                <c:pt idx="3">
                  <c:v>-2.8655893304673015</c:v>
                </c:pt>
              </c:numCache>
            </c:numRef>
          </c:val>
          <c:extLst>
            <c:ext xmlns:c16="http://schemas.microsoft.com/office/drawing/2014/chart" uri="{C3380CC4-5D6E-409C-BE32-E72D297353CC}">
              <c16:uniqueId val="{00000004-2490-434E-AE10-553549E78EE6}"/>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{2DD3ED99-B60C-4DEE-9BDA-0654EA1009C4}</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490-434E-AE10-553549E78EE6}"/>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{43FD3905-028B-458C-B450-E7CC600D40C7}</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490-434E-AE10-553549E78EE6}"/>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{3CD36D04-473D-4DAC-81E5-6438AE4DF30F}</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490-434E-AE10-553549E78EE6}"/>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{6640434B-2CE1-441D-8BAF-00563EFA16B3}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490-434E-AE10-553549E78EE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490-434E-AE10-553549E78EE6}"/>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490-434E-AE10-553549E78EE6}"/>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{AEF9F209-C9B4-464F-9426-56278618D328}</c15:txfldGUID>
                      <c15:f>Daten_Diagramme!$D$14</c15:f>
                      <c15:dlblFieldTableCache>
                        <c:ptCount val="1"/>
                        <c:pt idx="0">
                          <c:v>1.5</c:v>
                        </c:pt>
                      </c15:dlblFieldTableCache>
                    </c15:dlblFTEntry>
                  </c15:dlblFieldTable>
                  <c15:showDataLabelsRange val="0"/>
                </c:ext>
                <c:ext xmlns:c16="http://schemas.microsoft.com/office/drawing/2014/chart" uri="{C3380CC4-5D6E-409C-BE32-E72D297353CC}">
                  <c16:uniqueId val="{00000000-1C1D-4BEC-B7B6-1ECB243233F0}"/>
                </c:ext>
              </c:extLst>
            </c:dLbl>
            <c:dLbl>
              <c:idx val="1"/>
              <c:tx>
                <c:strRef>
                  <c:f>Daten_Diagramme!$D$15</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{4E2D7EAD-A2CF-4E3B-BB34-475AA9CFC5B3}</c15:txfldGUID>
                      <c15:f>Daten_Diagramme!$D$15</c15:f>
                      <c15:dlblFieldTableCache>
                        <c:ptCount val="1"/>
                        <c:pt idx="0">
                          <c:v>14.0</c:v>
                        </c:pt>
                      </c15:dlblFieldTableCache>
                    </c15:dlblFTEntry>
                  </c15:dlblFieldTable>
                  <c15:showDataLabelsRange val="0"/>
                </c:ext>
                <c:ext xmlns:c16="http://schemas.microsoft.com/office/drawing/2014/chart" uri="{C3380CC4-5D6E-409C-BE32-E72D297353CC}">
                  <c16:uniqueId val="{00000001-1C1D-4BEC-B7B6-1ECB243233F0}"/>
                </c:ext>
              </c:extLst>
            </c:dLbl>
            <c:dLbl>
              <c:idx val="2"/>
              <c:tx>
                <c:strRef>
                  <c:f>Daten_Diagramme!$D$16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{785C5950-14D9-473C-A028-FC03870D94EA}</c15:txfldGUID>
                      <c15:f>Daten_Diagramme!$D$16</c15:f>
                      <c15:dlblFieldTableCache>
                        <c:ptCount val="1"/>
                        <c:pt idx="0">
                          <c:v>2.0</c:v>
                        </c:pt>
                      </c15:dlblFieldTableCache>
                    </c15:dlblFTEntry>
                  </c15:dlblFieldTable>
                  <c15:showDataLabelsRange val="0"/>
                </c:ext>
                <c:ext xmlns:c16="http://schemas.microsoft.com/office/drawing/2014/chart" uri="{C3380CC4-5D6E-409C-BE32-E72D297353CC}">
                  <c16:uniqueId val="{00000002-1C1D-4BEC-B7B6-1ECB243233F0}"/>
                </c:ext>
              </c:extLst>
            </c:dLbl>
            <c:dLbl>
              <c:idx val="3"/>
              <c:tx>
                <c:strRef>
                  <c:f>Daten_Diagramme!$D$17</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{342FF639-8131-40A9-B0DC-7830D5C46CEC}</c15:txfldGUID>
                      <c15:f>Daten_Diagramme!$D$17</c15:f>
                      <c15:dlblFieldTableCache>
                        <c:ptCount val="1"/>
                        <c:pt idx="0">
                          <c:v>-1.6</c:v>
                        </c:pt>
                      </c15:dlblFieldTableCache>
                    </c15:dlblFTEntry>
                  </c15:dlblFieldTable>
                  <c15:showDataLabelsRange val="0"/>
                </c:ext>
                <c:ext xmlns:c16="http://schemas.microsoft.com/office/drawing/2014/chart" uri="{C3380CC4-5D6E-409C-BE32-E72D297353CC}">
                  <c16:uniqueId val="{00000003-1C1D-4BEC-B7B6-1ECB243233F0}"/>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{EFAC0A67-47E6-4C86-9586-D3595A4ABFAE}</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1C1D-4BEC-B7B6-1ECB243233F0}"/>
                </c:ext>
              </c:extLst>
            </c:dLbl>
            <c:dLbl>
              <c:idx val="5"/>
              <c:tx>
                <c:strRef>
                  <c:f>Daten_Diagramme!$D$19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{81868221-22E3-4072-B121-AD98EDC63F0A}</c15:txfldGUID>
                      <c15:f>Daten_Diagramme!$D$19</c15:f>
                      <c15:dlblFieldTableCache>
                        <c:ptCount val="1"/>
                        <c:pt idx="0">
                          <c:v>-6.1</c:v>
                        </c:pt>
                      </c15:dlblFieldTableCache>
                    </c15:dlblFTEntry>
                  </c15:dlblFieldTable>
                  <c15:showDataLabelsRange val="0"/>
                </c:ext>
                <c:ext xmlns:c16="http://schemas.microsoft.com/office/drawing/2014/chart" uri="{C3380CC4-5D6E-409C-BE32-E72D297353CC}">
                  <c16:uniqueId val="{00000005-1C1D-4BEC-B7B6-1ECB243233F0}"/>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{0B58FC67-A91C-4925-A87D-C648242042E8}</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1C1D-4BEC-B7B6-1ECB243233F0}"/>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{11E6F20E-6F45-400F-82CF-1456F0B2279F}</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1C1D-4BEC-B7B6-1ECB243233F0}"/>
                </c:ext>
              </c:extLst>
            </c:dLbl>
            <c:dLbl>
              <c:idx val="8"/>
              <c:tx>
                <c:strRef>
                  <c:f>Daten_Diagramme!$D$22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{8AEB612F-342C-493E-AAA1-D2F99835E3B5}</c15:txfldGUID>
                      <c15:f>Daten_Diagramme!$D$22</c15:f>
                      <c15:dlblFieldTableCache>
                        <c:ptCount val="1"/>
                        <c:pt idx="0">
                          <c:v>1.9</c:v>
                        </c:pt>
                      </c15:dlblFieldTableCache>
                    </c15:dlblFTEntry>
                  </c15:dlblFieldTable>
                  <c15:showDataLabelsRange val="0"/>
                </c:ext>
                <c:ext xmlns:c16="http://schemas.microsoft.com/office/drawing/2014/chart" uri="{C3380CC4-5D6E-409C-BE32-E72D297353CC}">
                  <c16:uniqueId val="{00000008-1C1D-4BEC-B7B6-1ECB243233F0}"/>
                </c:ext>
              </c:extLst>
            </c:dLbl>
            <c:dLbl>
              <c:idx val="9"/>
              <c:tx>
                <c:strRef>
                  <c:f>Daten_Diagramme!$D$23</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{554D52F7-2DC8-461D-A51D-6C8D3B364A69}</c15:txfldGUID>
                      <c15:f>Daten_Diagramme!$D$23</c15:f>
                      <c15:dlblFieldTableCache>
                        <c:ptCount val="1"/>
                        <c:pt idx="0">
                          <c:v>4.0</c:v>
                        </c:pt>
                      </c15:dlblFieldTableCache>
                    </c15:dlblFTEntry>
                  </c15:dlblFieldTable>
                  <c15:showDataLabelsRange val="0"/>
                </c:ext>
                <c:ext xmlns:c16="http://schemas.microsoft.com/office/drawing/2014/chart" uri="{C3380CC4-5D6E-409C-BE32-E72D297353CC}">
                  <c16:uniqueId val="{00000009-1C1D-4BEC-B7B6-1ECB243233F0}"/>
                </c:ext>
              </c:extLst>
            </c:dLbl>
            <c:dLbl>
              <c:idx val="10"/>
              <c:tx>
                <c:strRef>
                  <c:f>Daten_Diagramme!$D$24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{9206EEB8-8BE0-4797-9EB9-28CDEB09ED8E}</c15:txfldGUID>
                      <c15:f>Daten_Diagramme!$D$24</c15:f>
                      <c15:dlblFieldTableCache>
                        <c:ptCount val="1"/>
                        <c:pt idx="0">
                          <c:v>-3.7</c:v>
                        </c:pt>
                      </c15:dlblFieldTableCache>
                    </c15:dlblFTEntry>
                  </c15:dlblFieldTable>
                  <c15:showDataLabelsRange val="0"/>
                </c:ext>
                <c:ext xmlns:c16="http://schemas.microsoft.com/office/drawing/2014/chart" uri="{C3380CC4-5D6E-409C-BE32-E72D297353CC}">
                  <c16:uniqueId val="{0000000A-1C1D-4BEC-B7B6-1ECB243233F0}"/>
                </c:ext>
              </c:extLst>
            </c:dLbl>
            <c:dLbl>
              <c:idx val="11"/>
              <c:tx>
                <c:strRef>
                  <c:f>Daten_Diagramme!$D$25</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{541AF315-7CB0-43F7-B2A7-7BD48835D1EC}</c15:txfldGUID>
                      <c15:f>Daten_Diagramme!$D$25</c15:f>
                      <c15:dlblFieldTableCache>
                        <c:ptCount val="1"/>
                        <c:pt idx="0">
                          <c:v>11.5</c:v>
                        </c:pt>
                      </c15:dlblFieldTableCache>
                    </c15:dlblFTEntry>
                  </c15:dlblFieldTable>
                  <c15:showDataLabelsRange val="0"/>
                </c:ext>
                <c:ext xmlns:c16="http://schemas.microsoft.com/office/drawing/2014/chart" uri="{C3380CC4-5D6E-409C-BE32-E72D297353CC}">
                  <c16:uniqueId val="{0000000B-1C1D-4BEC-B7B6-1ECB243233F0}"/>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{E97E363E-E0BF-4429-A56B-35CD1134E081}</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1C1D-4BEC-B7B6-1ECB243233F0}"/>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{CB338D00-951E-4F4B-9763-4D1818718F19}</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1C1D-4BEC-B7B6-1ECB243233F0}"/>
                </c:ext>
              </c:extLst>
            </c:dLbl>
            <c:dLbl>
              <c:idx val="14"/>
              <c:tx>
                <c:strRef>
                  <c:f>Daten_Diagramme!$D$28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{FA76EB73-6036-4BEB-9BBE-A5D721BD592A}</c15:txfldGUID>
                      <c15:f>Daten_Diagramme!$D$28</c15:f>
                      <c15:dlblFieldTableCache>
                        <c:ptCount val="1"/>
                        <c:pt idx="0">
                          <c:v>-0.7</c:v>
                        </c:pt>
                      </c15:dlblFieldTableCache>
                    </c15:dlblFTEntry>
                  </c15:dlblFieldTable>
                  <c15:showDataLabelsRange val="0"/>
                </c:ext>
                <c:ext xmlns:c16="http://schemas.microsoft.com/office/drawing/2014/chart" uri="{C3380CC4-5D6E-409C-BE32-E72D297353CC}">
                  <c16:uniqueId val="{0000000E-1C1D-4BEC-B7B6-1ECB243233F0}"/>
                </c:ext>
              </c:extLst>
            </c:dLbl>
            <c:dLbl>
              <c:idx val="15"/>
              <c:tx>
                <c:strRef>
                  <c:f>Daten_Diagramme!$D$29</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{BCE3FEA7-19D4-4832-BE96-88748AF2590A}</c15:txfldGUID>
                      <c15:f>Daten_Diagramme!$D$29</c15:f>
                      <c15:dlblFieldTableCache>
                        <c:ptCount val="1"/>
                        <c:pt idx="0">
                          <c:v>-13.4</c:v>
                        </c:pt>
                      </c15:dlblFieldTableCache>
                    </c15:dlblFTEntry>
                  </c15:dlblFieldTable>
                  <c15:showDataLabelsRange val="0"/>
                </c:ext>
                <c:ext xmlns:c16="http://schemas.microsoft.com/office/drawing/2014/chart" uri="{C3380CC4-5D6E-409C-BE32-E72D297353CC}">
                  <c16:uniqueId val="{0000000F-1C1D-4BEC-B7B6-1ECB243233F0}"/>
                </c:ext>
              </c:extLst>
            </c:dLbl>
            <c:dLbl>
              <c:idx val="16"/>
              <c:tx>
                <c:strRef>
                  <c:f>Daten_Diagramme!$D$30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{E133C259-ABA0-4FE1-B834-4634C2C9D682}</c15:txfldGUID>
                      <c15:f>Daten_Diagramme!$D$30</c15:f>
                      <c15:dlblFieldTableCache>
                        <c:ptCount val="1"/>
                        <c:pt idx="0">
                          <c:v>-2.7</c:v>
                        </c:pt>
                      </c15:dlblFieldTableCache>
                    </c15:dlblFTEntry>
                  </c15:dlblFieldTable>
                  <c15:showDataLabelsRange val="0"/>
                </c:ext>
                <c:ext xmlns:c16="http://schemas.microsoft.com/office/drawing/2014/chart" uri="{C3380CC4-5D6E-409C-BE32-E72D297353CC}">
                  <c16:uniqueId val="{00000010-1C1D-4BEC-B7B6-1ECB243233F0}"/>
                </c:ext>
              </c:extLst>
            </c:dLbl>
            <c:dLbl>
              <c:idx val="17"/>
              <c:tx>
                <c:strRef>
                  <c:f>Daten_Diagramme!$D$31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{F11844EB-D33F-4A59-9442-1CA6E6941864}</c15:txfldGUID>
                      <c15:f>Daten_Diagramme!$D$31</c15:f>
                      <c15:dlblFieldTableCache>
                        <c:ptCount val="1"/>
                        <c:pt idx="0">
                          <c:v>3.5</c:v>
                        </c:pt>
                      </c15:dlblFieldTableCache>
                    </c15:dlblFTEntry>
                  </c15:dlblFieldTable>
                  <c15:showDataLabelsRange val="0"/>
                </c:ext>
                <c:ext xmlns:c16="http://schemas.microsoft.com/office/drawing/2014/chart" uri="{C3380CC4-5D6E-409C-BE32-E72D297353CC}">
                  <c16:uniqueId val="{00000011-1C1D-4BEC-B7B6-1ECB243233F0}"/>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{922225CB-37AD-45AE-82B3-694BC659F263}</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1C1D-4BEC-B7B6-1ECB243233F0}"/>
                </c:ext>
              </c:extLst>
            </c:dLbl>
            <c:dLbl>
              <c:idx val="19"/>
              <c:tx>
                <c:strRef>
                  <c:f>Daten_Diagramme!$D$33</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{7630C1D5-E976-42E4-A105-DEA7F6EDEE7E}</c15:txfldGUID>
                      <c15:f>Daten_Diagramme!$D$33</c15:f>
                      <c15:dlblFieldTableCache>
                        <c:ptCount val="1"/>
                        <c:pt idx="0">
                          <c:v>9.5</c:v>
                        </c:pt>
                      </c15:dlblFieldTableCache>
                    </c15:dlblFTEntry>
                  </c15:dlblFieldTable>
                  <c15:showDataLabelsRange val="0"/>
                </c:ext>
                <c:ext xmlns:c16="http://schemas.microsoft.com/office/drawing/2014/chart" uri="{C3380CC4-5D6E-409C-BE32-E72D297353CC}">
                  <c16:uniqueId val="{00000013-1C1D-4BEC-B7B6-1ECB243233F0}"/>
                </c:ext>
              </c:extLst>
            </c:dLbl>
            <c:dLbl>
              <c:idx val="20"/>
              <c:tx>
                <c:strRef>
                  <c:f>Daten_Diagramme!$D$34</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{AF94362F-6E49-48FC-8C18-70B4DC28975F}</c15:txfldGUID>
                      <c15:f>Daten_Diagramme!$D$34</c15:f>
                      <c15:dlblFieldTableCache>
                        <c:ptCount val="1"/>
                        <c:pt idx="0">
                          <c:v>5.3</c:v>
                        </c:pt>
                      </c15:dlblFieldTableCache>
                    </c15:dlblFTEntry>
                  </c15:dlblFieldTable>
                  <c15:showDataLabelsRange val="0"/>
                </c:ext>
                <c:ext xmlns:c16="http://schemas.microsoft.com/office/drawing/2014/chart" uri="{C3380CC4-5D6E-409C-BE32-E72D297353CC}">
                  <c16:uniqueId val="{00000014-1C1D-4BEC-B7B6-1ECB243233F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{1A5E85D4-2CB1-4D07-8471-623BF8346BB8}</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1C1D-4BEC-B7B6-1ECB243233F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{87243D63-AB6F-4AD2-84C6-3ED8B3C06F1A}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1C1D-4BEC-B7B6-1ECB243233F0}"/>
                </c:ext>
              </c:extLst>
            </c:dLbl>
            <c:dLbl>
              <c:idx val="23"/>
              <c:tx>
                <c:strRef>
                  <c:f>Daten_Diagramme!$D$37</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{ABC334F4-C5D7-4B88-B41A-5B24E46813E0}</c15:txfldGUID>
                      <c15:f>Daten_Diagramme!$D$37</c15:f>
                      <c15:dlblFieldTableCache>
                        <c:ptCount val="1"/>
                        <c:pt idx="0">
                          <c:v>14.0</c:v>
                        </c:pt>
                      </c15:dlblFieldTableCache>
                    </c15:dlblFTEntry>
                  </c15:dlblFieldTable>
                  <c15:showDataLabelsRange val="0"/>
                </c:ext>
                <c:ext xmlns:c16="http://schemas.microsoft.com/office/drawing/2014/chart" uri="{C3380CC4-5D6E-409C-BE32-E72D297353CC}">
                  <c16:uniqueId val="{00000017-1C1D-4BEC-B7B6-1ECB243233F0}"/>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{EDB23B3B-A765-43D9-BD8F-100CB0A9BB1A}</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1C1D-4BEC-B7B6-1ECB243233F0}"/>
                </c:ext>
              </c:extLst>
            </c:dLbl>
            <c:dLbl>
              <c:idx val="25"/>
              <c:tx>
                <c:strRef>
                  <c:f>Daten_Diagramme!$D$39</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{89AC2302-FF5A-4AC4-BBC2-C911E3DC50AD}</c15:txfldGUID>
                      <c15:f>Daten_Diagramme!$D$39</c15:f>
                      <c15:dlblFieldTableCache>
                        <c:ptCount val="1"/>
                        <c:pt idx="0">
                          <c:v>2.2</c:v>
                        </c:pt>
                      </c15:dlblFieldTableCache>
                    </c15:dlblFTEntry>
                  </c15:dlblFieldTable>
                  <c15:showDataLabelsRange val="0"/>
                </c:ext>
                <c:ext xmlns:c16="http://schemas.microsoft.com/office/drawing/2014/chart" uri="{C3380CC4-5D6E-409C-BE32-E72D297353CC}">
                  <c16:uniqueId val="{00000019-1C1D-4BEC-B7B6-1ECB243233F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{91E50F0F-7D38-4E4C-9B42-F475C73BC7D8}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1C1D-4BEC-B7B6-1ECB243233F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{D8A867CF-0BFF-44F8-9DF6-551456905DBF}</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1C1D-4BEC-B7B6-1ECB243233F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{F8EAF23A-3083-42A9-A477-FE12172E5CE6}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1C1D-4BEC-B7B6-1ECB243233F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{4F0E6955-43FB-4F66-988D-22FE2035870F}</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1C1D-4BEC-B7B6-1ECB243233F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{0E86FF68-1AE2-4141-B42A-FF44540ABE48}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1C1D-4BEC-B7B6-1ECB243233F0}"/>
                </c:ext>
              </c:extLst>
            </c:dLbl>
            <c:dLbl>
              <c:idx val="31"/>
              <c:tx>
                <c:strRef>
                  <c:f>Daten_Diagramme!$D$45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{6F639C02-CFD1-4523-8CD2-7AFE834562F1}</c15:txfldGUID>
                      <c15:f>Daten_Diagramme!$D$45</c15:f>
                      <c15:dlblFieldTableCache>
                        <c:ptCount val="1"/>
                        <c:pt idx="0">
                          <c:v>2.2</c:v>
                        </c:pt>
                      </c15:dlblFieldTableCache>
                    </c15:dlblFTEntry>
                  </c15:dlblFieldTable>
                  <c15:showDataLabelsRange val="0"/>
                </c:ext>
                <c:ext xmlns:c16="http://schemas.microsoft.com/office/drawing/2014/chart" uri="{C3380CC4-5D6E-409C-BE32-E72D297353CC}">
                  <c16:uniqueId val="{0000001F-1C1D-4BEC-B7B6-1ECB243233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1.5413352756664043</c:v>
                </c:pt>
                <c:pt idx="1">
                  <c:v>14.02805611222445</c:v>
                </c:pt>
                <c:pt idx="2">
                  <c:v>1.9904458598726114</c:v>
                </c:pt>
                <c:pt idx="3">
                  <c:v>-1.586558164041918</c:v>
                </c:pt>
                <c:pt idx="4">
                  <c:v>-1.3008672448298866</c:v>
                </c:pt>
                <c:pt idx="5">
                  <c:v>-6.1126263436547408</c:v>
                </c:pt>
                <c:pt idx="6">
                  <c:v>1.8980891719745223</c:v>
                </c:pt>
                <c:pt idx="7">
                  <c:v>2.9118773946360155</c:v>
                </c:pt>
                <c:pt idx="8">
                  <c:v>1.8930222320052827</c:v>
                </c:pt>
                <c:pt idx="9">
                  <c:v>4.0065991044072593</c:v>
                </c:pt>
                <c:pt idx="10">
                  <c:v>-3.6969696969696968</c:v>
                </c:pt>
                <c:pt idx="11">
                  <c:v>11.52</c:v>
                </c:pt>
                <c:pt idx="12">
                  <c:v>2.4517087667161963</c:v>
                </c:pt>
                <c:pt idx="13">
                  <c:v>3.0327306019684137</c:v>
                </c:pt>
                <c:pt idx="14">
                  <c:v>-0.72497300632423256</c:v>
                </c:pt>
                <c:pt idx="15">
                  <c:v>-13.439434129089301</c:v>
                </c:pt>
                <c:pt idx="16">
                  <c:v>-2.7352297592997812</c:v>
                </c:pt>
                <c:pt idx="17">
                  <c:v>3.4946236559139785</c:v>
                </c:pt>
                <c:pt idx="18">
                  <c:v>2.8942784403055071</c:v>
                </c:pt>
                <c:pt idx="19">
                  <c:v>9.4509198146327762</c:v>
                </c:pt>
                <c:pt idx="20">
                  <c:v>5.2689352360043911</c:v>
                </c:pt>
                <c:pt idx="21">
                  <c:v>0</c:v>
                </c:pt>
                <c:pt idx="23">
                  <c:v>14.02805611222445</c:v>
                </c:pt>
                <c:pt idx="24">
                  <c:v>-0.16878284552533659</c:v>
                </c:pt>
                <c:pt idx="25">
                  <c:v>2.196338297581637</c:v>
                </c:pt>
              </c:numCache>
            </c:numRef>
          </c:val>
          <c:extLst>
            <c:ext xmlns:c16="http://schemas.microsoft.com/office/drawing/2014/chart" uri="{C3380CC4-5D6E-409C-BE32-E72D297353CC}">
              <c16:uniqueId val="{00000020-1C1D-4BEC-B7B6-1ECB243233F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{BC905D94-F3ED-47DB-AE3F-CA2D0902D0E3}</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1C1D-4BEC-B7B6-1ECB243233F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{B16D1F45-CD99-4668-B9D5-82A07CD0B6CD}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1C1D-4BEC-B7B6-1ECB243233F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{D77688E8-EB1C-4BA4-8FDD-F944903DFB5A}</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1C1D-4BEC-B7B6-1ECB243233F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{C26D16BD-0E75-41B1-A4F8-80CC4044E024}</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1C1D-4BEC-B7B6-1ECB243233F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{967BC089-6C26-4EFD-88A4-E1674077ABED}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1C1D-4BEC-B7B6-1ECB243233F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{B1C3C2CF-715F-4FD8-BB2D-58EBA02A4470}</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1C1D-4BEC-B7B6-1ECB243233F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{8E1F3076-2E71-4AEB-8F09-59115543ECCC}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1C1D-4BEC-B7B6-1ECB243233F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{A0748D59-214A-4430-9DA1-8175315E46F9}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1C1D-4BEC-B7B6-1ECB243233F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{647604AA-3732-4E35-A5E9-C1419DF155C4}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1C1D-4BEC-B7B6-1ECB243233F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{6A28E42D-9E0D-46A2-9BDE-393DC0EA6D78}</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1C1D-4BEC-B7B6-1ECB243233F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{293DB69A-CFB8-477B-A46E-D41EE65FB4BB}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1C1D-4BEC-B7B6-1ECB243233F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{41BF380D-A045-409C-B6D0-829088FC80C1}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1C1D-4BEC-B7B6-1ECB243233F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{536754BB-38E8-4232-9B03-4D326FB9F285}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1C1D-4BEC-B7B6-1ECB243233F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{1A32B28E-FAAC-41D0-BE7E-C82910135AB7}</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1C1D-4BEC-B7B6-1ECB243233F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{B73E5A4C-3EE6-4108-8C0B-045CB768FD38}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1C1D-4BEC-B7B6-1ECB243233F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{4C505E02-034E-41A6-9F6A-727C31C53705}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1C1D-4BEC-B7B6-1ECB243233F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{039A9247-B1C2-495B-90B8-7BEC9C37317A}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1C1D-4BEC-B7B6-1ECB243233F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{0B2BA9C3-4772-46E7-AF82-A840B67ED4BE}</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1C1D-4BEC-B7B6-1ECB243233F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{99CB58D6-FFEB-4870-AAA1-3BD37EDD5FA7}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1C1D-4BEC-B7B6-1ECB243233F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{E4396FD6-ADC8-40FA-BC1E-BF8B0AF30C1A}</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1C1D-4BEC-B7B6-1ECB243233F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{BF66EC4F-CFEC-4ED4-8D66-74EDAEF2B5D7}</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1C1D-4BEC-B7B6-1ECB243233F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{AC642455-EA9F-4563-B70E-33786EE05B23}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1C1D-4BEC-B7B6-1ECB243233F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{704DE516-F68E-4A8B-AC4C-1788B89FEEC7}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1C1D-4BEC-B7B6-1ECB243233F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{E9B4E21B-5ADA-4633-9E1E-B3BDD8248D02}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1C1D-4BEC-B7B6-1ECB243233F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{08D75C84-94D3-40C2-B648-8F45A319DF79}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1C1D-4BEC-B7B6-1ECB243233F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{8208E9F7-AA28-4315-A477-5F86C7E6D46E}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1C1D-4BEC-B7B6-1ECB243233F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{B2D4F1D5-E4CD-4ACE-A738-09F87D3F3733}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1C1D-4BEC-B7B6-1ECB243233F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{10997086-3325-4848-B7B0-5DF907EA2C98}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1C1D-4BEC-B7B6-1ECB243233F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{C284DE04-879A-496A-87C1-731059CBFC88}</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1C1D-4BEC-B7B6-1ECB243233F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{230F4A7A-4A6E-4CFE-81A2-12EB7C2E1B4B}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1C1D-4BEC-B7B6-1ECB243233F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{D3186444-1ED3-47D7-8056-337EDC1AC669}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1C1D-4BEC-B7B6-1ECB243233F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{BE739DBA-5F02-474A-A832-A000F8068EDB}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1C1D-4BEC-B7B6-1ECB243233F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1C1D-4BEC-B7B6-1ECB243233F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1C1D-4BEC-B7B6-1ECB243233F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{5F5D6139-137F-4BD9-84B0-FA434AD184AE}</c15:txfldGUID>
                      <c15:f>Daten_Diagramme!$E$14</c15:f>
                      <c15:dlblFieldTableCache>
                        <c:ptCount val="1"/>
                        <c:pt idx="0">
                          <c:v>-3.6</c:v>
                        </c:pt>
                      </c15:dlblFieldTableCache>
                    </c15:dlblFTEntry>
                  </c15:dlblFieldTable>
                  <c15:showDataLabelsRange val="0"/>
                </c:ext>
                <c:ext xmlns:c16="http://schemas.microsoft.com/office/drawing/2014/chart" uri="{C3380CC4-5D6E-409C-BE32-E72D297353CC}">
                  <c16:uniqueId val="{00000000-6D44-4AA9-8702-9CEC6FF3C9D5}"/>
                </c:ext>
              </c:extLst>
            </c:dLbl>
            <c:dLbl>
              <c:idx val="1"/>
              <c:tx>
                <c:strRef>
                  <c:f>Daten_Diagramme!$E$15</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{986509D2-8641-4AEB-8D40-94E877162F80}</c15:txfldGUID>
                      <c15:f>Daten_Diagramme!$E$15</c15:f>
                      <c15:dlblFieldTableCache>
                        <c:ptCount val="1"/>
                        <c:pt idx="0">
                          <c:v>7.1</c:v>
                        </c:pt>
                      </c15:dlblFieldTableCache>
                    </c15:dlblFTEntry>
                  </c15:dlblFieldTable>
                  <c15:showDataLabelsRange val="0"/>
                </c:ext>
                <c:ext xmlns:c16="http://schemas.microsoft.com/office/drawing/2014/chart" uri="{C3380CC4-5D6E-409C-BE32-E72D297353CC}">
                  <c16:uniqueId val="{00000001-6D44-4AA9-8702-9CEC6FF3C9D5}"/>
                </c:ext>
              </c:extLst>
            </c:dLbl>
            <c:dLbl>
              <c:idx val="2"/>
              <c:tx>
                <c:strRef>
                  <c:f>Daten_Diagramme!$E$16</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{E1BC0949-17FA-4B89-B322-3237E75F44FE}</c15:txfldGUID>
                      <c15:f>Daten_Diagramme!$E$16</c15:f>
                      <c15:dlblFieldTableCache>
                        <c:ptCount val="1"/>
                        <c:pt idx="0">
                          <c:v>-12.0</c:v>
                        </c:pt>
                      </c15:dlblFieldTableCache>
                    </c15:dlblFTEntry>
                  </c15:dlblFieldTable>
                  <c15:showDataLabelsRange val="0"/>
                </c:ext>
                <c:ext xmlns:c16="http://schemas.microsoft.com/office/drawing/2014/chart" uri="{C3380CC4-5D6E-409C-BE32-E72D297353CC}">
                  <c16:uniqueId val="{00000002-6D44-4AA9-8702-9CEC6FF3C9D5}"/>
                </c:ext>
              </c:extLst>
            </c:dLbl>
            <c:dLbl>
              <c:idx val="3"/>
              <c:tx>
                <c:strRef>
                  <c:f>Daten_Diagramme!$E$17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{9913BDFF-4F00-4A47-A201-FD0D5378EA5C}</c15:txfldGUID>
                      <c15:f>Daten_Diagramme!$E$17</c15:f>
                      <c15:dlblFieldTableCache>
                        <c:ptCount val="1"/>
                        <c:pt idx="0">
                          <c:v>-3.0</c:v>
                        </c:pt>
                      </c15:dlblFieldTableCache>
                    </c15:dlblFTEntry>
                  </c15:dlblFieldTable>
                  <c15:showDataLabelsRange val="0"/>
                </c:ext>
                <c:ext xmlns:c16="http://schemas.microsoft.com/office/drawing/2014/chart" uri="{C3380CC4-5D6E-409C-BE32-E72D297353CC}">
                  <c16:uniqueId val="{00000003-6D44-4AA9-8702-9CEC6FF3C9D5}"/>
                </c:ext>
              </c:extLst>
            </c:dLbl>
            <c:dLbl>
              <c:idx val="4"/>
              <c:tx>
                <c:strRef>
                  <c:f>Daten_Diagramme!$E$18</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{9C207BB8-1ACE-42D3-B424-30ACA273C06B}</c15:txfldGUID>
                      <c15:f>Daten_Diagramme!$E$18</c15:f>
                      <c15:dlblFieldTableCache>
                        <c:ptCount val="1"/>
                        <c:pt idx="0">
                          <c:v>-6.0</c:v>
                        </c:pt>
                      </c15:dlblFieldTableCache>
                    </c15:dlblFTEntry>
                  </c15:dlblFieldTable>
                  <c15:showDataLabelsRange val="0"/>
                </c:ext>
                <c:ext xmlns:c16="http://schemas.microsoft.com/office/drawing/2014/chart" uri="{C3380CC4-5D6E-409C-BE32-E72D297353CC}">
                  <c16:uniqueId val="{00000004-6D44-4AA9-8702-9CEC6FF3C9D5}"/>
                </c:ext>
              </c:extLst>
            </c:dLbl>
            <c:dLbl>
              <c:idx val="5"/>
              <c:tx>
                <c:strRef>
                  <c:f>Daten_Diagramme!$E$19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{5BCF7C50-5546-4042-8D57-C58B43C773CD}</c15:txfldGUID>
                      <c15:f>Daten_Diagramme!$E$19</c15:f>
                      <c15:dlblFieldTableCache>
                        <c:ptCount val="1"/>
                        <c:pt idx="0">
                          <c:v>0.5</c:v>
                        </c:pt>
                      </c15:dlblFieldTableCache>
                    </c15:dlblFTEntry>
                  </c15:dlblFieldTable>
                  <c15:showDataLabelsRange val="0"/>
                </c:ext>
                <c:ext xmlns:c16="http://schemas.microsoft.com/office/drawing/2014/chart" uri="{C3380CC4-5D6E-409C-BE32-E72D297353CC}">
                  <c16:uniqueId val="{00000005-6D44-4AA9-8702-9CEC6FF3C9D5}"/>
                </c:ext>
              </c:extLst>
            </c:dLbl>
            <c:dLbl>
              <c:idx val="6"/>
              <c:tx>
                <c:strRef>
                  <c:f>Daten_Diagramme!$E$20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{FDB25643-5AB3-4EBC-8253-02C5D7C993EF}</c15:txfldGUID>
                      <c15:f>Daten_Diagramme!$E$20</c15:f>
                      <c15:dlblFieldTableCache>
                        <c:ptCount val="1"/>
                        <c:pt idx="0">
                          <c:v>-5.6</c:v>
                        </c:pt>
                      </c15:dlblFieldTableCache>
                    </c15:dlblFTEntry>
                  </c15:dlblFieldTable>
                  <c15:showDataLabelsRange val="0"/>
                </c:ext>
                <c:ext xmlns:c16="http://schemas.microsoft.com/office/drawing/2014/chart" uri="{C3380CC4-5D6E-409C-BE32-E72D297353CC}">
                  <c16:uniqueId val="{00000006-6D44-4AA9-8702-9CEC6FF3C9D5}"/>
                </c:ext>
              </c:extLst>
            </c:dLbl>
            <c:dLbl>
              <c:idx val="7"/>
              <c:tx>
                <c:strRef>
                  <c:f>Daten_Diagramme!$E$21</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{1E39599F-22CE-4882-B3D8-802A4E82F7D6}</c15:txfldGUID>
                      <c15:f>Daten_Diagramme!$E$21</c15:f>
                      <c15:dlblFieldTableCache>
                        <c:ptCount val="1"/>
                        <c:pt idx="0">
                          <c:v>8.0</c:v>
                        </c:pt>
                      </c15:dlblFieldTableCache>
                    </c15:dlblFTEntry>
                  </c15:dlblFieldTable>
                  <c15:showDataLabelsRange val="0"/>
                </c:ext>
                <c:ext xmlns:c16="http://schemas.microsoft.com/office/drawing/2014/chart" uri="{C3380CC4-5D6E-409C-BE32-E72D297353CC}">
                  <c16:uniqueId val="{00000007-6D44-4AA9-8702-9CEC6FF3C9D5}"/>
                </c:ext>
              </c:extLst>
            </c:dLbl>
            <c:dLbl>
              <c:idx val="8"/>
              <c:tx>
                <c:strRef>
                  <c:f>Daten_Diagramme!$E$22</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{0D765EEC-B06F-4B29-AA00-DF43953BC6B8}</c15:txfldGUID>
                      <c15:f>Daten_Diagramme!$E$22</c15:f>
                      <c15:dlblFieldTableCache>
                        <c:ptCount val="1"/>
                        <c:pt idx="0">
                          <c:v>-3.2</c:v>
                        </c:pt>
                      </c15:dlblFieldTableCache>
                    </c15:dlblFTEntry>
                  </c15:dlblFieldTable>
                  <c15:showDataLabelsRange val="0"/>
                </c:ext>
                <c:ext xmlns:c16="http://schemas.microsoft.com/office/drawing/2014/chart" uri="{C3380CC4-5D6E-409C-BE32-E72D297353CC}">
                  <c16:uniqueId val="{00000008-6D44-4AA9-8702-9CEC6FF3C9D5}"/>
                </c:ext>
              </c:extLst>
            </c:dLbl>
            <c:dLbl>
              <c:idx val="9"/>
              <c:tx>
                <c:strRef>
                  <c:f>Daten_Diagramme!$E$23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{2C66947B-49C3-403A-81DA-42A4227F9184}</c15:txfldGUID>
                      <c15:f>Daten_Diagramme!$E$23</c15:f>
                      <c15:dlblFieldTableCache>
                        <c:ptCount val="1"/>
                        <c:pt idx="0">
                          <c:v>-0.1</c:v>
                        </c:pt>
                      </c15:dlblFieldTableCache>
                    </c15:dlblFTEntry>
                  </c15:dlblFieldTable>
                  <c15:showDataLabelsRange val="0"/>
                </c:ext>
                <c:ext xmlns:c16="http://schemas.microsoft.com/office/drawing/2014/chart" uri="{C3380CC4-5D6E-409C-BE32-E72D297353CC}">
                  <c16:uniqueId val="{00000009-6D44-4AA9-8702-9CEC6FF3C9D5}"/>
                </c:ext>
              </c:extLst>
            </c:dLbl>
            <c:dLbl>
              <c:idx val="10"/>
              <c:tx>
                <c:strRef>
                  <c:f>Daten_Diagramme!$E$24</c:f>
                  <c:strCache>
                    <c:ptCount val="1"/>
                    <c:pt idx="0">
                      <c:v>-16.2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{7559E151-BB3C-4167-9DB9-5AF6A67F738B}</c15:txfldGUID>
                      <c15:f>Daten_Diagramme!$E$24</c15:f>
                      <c15:dlblFieldTableCache>
                        <c:ptCount val="1"/>
                        <c:pt idx="0">
                          <c:v>-16.2</c:v>
                        </c:pt>
                      </c15:dlblFieldTableCache>
                    </c15:dlblFTEntry>
                  </c15:dlblFieldTable>
                  <c15:showDataLabelsRange val="0"/>
                </c:ext>
                <c:ext xmlns:c16="http://schemas.microsoft.com/office/drawing/2014/chart" uri="{C3380CC4-5D6E-409C-BE32-E72D297353CC}">
                  <c16:uniqueId val="{0000000A-6D44-4AA9-8702-9CEC6FF3C9D5}"/>
                </c:ext>
              </c:extLst>
            </c:dLbl>
            <c:dLbl>
              <c:idx val="11"/>
              <c:tx>
                <c:strRef>
                  <c:f>Daten_Diagramme!$E$25</c:f>
                  <c:strCache>
                    <c:ptCount val="1"/>
                    <c:pt idx="0">
                      <c:v>15.0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{1B74B11B-8104-4E4D-8F61-DECA030FE020}</c15:txfldGUID>
                      <c15:f>Daten_Diagramme!$E$25</c15:f>
                      <c15:dlblFieldTableCache>
                        <c:ptCount val="1"/>
                        <c:pt idx="0">
                          <c:v>15.0</c:v>
                        </c:pt>
                      </c15:dlblFieldTableCache>
                    </c15:dlblFTEntry>
                  </c15:dlblFieldTable>
                  <c15:showDataLabelsRange val="0"/>
                </c:ext>
                <c:ext xmlns:c16="http://schemas.microsoft.com/office/drawing/2014/chart" uri="{C3380CC4-5D6E-409C-BE32-E72D297353CC}">
                  <c16:uniqueId val="{0000000B-6D44-4AA9-8702-9CEC6FF3C9D5}"/>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{E569BDB1-49E5-470D-9E61-D0EC0BE03A65}</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6D44-4AA9-8702-9CEC6FF3C9D5}"/>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{FB80BAF4-0D8D-4523-8E93-B992EE9BB01C}</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6D44-4AA9-8702-9CEC6FF3C9D5}"/>
                </c:ext>
              </c:extLst>
            </c:dLbl>
            <c:dLbl>
              <c:idx val="14"/>
              <c:tx>
                <c:strRef>
                  <c:f>Daten_Diagramme!$E$28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{29708497-54EA-4929-B78A-79669C111B1C}</c15:txfldGUID>
                      <c15:f>Daten_Diagramme!$E$28</c15:f>
                      <c15:dlblFieldTableCache>
                        <c:ptCount val="1"/>
                        <c:pt idx="0">
                          <c:v>-6.7</c:v>
                        </c:pt>
                      </c15:dlblFieldTableCache>
                    </c15:dlblFTEntry>
                  </c15:dlblFieldTable>
                  <c15:showDataLabelsRange val="0"/>
                </c:ext>
                <c:ext xmlns:c16="http://schemas.microsoft.com/office/drawing/2014/chart" uri="{C3380CC4-5D6E-409C-BE32-E72D297353CC}">
                  <c16:uniqueId val="{0000000E-6D44-4AA9-8702-9CEC6FF3C9D5}"/>
                </c:ext>
              </c:extLst>
            </c:dLbl>
            <c:dLbl>
              <c:idx val="15"/>
              <c:tx>
                <c:strRef>
                  <c:f>Daten_Diagramme!$E$29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{29BC28DE-018A-42E3-95C5-9CE768729DFE}</c15:txfldGUID>
                      <c15:f>Daten_Diagramme!$E$29</c15:f>
                      <c15:dlblFieldTableCache>
                        <c:ptCount val="1"/>
                        <c:pt idx="0">
                          <c:v>-17.4</c:v>
                        </c:pt>
                      </c15:dlblFieldTableCache>
                    </c15:dlblFTEntry>
                  </c15:dlblFieldTable>
                  <c15:showDataLabelsRange val="0"/>
                </c:ext>
                <c:ext xmlns:c16="http://schemas.microsoft.com/office/drawing/2014/chart" uri="{C3380CC4-5D6E-409C-BE32-E72D297353CC}">
                  <c16:uniqueId val="{0000000F-6D44-4AA9-8702-9CEC6FF3C9D5}"/>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{51BC97C7-4C90-42F8-9D1C-BA8EA8E46110}</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6D44-4AA9-8702-9CEC6FF3C9D5}"/>
                </c:ext>
              </c:extLst>
            </c:dLbl>
            <c:dLbl>
              <c:idx val="17"/>
              <c:tx>
                <c:strRef>
                  <c:f>Daten_Diagramme!$E$31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{1FDFBBBF-F387-4908-84F8-FC2926F42CD1}</c15:txfldGUID>
                      <c15:f>Daten_Diagramme!$E$31</c15:f>
                      <c15:dlblFieldTableCache>
                        <c:ptCount val="1"/>
                        <c:pt idx="0">
                          <c:v>4.0</c:v>
                        </c:pt>
                      </c15:dlblFieldTableCache>
                    </c15:dlblFTEntry>
                  </c15:dlblFieldTable>
                  <c15:showDataLabelsRange val="0"/>
                </c:ext>
                <c:ext xmlns:c16="http://schemas.microsoft.com/office/drawing/2014/chart" uri="{C3380CC4-5D6E-409C-BE32-E72D297353CC}">
                  <c16:uniqueId val="{00000011-6D44-4AA9-8702-9CEC6FF3C9D5}"/>
                </c:ext>
              </c:extLst>
            </c:dLbl>
            <c:dLbl>
              <c:idx val="18"/>
              <c:tx>
                <c:strRef>
                  <c:f>Daten_Diagramme!$E$32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{1CA93670-5BC7-4261-97E6-05365FF80E49}</c15:txfldGUID>
                      <c15:f>Daten_Diagramme!$E$32</c15:f>
                      <c15:dlblFieldTableCache>
                        <c:ptCount val="1"/>
                        <c:pt idx="0">
                          <c:v>-3.8</c:v>
                        </c:pt>
                      </c15:dlblFieldTableCache>
                    </c15:dlblFTEntry>
                  </c15:dlblFieldTable>
                  <c15:showDataLabelsRange val="0"/>
                </c:ext>
                <c:ext xmlns:c16="http://schemas.microsoft.com/office/drawing/2014/chart" uri="{C3380CC4-5D6E-409C-BE32-E72D297353CC}">
                  <c16:uniqueId val="{00000012-6D44-4AA9-8702-9CEC6FF3C9D5}"/>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{B0CE976D-E229-403B-806D-692E923C8550}</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6D44-4AA9-8702-9CEC6FF3C9D5}"/>
                </c:ext>
              </c:extLst>
            </c:dLbl>
            <c:dLbl>
              <c:idx val="20"/>
              <c:tx>
                <c:strRef>
                  <c:f>Daten_Diagramme!$E$34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{0FB524BF-CDA4-4C7E-9151-0BF7F1CAC563}</c15:txfldGUID>
                      <c15:f>Daten_Diagramme!$E$34</c15:f>
                      <c15:dlblFieldTableCache>
                        <c:ptCount val="1"/>
                        <c:pt idx="0">
                          <c:v>-1.8</c:v>
                        </c:pt>
                      </c15:dlblFieldTableCache>
                    </c15:dlblFTEntry>
                  </c15:dlblFieldTable>
                  <c15:showDataLabelsRange val="0"/>
                </c:ext>
                <c:ext xmlns:c16="http://schemas.microsoft.com/office/drawing/2014/chart" uri="{C3380CC4-5D6E-409C-BE32-E72D297353CC}">
                  <c16:uniqueId val="{00000014-6D44-4AA9-8702-9CEC6FF3C9D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{C0A5C6EA-E077-4070-A37C-9A32CC612C64}</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6D44-4AA9-8702-9CEC6FF3C9D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{C4E66BAF-5C97-409D-9790-382A9A8039CE}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6D44-4AA9-8702-9CEC6FF3C9D5}"/>
                </c:ext>
              </c:extLst>
            </c:dLbl>
            <c:dLbl>
              <c:idx val="23"/>
              <c:tx>
                <c:strRef>
                  <c:f>Daten_Diagramme!$E$37</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{8A14CA99-754E-49F8-B9E1-4B1DD9311B00}</c15:txfldGUID>
                      <c15:f>Daten_Diagramme!$E$37</c15:f>
                      <c15:dlblFieldTableCache>
                        <c:ptCount val="1"/>
                        <c:pt idx="0">
                          <c:v>7.1</c:v>
                        </c:pt>
                      </c15:dlblFieldTableCache>
                    </c15:dlblFTEntry>
                  </c15:dlblFieldTable>
                  <c15:showDataLabelsRange val="0"/>
                </c:ext>
                <c:ext xmlns:c16="http://schemas.microsoft.com/office/drawing/2014/chart" uri="{C3380CC4-5D6E-409C-BE32-E72D297353CC}">
                  <c16:uniqueId val="{00000017-6D44-4AA9-8702-9CEC6FF3C9D5}"/>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{776DFB1C-E884-4585-B376-574FF4F3D593}</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6D44-4AA9-8702-9CEC6FF3C9D5}"/>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{30ADF5A8-9AD3-43B4-BC4B-1FAAC3CB3FE0}</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6D44-4AA9-8702-9CEC6FF3C9D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{222A2FF9-D197-42A2-9D7E-51E7B8D9833F}</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6D44-4AA9-8702-9CEC6FF3C9D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{958AF325-3C35-4BDD-BEFC-78689A4AC604}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6D44-4AA9-8702-9CEC6FF3C9D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{EEE277F2-9607-4429-B0A7-2DF4CC7A9933}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6D44-4AA9-8702-9CEC6FF3C9D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{CAFF2768-8B6F-44D2-A2AE-E42561160A32}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6D44-4AA9-8702-9CEC6FF3C9D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{DC71B7AE-3709-4C99-90BE-E04FED052F01}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6D44-4AA9-8702-9CEC6FF3C9D5}"/>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{1C330D58-BF72-4C25-B3BF-8AF77BBE107A}</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6D44-4AA9-8702-9CEC6FF3C9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-3.6439164814342457</c:v>
                </c:pt>
                <c:pt idx="1">
                  <c:v>7.1111111111111107</c:v>
                </c:pt>
                <c:pt idx="2">
                  <c:v>-11.956521739130435</c:v>
                </c:pt>
                <c:pt idx="3">
                  <c:v>-3.0285381479324402</c:v>
                </c:pt>
                <c:pt idx="4">
                  <c:v>-5.981308411214953</c:v>
                </c:pt>
                <c:pt idx="5">
                  <c:v>0.53191489361702127</c:v>
                </c:pt>
                <c:pt idx="6">
                  <c:v>-5.5813953488372094</c:v>
                </c:pt>
                <c:pt idx="7">
                  <c:v>7.9858030168589176</c:v>
                </c:pt>
                <c:pt idx="8">
                  <c:v>-3.2485110990795887</c:v>
                </c:pt>
                <c:pt idx="9">
                  <c:v>-0.12804097311139565</c:v>
                </c:pt>
                <c:pt idx="10">
                  <c:v>-16.171993911719937</c:v>
                </c:pt>
                <c:pt idx="11">
                  <c:v>15.028901734104046</c:v>
                </c:pt>
                <c:pt idx="12">
                  <c:v>-4.8484848484848486</c:v>
                </c:pt>
                <c:pt idx="13">
                  <c:v>0.64644455494778719</c:v>
                </c:pt>
                <c:pt idx="14">
                  <c:v>-6.663424124513619</c:v>
                </c:pt>
                <c:pt idx="15">
                  <c:v>-17.358490566037737</c:v>
                </c:pt>
                <c:pt idx="16">
                  <c:v>-0.3048780487804878</c:v>
                </c:pt>
                <c:pt idx="17">
                  <c:v>4.0189125295508275</c:v>
                </c:pt>
                <c:pt idx="18">
                  <c:v>-3.787375415282392</c:v>
                </c:pt>
                <c:pt idx="19">
                  <c:v>2.1451104100946372</c:v>
                </c:pt>
                <c:pt idx="20">
                  <c:v>-1.7922235722964763</c:v>
                </c:pt>
                <c:pt idx="21">
                  <c:v>0</c:v>
                </c:pt>
                <c:pt idx="23">
                  <c:v>7.1111111111111107</c:v>
                </c:pt>
                <c:pt idx="24">
                  <c:v>0.52840158520475566</c:v>
                </c:pt>
                <c:pt idx="25">
                  <c:v>-4.3690535803705561</c:v>
                </c:pt>
              </c:numCache>
            </c:numRef>
          </c:val>
          <c:extLst>
            <c:ext xmlns:c16="http://schemas.microsoft.com/office/drawing/2014/chart" uri="{C3380CC4-5D6E-409C-BE32-E72D297353CC}">
              <c16:uniqueId val="{00000020-6D44-4AA9-8702-9CEC6FF3C9D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{E1E9919C-B326-4D70-A6EF-BAD9C7359A04}</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6D44-4AA9-8702-9CEC6FF3C9D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{099B3BF8-D9EF-4A5D-BB70-C877DE700235}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6D44-4AA9-8702-9CEC6FF3C9D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{A7D900D0-4899-45FD-81EB-967F54A7D3BA}</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6D44-4AA9-8702-9CEC6FF3C9D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{B26ACD93-5DC0-46AB-B1E0-74E2AB55BCD3}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6D44-4AA9-8702-9CEC6FF3C9D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{F361036F-F561-44AE-8868-35DF137F960B}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6D44-4AA9-8702-9CEC6FF3C9D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{B43F9D22-AB43-4DB9-BEDA-007F3882D2A2}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6D44-4AA9-8702-9CEC6FF3C9D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{FE7B5637-09C0-4105-9AD7-3AB0ED2EA5F4}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6D44-4AA9-8702-9CEC6FF3C9D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{A8FA3FFC-2756-4E0F-BC30-A70B8401DE28}</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6D44-4AA9-8702-9CEC6FF3C9D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{BDBD8EEA-DF12-458D-9CF9-9C8F35D4FE27}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6D44-4AA9-8702-9CEC6FF3C9D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{5B6D75D2-1F74-4485-99D6-0ECD21CCAB41}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6D44-4AA9-8702-9CEC6FF3C9D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{6DB13C11-D454-427E-AF14-9133DFF4F2F8}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6D44-4AA9-8702-9CEC6FF3C9D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{95F67C23-120C-4743-A041-B0ABEF68F74D}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6D44-4AA9-8702-9CEC6FF3C9D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{9DC9C850-8374-47E6-AE16-5A718E1E0C73}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6D44-4AA9-8702-9CEC6FF3C9D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{FD8D8B8F-E132-4272-A8BD-F2875CDD231C}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6D44-4AA9-8702-9CEC6FF3C9D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{D9E0628F-73BF-4DF4-981E-7B975D63844C}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6D44-4AA9-8702-9CEC6FF3C9D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{B88FE7CF-0AD4-4C91-805A-B7945F7F9E49}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6D44-4AA9-8702-9CEC6FF3C9D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{B68F2A5E-0441-410F-B050-9165E91220A5}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6D44-4AA9-8702-9CEC6FF3C9D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{EB594FA4-BA6C-4353-B5B8-6DE8F0E2546B}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6D44-4AA9-8702-9CEC6FF3C9D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{E8D5A874-E50E-482F-AE80-6181ADA44547}</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6D44-4AA9-8702-9CEC6FF3C9D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{1AF8BC25-7611-41AD-B124-5583B7D0DF4F}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6D44-4AA9-8702-9CEC6FF3C9D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{BDD5C319-79DB-4E87-9D48-D29B9F2E8D60}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6D44-4AA9-8702-9CEC6FF3C9D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{1F9255AA-FB3F-49EF-A894-7E38A40789A0}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6D44-4AA9-8702-9CEC6FF3C9D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{94E56AAE-A4EF-441F-BD79-182364B3A5B8}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6D44-4AA9-8702-9CEC6FF3C9D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{CD85F68F-EAAE-4C49-B076-44B93B0640B3}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6D44-4AA9-8702-9CEC6FF3C9D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{6D1EFA76-8B5F-440C-931D-58E5E94154C4}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6D44-4AA9-8702-9CEC6FF3C9D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{26CC4411-22E8-42A0-BF36-360039A3EB2B}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6D44-4AA9-8702-9CEC6FF3C9D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{F5248934-F8A1-458C-A627-357A0E44CAA6}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6D44-4AA9-8702-9CEC6FF3C9D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{2A997F10-F272-4F7A-B972-FC84AE960C09}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6D44-4AA9-8702-9CEC6FF3C9D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{CF330B32-A1E8-47D9-9AA8-2752EA36C270}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6D44-4AA9-8702-9CEC6FF3C9D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{610AA240-BCAC-488D-9EC6-EB2F7A1C509B}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6D44-4AA9-8702-9CEC6FF3C9D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{B122C50B-81D5-41E2-A225-DCE1B2EFFF65}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6D44-4AA9-8702-9CEC6FF3C9D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{475CA746-596E-4FC4-9836-E64816625EB7}</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6D44-4AA9-8702-9CEC6FF3C9D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6D44-4AA9-8702-9CEC6FF3C9D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6D44-4AA9-8702-9CEC6FF3C9D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{6FCEE491-7672-40CC-8F18-B6F41DFF0944}</c15:txfldGUID>
                      <c15:f>Diagramm!$I$46</c15:f>
                      <c15:dlblFieldTableCache>
                        <c:ptCount val="1"/>
                      </c15:dlblFieldTableCache>
                    </c15:dlblFTEntry>
                  </c15:dlblFieldTable>
                  <c15:showDataLabelsRange val="0"/>
                </c:ext>
                <c:ext xmlns:c16="http://schemas.microsoft.com/office/drawing/2014/chart" uri="{C3380CC4-5D6E-409C-BE32-E72D297353CC}">
                  <c16:uniqueId val="{00000000-CD79-4290-9DA1-0533EE95D71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{80C6901E-8E3A-48FB-BDA8-CC9469F228D9}</c15:txfldGUID>
                      <c15:f>Diagramm!$I$47</c15:f>
                      <c15:dlblFieldTableCache>
                        <c:ptCount val="1"/>
                      </c15:dlblFieldTableCache>
                    </c15:dlblFTEntry>
                  </c15:dlblFieldTable>
                  <c15:showDataLabelsRange val="0"/>
                </c:ext>
                <c:ext xmlns:c16="http://schemas.microsoft.com/office/drawing/2014/chart" uri="{C3380CC4-5D6E-409C-BE32-E72D297353CC}">
                  <c16:uniqueId val="{00000001-CD79-4290-9DA1-0533EE95D71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{B0A1E816-D6C8-463E-92FD-D1514D8953B8}</c15:txfldGUID>
                      <c15:f>Diagramm!$I$48</c15:f>
                      <c15:dlblFieldTableCache>
                        <c:ptCount val="1"/>
                      </c15:dlblFieldTableCache>
                    </c15:dlblFTEntry>
                  </c15:dlblFieldTable>
                  <c15:showDataLabelsRange val="0"/>
                </c:ext>
                <c:ext xmlns:c16="http://schemas.microsoft.com/office/drawing/2014/chart" uri="{C3380CC4-5D6E-409C-BE32-E72D297353CC}">
                  <c16:uniqueId val="{00000002-CD79-4290-9DA1-0533EE95D71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{2E38DE38-CA64-44AF-8ABF-EC8FC194AE6A}</c15:txfldGUID>
                      <c15:f>Diagramm!$I$49</c15:f>
                      <c15:dlblFieldTableCache>
                        <c:ptCount val="1"/>
                      </c15:dlblFieldTableCache>
                    </c15:dlblFTEntry>
                  </c15:dlblFieldTable>
                  <c15:showDataLabelsRange val="0"/>
                </c:ext>
                <c:ext xmlns:c16="http://schemas.microsoft.com/office/drawing/2014/chart" uri="{C3380CC4-5D6E-409C-BE32-E72D297353CC}">
                  <c16:uniqueId val="{00000003-CD79-4290-9DA1-0533EE95D71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{3D3B4AB0-256A-4C4D-A72A-B9B9A8060260}</c15:txfldGUID>
                      <c15:f>Diagramm!$I$50</c15:f>
                      <c15:dlblFieldTableCache>
                        <c:ptCount val="1"/>
                      </c15:dlblFieldTableCache>
                    </c15:dlblFTEntry>
                  </c15:dlblFieldTable>
                  <c15:showDataLabelsRange val="0"/>
                </c:ext>
                <c:ext xmlns:c16="http://schemas.microsoft.com/office/drawing/2014/chart" uri="{C3380CC4-5D6E-409C-BE32-E72D297353CC}">
                  <c16:uniqueId val="{00000004-CD79-4290-9DA1-0533EE95D71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{AE432DB2-D24F-4382-9D0C-939251C1D5FD}</c15:txfldGUID>
                      <c15:f>Diagramm!$I$51</c15:f>
                      <c15:dlblFieldTableCache>
                        <c:ptCount val="1"/>
                      </c15:dlblFieldTableCache>
                    </c15:dlblFTEntry>
                  </c15:dlblFieldTable>
                  <c15:showDataLabelsRange val="0"/>
                </c:ext>
                <c:ext xmlns:c16="http://schemas.microsoft.com/office/drawing/2014/chart" uri="{C3380CC4-5D6E-409C-BE32-E72D297353CC}">
                  <c16:uniqueId val="{00000005-CD79-4290-9DA1-0533EE95D71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{E4311F2A-59A9-478D-92EE-E212474C0F72}</c15:txfldGUID>
                      <c15:f>Diagramm!$I$52</c15:f>
                      <c15:dlblFieldTableCache>
                        <c:ptCount val="1"/>
                      </c15:dlblFieldTableCache>
                    </c15:dlblFTEntry>
                  </c15:dlblFieldTable>
                  <c15:showDataLabelsRange val="0"/>
                </c:ext>
                <c:ext xmlns:c16="http://schemas.microsoft.com/office/drawing/2014/chart" uri="{C3380CC4-5D6E-409C-BE32-E72D297353CC}">
                  <c16:uniqueId val="{00000006-CD79-4290-9DA1-0533EE95D71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{F50A9C29-CBB0-4C41-A430-1F9720CEFE11}</c15:txfldGUID>
                      <c15:f>Diagramm!$I$53</c15:f>
                      <c15:dlblFieldTableCache>
                        <c:ptCount val="1"/>
                      </c15:dlblFieldTableCache>
                    </c15:dlblFTEntry>
                  </c15:dlblFieldTable>
                  <c15:showDataLabelsRange val="0"/>
                </c:ext>
                <c:ext xmlns:c16="http://schemas.microsoft.com/office/drawing/2014/chart" uri="{C3380CC4-5D6E-409C-BE32-E72D297353CC}">
                  <c16:uniqueId val="{00000007-CD79-4290-9DA1-0533EE95D71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{F90197E1-8F49-4626-86BB-7C1CD1919D62}</c15:txfldGUID>
                      <c15:f>Diagramm!$I$54</c15:f>
                      <c15:dlblFieldTableCache>
                        <c:ptCount val="1"/>
                      </c15:dlblFieldTableCache>
                    </c15:dlblFTEntry>
                  </c15:dlblFieldTable>
                  <c15:showDataLabelsRange val="0"/>
                </c:ext>
                <c:ext xmlns:c16="http://schemas.microsoft.com/office/drawing/2014/chart" uri="{C3380CC4-5D6E-409C-BE32-E72D297353CC}">
                  <c16:uniqueId val="{00000008-CD79-4290-9DA1-0533EE95D71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{0ED14F9B-93E2-4C9A-8E92-6C83219A2DF8}</c15:txfldGUID>
                      <c15:f>Diagramm!$I$55</c15:f>
                      <c15:dlblFieldTableCache>
                        <c:ptCount val="1"/>
                      </c15:dlblFieldTableCache>
                    </c15:dlblFTEntry>
                  </c15:dlblFieldTable>
                  <c15:showDataLabelsRange val="0"/>
                </c:ext>
                <c:ext xmlns:c16="http://schemas.microsoft.com/office/drawing/2014/chart" uri="{C3380CC4-5D6E-409C-BE32-E72D297353CC}">
                  <c16:uniqueId val="{00000009-CD79-4290-9DA1-0533EE95D71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{9DA3E6C4-6DF1-4F26-8FB8-8A4B98DD2C92}</c15:txfldGUID>
                      <c15:f>Diagramm!$I$56</c15:f>
                      <c15:dlblFieldTableCache>
                        <c:ptCount val="1"/>
                      </c15:dlblFieldTableCache>
                    </c15:dlblFTEntry>
                  </c15:dlblFieldTable>
                  <c15:showDataLabelsRange val="0"/>
                </c:ext>
                <c:ext xmlns:c16="http://schemas.microsoft.com/office/drawing/2014/chart" uri="{C3380CC4-5D6E-409C-BE32-E72D297353CC}">
                  <c16:uniqueId val="{0000000A-CD79-4290-9DA1-0533EE95D71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{AECEE52C-CA86-4D3E-BDCD-25026A47EADC}</c15:txfldGUID>
                      <c15:f>Diagramm!$I$57</c15:f>
                      <c15:dlblFieldTableCache>
                        <c:ptCount val="1"/>
                      </c15:dlblFieldTableCache>
                    </c15:dlblFTEntry>
                  </c15:dlblFieldTable>
                  <c15:showDataLabelsRange val="0"/>
                </c:ext>
                <c:ext xmlns:c16="http://schemas.microsoft.com/office/drawing/2014/chart" uri="{C3380CC4-5D6E-409C-BE32-E72D297353CC}">
                  <c16:uniqueId val="{0000000B-CD79-4290-9DA1-0533EE95D71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{0A070C81-2C3D-4897-96AB-59F776414A0B}</c15:txfldGUID>
                      <c15:f>Diagramm!$I$58</c15:f>
                      <c15:dlblFieldTableCache>
                        <c:ptCount val="1"/>
                      </c15:dlblFieldTableCache>
                    </c15:dlblFTEntry>
                  </c15:dlblFieldTable>
                  <c15:showDataLabelsRange val="0"/>
                </c:ext>
                <c:ext xmlns:c16="http://schemas.microsoft.com/office/drawing/2014/chart" uri="{C3380CC4-5D6E-409C-BE32-E72D297353CC}">
                  <c16:uniqueId val="{0000000C-CD79-4290-9DA1-0533EE95D71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{E1797AE5-8429-4EFB-94B7-FDB63086EC15}</c15:txfldGUID>
                      <c15:f>Diagramm!$I$59</c15:f>
                      <c15:dlblFieldTableCache>
                        <c:ptCount val="1"/>
                      </c15:dlblFieldTableCache>
                    </c15:dlblFTEntry>
                  </c15:dlblFieldTable>
                  <c15:showDataLabelsRange val="0"/>
                </c:ext>
                <c:ext xmlns:c16="http://schemas.microsoft.com/office/drawing/2014/chart" uri="{C3380CC4-5D6E-409C-BE32-E72D297353CC}">
                  <c16:uniqueId val="{0000000D-CD79-4290-9DA1-0533EE95D71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{CB8B6E15-12FB-4BB3-AFDD-A587CD772850}</c15:txfldGUID>
                      <c15:f>Diagramm!$I$60</c15:f>
                      <c15:dlblFieldTableCache>
                        <c:ptCount val="1"/>
                      </c15:dlblFieldTableCache>
                    </c15:dlblFTEntry>
                  </c15:dlblFieldTable>
                  <c15:showDataLabelsRange val="0"/>
                </c:ext>
                <c:ext xmlns:c16="http://schemas.microsoft.com/office/drawing/2014/chart" uri="{C3380CC4-5D6E-409C-BE32-E72D297353CC}">
                  <c16:uniqueId val="{0000000E-CD79-4290-9DA1-0533EE95D71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{F13C5A67-8D58-4995-B196-86B623C56787}</c15:txfldGUID>
                      <c15:f>Diagramm!$I$61</c15:f>
                      <c15:dlblFieldTableCache>
                        <c:ptCount val="1"/>
                      </c15:dlblFieldTableCache>
                    </c15:dlblFTEntry>
                  </c15:dlblFieldTable>
                  <c15:showDataLabelsRange val="0"/>
                </c:ext>
                <c:ext xmlns:c16="http://schemas.microsoft.com/office/drawing/2014/chart" uri="{C3380CC4-5D6E-409C-BE32-E72D297353CC}">
                  <c16:uniqueId val="{0000000F-CD79-4290-9DA1-0533EE95D71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{89E6BD16-F9AB-4C44-AEAC-94420AD5F85E}</c15:txfldGUID>
                      <c15:f>Diagramm!$I$62</c15:f>
                      <c15:dlblFieldTableCache>
                        <c:ptCount val="1"/>
                      </c15:dlblFieldTableCache>
                    </c15:dlblFTEntry>
                  </c15:dlblFieldTable>
                  <c15:showDataLabelsRange val="0"/>
                </c:ext>
                <c:ext xmlns:c16="http://schemas.microsoft.com/office/drawing/2014/chart" uri="{C3380CC4-5D6E-409C-BE32-E72D297353CC}">
                  <c16:uniqueId val="{00000010-CD79-4290-9DA1-0533EE95D71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{E206F316-5EA6-48B7-BA4D-532883BFF1DF}</c15:txfldGUID>
                      <c15:f>Diagramm!$I$63</c15:f>
                      <c15:dlblFieldTableCache>
                        <c:ptCount val="1"/>
                      </c15:dlblFieldTableCache>
                    </c15:dlblFTEntry>
                  </c15:dlblFieldTable>
                  <c15:showDataLabelsRange val="0"/>
                </c:ext>
                <c:ext xmlns:c16="http://schemas.microsoft.com/office/drawing/2014/chart" uri="{C3380CC4-5D6E-409C-BE32-E72D297353CC}">
                  <c16:uniqueId val="{00000011-CD79-4290-9DA1-0533EE95D71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{89DBD408-E28E-4529-9927-3A6B67A5AD09}</c15:txfldGUID>
                      <c15:f>Diagramm!$I$64</c15:f>
                      <c15:dlblFieldTableCache>
                        <c:ptCount val="1"/>
                      </c15:dlblFieldTableCache>
                    </c15:dlblFTEntry>
                  </c15:dlblFieldTable>
                  <c15:showDataLabelsRange val="0"/>
                </c:ext>
                <c:ext xmlns:c16="http://schemas.microsoft.com/office/drawing/2014/chart" uri="{C3380CC4-5D6E-409C-BE32-E72D297353CC}">
                  <c16:uniqueId val="{00000012-CD79-4290-9DA1-0533EE95D71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{4C8B7D29-6C6D-44BB-9F99-D2CEC4B67761}</c15:txfldGUID>
                      <c15:f>Diagramm!$I$65</c15:f>
                      <c15:dlblFieldTableCache>
                        <c:ptCount val="1"/>
                      </c15:dlblFieldTableCache>
                    </c15:dlblFTEntry>
                  </c15:dlblFieldTable>
                  <c15:showDataLabelsRange val="0"/>
                </c:ext>
                <c:ext xmlns:c16="http://schemas.microsoft.com/office/drawing/2014/chart" uri="{C3380CC4-5D6E-409C-BE32-E72D297353CC}">
                  <c16:uniqueId val="{00000013-CD79-4290-9DA1-0533EE95D71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{BCBF45C0-391C-43EC-B7E8-7313D1557E9A}</c15:txfldGUID>
                      <c15:f>Diagramm!$I$66</c15:f>
                      <c15:dlblFieldTableCache>
                        <c:ptCount val="1"/>
                      </c15:dlblFieldTableCache>
                    </c15:dlblFTEntry>
                  </c15:dlblFieldTable>
                  <c15:showDataLabelsRange val="0"/>
                </c:ext>
                <c:ext xmlns:c16="http://schemas.microsoft.com/office/drawing/2014/chart" uri="{C3380CC4-5D6E-409C-BE32-E72D297353CC}">
                  <c16:uniqueId val="{00000014-CD79-4290-9DA1-0533EE95D71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{2BA9DE67-47BF-47E8-B201-A11B9BA8BC0F}</c15:txfldGUID>
                      <c15:f>Diagramm!$I$67</c15:f>
                      <c15:dlblFieldTableCache>
                        <c:ptCount val="1"/>
                      </c15:dlblFieldTableCache>
                    </c15:dlblFTEntry>
                  </c15:dlblFieldTable>
                  <c15:showDataLabelsRange val="0"/>
                </c:ext>
                <c:ext xmlns:c16="http://schemas.microsoft.com/office/drawing/2014/chart" uri="{C3380CC4-5D6E-409C-BE32-E72D297353CC}">
                  <c16:uniqueId val="{00000015-CD79-4290-9DA1-0533EE95D7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D79-4290-9DA1-0533EE95D71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{9A4EB7DF-CA37-439A-9E12-965B87931E46}</c15:txfldGUID>
                      <c15:f>Diagramm!$K$46</c15:f>
                      <c15:dlblFieldTableCache>
                        <c:ptCount val="1"/>
                      </c15:dlblFieldTableCache>
                    </c15:dlblFTEntry>
                  </c15:dlblFieldTable>
                  <c15:showDataLabelsRange val="0"/>
                </c:ext>
                <c:ext xmlns:c16="http://schemas.microsoft.com/office/drawing/2014/chart" uri="{C3380CC4-5D6E-409C-BE32-E72D297353CC}">
                  <c16:uniqueId val="{00000017-CD79-4290-9DA1-0533EE95D71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{1FABB443-CC9F-47C2-A357-41DF44E95AC6}</c15:txfldGUID>
                      <c15:f>Diagramm!$K$47</c15:f>
                      <c15:dlblFieldTableCache>
                        <c:ptCount val="1"/>
                      </c15:dlblFieldTableCache>
                    </c15:dlblFTEntry>
                  </c15:dlblFieldTable>
                  <c15:showDataLabelsRange val="0"/>
                </c:ext>
                <c:ext xmlns:c16="http://schemas.microsoft.com/office/drawing/2014/chart" uri="{C3380CC4-5D6E-409C-BE32-E72D297353CC}">
                  <c16:uniqueId val="{00000018-CD79-4290-9DA1-0533EE95D71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{2F57C14A-B887-476B-A664-86002D7943B9}</c15:txfldGUID>
                      <c15:f>Diagramm!$K$48</c15:f>
                      <c15:dlblFieldTableCache>
                        <c:ptCount val="1"/>
                      </c15:dlblFieldTableCache>
                    </c15:dlblFTEntry>
                  </c15:dlblFieldTable>
                  <c15:showDataLabelsRange val="0"/>
                </c:ext>
                <c:ext xmlns:c16="http://schemas.microsoft.com/office/drawing/2014/chart" uri="{C3380CC4-5D6E-409C-BE32-E72D297353CC}">
                  <c16:uniqueId val="{00000019-CD79-4290-9DA1-0533EE95D71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{B11A74EB-7067-4D51-AE5F-A0A5500BD67B}</c15:txfldGUID>
                      <c15:f>Diagramm!$K$49</c15:f>
                      <c15:dlblFieldTableCache>
                        <c:ptCount val="1"/>
                      </c15:dlblFieldTableCache>
                    </c15:dlblFTEntry>
                  </c15:dlblFieldTable>
                  <c15:showDataLabelsRange val="0"/>
                </c:ext>
                <c:ext xmlns:c16="http://schemas.microsoft.com/office/drawing/2014/chart" uri="{C3380CC4-5D6E-409C-BE32-E72D297353CC}">
                  <c16:uniqueId val="{0000001A-CD79-4290-9DA1-0533EE95D71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{B77581C5-63E2-46E9-8514-7DC14EF4E96F}</c15:txfldGUID>
                      <c15:f>Diagramm!$K$50</c15:f>
                      <c15:dlblFieldTableCache>
                        <c:ptCount val="1"/>
                      </c15:dlblFieldTableCache>
                    </c15:dlblFTEntry>
                  </c15:dlblFieldTable>
                  <c15:showDataLabelsRange val="0"/>
                </c:ext>
                <c:ext xmlns:c16="http://schemas.microsoft.com/office/drawing/2014/chart" uri="{C3380CC4-5D6E-409C-BE32-E72D297353CC}">
                  <c16:uniqueId val="{0000001B-CD79-4290-9DA1-0533EE95D71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{19D4ADFF-B009-47CE-B555-0E1FE7E1A0AD}</c15:txfldGUID>
                      <c15:f>Diagramm!$K$51</c15:f>
                      <c15:dlblFieldTableCache>
                        <c:ptCount val="1"/>
                      </c15:dlblFieldTableCache>
                    </c15:dlblFTEntry>
                  </c15:dlblFieldTable>
                  <c15:showDataLabelsRange val="0"/>
                </c:ext>
                <c:ext xmlns:c16="http://schemas.microsoft.com/office/drawing/2014/chart" uri="{C3380CC4-5D6E-409C-BE32-E72D297353CC}">
                  <c16:uniqueId val="{0000001C-CD79-4290-9DA1-0533EE95D71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{28CE1C4C-14DC-40DB-921D-3755DC296813}</c15:txfldGUID>
                      <c15:f>Diagramm!$K$52</c15:f>
                      <c15:dlblFieldTableCache>
                        <c:ptCount val="1"/>
                      </c15:dlblFieldTableCache>
                    </c15:dlblFTEntry>
                  </c15:dlblFieldTable>
                  <c15:showDataLabelsRange val="0"/>
                </c:ext>
                <c:ext xmlns:c16="http://schemas.microsoft.com/office/drawing/2014/chart" uri="{C3380CC4-5D6E-409C-BE32-E72D297353CC}">
                  <c16:uniqueId val="{0000001D-CD79-4290-9DA1-0533EE95D71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{C19E8C95-0A9B-4B3C-AAA6-4718507B8B7D}</c15:txfldGUID>
                      <c15:f>Diagramm!$K$53</c15:f>
                      <c15:dlblFieldTableCache>
                        <c:ptCount val="1"/>
                      </c15:dlblFieldTableCache>
                    </c15:dlblFTEntry>
                  </c15:dlblFieldTable>
                  <c15:showDataLabelsRange val="0"/>
                </c:ext>
                <c:ext xmlns:c16="http://schemas.microsoft.com/office/drawing/2014/chart" uri="{C3380CC4-5D6E-409C-BE32-E72D297353CC}">
                  <c16:uniqueId val="{0000001E-CD79-4290-9DA1-0533EE95D71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{8ACAAC10-FF63-4825-846A-0AB17AFD08A5}</c15:txfldGUID>
                      <c15:f>Diagramm!$K$54</c15:f>
                      <c15:dlblFieldTableCache>
                        <c:ptCount val="1"/>
                      </c15:dlblFieldTableCache>
                    </c15:dlblFTEntry>
                  </c15:dlblFieldTable>
                  <c15:showDataLabelsRange val="0"/>
                </c:ext>
                <c:ext xmlns:c16="http://schemas.microsoft.com/office/drawing/2014/chart" uri="{C3380CC4-5D6E-409C-BE32-E72D297353CC}">
                  <c16:uniqueId val="{0000001F-CD79-4290-9DA1-0533EE95D71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{F312D353-DC85-4D1F-BC59-8C6610374F09}</c15:txfldGUID>
                      <c15:f>Diagramm!$K$55</c15:f>
                      <c15:dlblFieldTableCache>
                        <c:ptCount val="1"/>
                      </c15:dlblFieldTableCache>
                    </c15:dlblFTEntry>
                  </c15:dlblFieldTable>
                  <c15:showDataLabelsRange val="0"/>
                </c:ext>
                <c:ext xmlns:c16="http://schemas.microsoft.com/office/drawing/2014/chart" uri="{C3380CC4-5D6E-409C-BE32-E72D297353CC}">
                  <c16:uniqueId val="{00000020-CD79-4290-9DA1-0533EE95D71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{CD65B6BA-A9D2-4873-997D-021FD69847E1}</c15:txfldGUID>
                      <c15:f>Diagramm!$K$56</c15:f>
                      <c15:dlblFieldTableCache>
                        <c:ptCount val="1"/>
                      </c15:dlblFieldTableCache>
                    </c15:dlblFTEntry>
                  </c15:dlblFieldTable>
                  <c15:showDataLabelsRange val="0"/>
                </c:ext>
                <c:ext xmlns:c16="http://schemas.microsoft.com/office/drawing/2014/chart" uri="{C3380CC4-5D6E-409C-BE32-E72D297353CC}">
                  <c16:uniqueId val="{00000021-CD79-4290-9DA1-0533EE95D71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{703058F8-2C06-4723-B029-E586A1C0BCD0}</c15:txfldGUID>
                      <c15:f>Diagramm!$K$57</c15:f>
                      <c15:dlblFieldTableCache>
                        <c:ptCount val="1"/>
                      </c15:dlblFieldTableCache>
                    </c15:dlblFTEntry>
                  </c15:dlblFieldTable>
                  <c15:showDataLabelsRange val="0"/>
                </c:ext>
                <c:ext xmlns:c16="http://schemas.microsoft.com/office/drawing/2014/chart" uri="{C3380CC4-5D6E-409C-BE32-E72D297353CC}">
                  <c16:uniqueId val="{00000022-CD79-4290-9DA1-0533EE95D71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{D672681D-814C-4FA7-A308-D608E0A9B6F0}</c15:txfldGUID>
                      <c15:f>Diagramm!$K$58</c15:f>
                      <c15:dlblFieldTableCache>
                        <c:ptCount val="1"/>
                      </c15:dlblFieldTableCache>
                    </c15:dlblFTEntry>
                  </c15:dlblFieldTable>
                  <c15:showDataLabelsRange val="0"/>
                </c:ext>
                <c:ext xmlns:c16="http://schemas.microsoft.com/office/drawing/2014/chart" uri="{C3380CC4-5D6E-409C-BE32-E72D297353CC}">
                  <c16:uniqueId val="{00000023-CD79-4290-9DA1-0533EE95D71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{E292401A-25F4-46C4-9232-3CB3FF7AF2B1}</c15:txfldGUID>
                      <c15:f>Diagramm!$K$59</c15:f>
                      <c15:dlblFieldTableCache>
                        <c:ptCount val="1"/>
                      </c15:dlblFieldTableCache>
                    </c15:dlblFTEntry>
                  </c15:dlblFieldTable>
                  <c15:showDataLabelsRange val="0"/>
                </c:ext>
                <c:ext xmlns:c16="http://schemas.microsoft.com/office/drawing/2014/chart" uri="{C3380CC4-5D6E-409C-BE32-E72D297353CC}">
                  <c16:uniqueId val="{00000024-CD79-4290-9DA1-0533EE95D71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{4407E9E8-69A6-417F-86BF-DD19E37ECE1E}</c15:txfldGUID>
                      <c15:f>Diagramm!$K$60</c15:f>
                      <c15:dlblFieldTableCache>
                        <c:ptCount val="1"/>
                      </c15:dlblFieldTableCache>
                    </c15:dlblFTEntry>
                  </c15:dlblFieldTable>
                  <c15:showDataLabelsRange val="0"/>
                </c:ext>
                <c:ext xmlns:c16="http://schemas.microsoft.com/office/drawing/2014/chart" uri="{C3380CC4-5D6E-409C-BE32-E72D297353CC}">
                  <c16:uniqueId val="{00000025-CD79-4290-9DA1-0533EE95D71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{FB04D195-41A3-4C3F-B365-67A5E156EE96}</c15:txfldGUID>
                      <c15:f>Diagramm!$K$61</c15:f>
                      <c15:dlblFieldTableCache>
                        <c:ptCount val="1"/>
                      </c15:dlblFieldTableCache>
                    </c15:dlblFTEntry>
                  </c15:dlblFieldTable>
                  <c15:showDataLabelsRange val="0"/>
                </c:ext>
                <c:ext xmlns:c16="http://schemas.microsoft.com/office/drawing/2014/chart" uri="{C3380CC4-5D6E-409C-BE32-E72D297353CC}">
                  <c16:uniqueId val="{00000026-CD79-4290-9DA1-0533EE95D71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{9AB5A6E1-C60B-40B5-828A-B0E7F0E68F83}</c15:txfldGUID>
                      <c15:f>Diagramm!$K$62</c15:f>
                      <c15:dlblFieldTableCache>
                        <c:ptCount val="1"/>
                      </c15:dlblFieldTableCache>
                    </c15:dlblFTEntry>
                  </c15:dlblFieldTable>
                  <c15:showDataLabelsRange val="0"/>
                </c:ext>
                <c:ext xmlns:c16="http://schemas.microsoft.com/office/drawing/2014/chart" uri="{C3380CC4-5D6E-409C-BE32-E72D297353CC}">
                  <c16:uniqueId val="{00000027-CD79-4290-9DA1-0533EE95D71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{00CEB57D-CA86-415D-A0D8-6136BBF7DD60}</c15:txfldGUID>
                      <c15:f>Diagramm!$K$63</c15:f>
                      <c15:dlblFieldTableCache>
                        <c:ptCount val="1"/>
                      </c15:dlblFieldTableCache>
                    </c15:dlblFTEntry>
                  </c15:dlblFieldTable>
                  <c15:showDataLabelsRange val="0"/>
                </c:ext>
                <c:ext xmlns:c16="http://schemas.microsoft.com/office/drawing/2014/chart" uri="{C3380CC4-5D6E-409C-BE32-E72D297353CC}">
                  <c16:uniqueId val="{00000028-CD79-4290-9DA1-0533EE95D71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{E69C574F-D0CB-414B-AC4E-82AEA5184058}</c15:txfldGUID>
                      <c15:f>Diagramm!$K$64</c15:f>
                      <c15:dlblFieldTableCache>
                        <c:ptCount val="1"/>
                      </c15:dlblFieldTableCache>
                    </c15:dlblFTEntry>
                  </c15:dlblFieldTable>
                  <c15:showDataLabelsRange val="0"/>
                </c:ext>
                <c:ext xmlns:c16="http://schemas.microsoft.com/office/drawing/2014/chart" uri="{C3380CC4-5D6E-409C-BE32-E72D297353CC}">
                  <c16:uniqueId val="{00000029-CD79-4290-9DA1-0533EE95D71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{0DF56F83-4484-441E-9441-002F2AA84FCE}</c15:txfldGUID>
                      <c15:f>Diagramm!$K$65</c15:f>
                      <c15:dlblFieldTableCache>
                        <c:ptCount val="1"/>
                      </c15:dlblFieldTableCache>
                    </c15:dlblFTEntry>
                  </c15:dlblFieldTable>
                  <c15:showDataLabelsRange val="0"/>
                </c:ext>
                <c:ext xmlns:c16="http://schemas.microsoft.com/office/drawing/2014/chart" uri="{C3380CC4-5D6E-409C-BE32-E72D297353CC}">
                  <c16:uniqueId val="{0000002A-CD79-4290-9DA1-0533EE95D71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{3DD781F3-1FC6-429F-B176-87989FC11FF5}</c15:txfldGUID>
                      <c15:f>Diagramm!$K$66</c15:f>
                      <c15:dlblFieldTableCache>
                        <c:ptCount val="1"/>
                      </c15:dlblFieldTableCache>
                    </c15:dlblFTEntry>
                  </c15:dlblFieldTable>
                  <c15:showDataLabelsRange val="0"/>
                </c:ext>
                <c:ext xmlns:c16="http://schemas.microsoft.com/office/drawing/2014/chart" uri="{C3380CC4-5D6E-409C-BE32-E72D297353CC}">
                  <c16:uniqueId val="{0000002B-CD79-4290-9DA1-0533EE95D71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{CC0B734B-A1F8-4021-A85A-4D6EBBD6DDAE}</c15:txfldGUID>
                      <c15:f>Diagramm!$K$67</c15:f>
                      <c15:dlblFieldTableCache>
                        <c:ptCount val="1"/>
                      </c15:dlblFieldTableCache>
                    </c15:dlblFTEntry>
                  </c15:dlblFieldTable>
                  <c15:showDataLabelsRange val="0"/>
                </c:ext>
                <c:ext xmlns:c16="http://schemas.microsoft.com/office/drawing/2014/chart" uri="{C3380CC4-5D6E-409C-BE32-E72D297353CC}">
                  <c16:uniqueId val="{0000002C-CD79-4290-9DA1-0533EE95D71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D79-4290-9DA1-0533EE95D71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{21C53153-2DDA-42E5-A270-B416AD6E7999}</c15:txfldGUID>
                      <c15:f>Diagramm!$J$46</c15:f>
                      <c15:dlblFieldTableCache>
                        <c:ptCount val="1"/>
                      </c15:dlblFieldTableCache>
                    </c15:dlblFTEntry>
                  </c15:dlblFieldTable>
                  <c15:showDataLabelsRange val="0"/>
                </c:ext>
                <c:ext xmlns:c16="http://schemas.microsoft.com/office/drawing/2014/chart" uri="{C3380CC4-5D6E-409C-BE32-E72D297353CC}">
                  <c16:uniqueId val="{0000002E-CD79-4290-9DA1-0533EE95D71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{530C8F8A-547E-49E8-BE05-0E256B71B6B0}</c15:txfldGUID>
                      <c15:f>Diagramm!$J$47</c15:f>
                      <c15:dlblFieldTableCache>
                        <c:ptCount val="1"/>
                      </c15:dlblFieldTableCache>
                    </c15:dlblFTEntry>
                  </c15:dlblFieldTable>
                  <c15:showDataLabelsRange val="0"/>
                </c:ext>
                <c:ext xmlns:c16="http://schemas.microsoft.com/office/drawing/2014/chart" uri="{C3380CC4-5D6E-409C-BE32-E72D297353CC}">
                  <c16:uniqueId val="{0000002F-CD79-4290-9DA1-0533EE95D71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{8B9C889F-A51C-4731-9DDB-E8AC990DF0CF}</c15:txfldGUID>
                      <c15:f>Diagramm!$J$48</c15:f>
                      <c15:dlblFieldTableCache>
                        <c:ptCount val="1"/>
                      </c15:dlblFieldTableCache>
                    </c15:dlblFTEntry>
                  </c15:dlblFieldTable>
                  <c15:showDataLabelsRange val="0"/>
                </c:ext>
                <c:ext xmlns:c16="http://schemas.microsoft.com/office/drawing/2014/chart" uri="{C3380CC4-5D6E-409C-BE32-E72D297353CC}">
                  <c16:uniqueId val="{00000030-CD79-4290-9DA1-0533EE95D71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{C8BF556F-39FF-4D50-96A0-59FDCD5E7C42}</c15:txfldGUID>
                      <c15:f>Diagramm!$J$49</c15:f>
                      <c15:dlblFieldTableCache>
                        <c:ptCount val="1"/>
                      </c15:dlblFieldTableCache>
                    </c15:dlblFTEntry>
                  </c15:dlblFieldTable>
                  <c15:showDataLabelsRange val="0"/>
                </c:ext>
                <c:ext xmlns:c16="http://schemas.microsoft.com/office/drawing/2014/chart" uri="{C3380CC4-5D6E-409C-BE32-E72D297353CC}">
                  <c16:uniqueId val="{00000031-CD79-4290-9DA1-0533EE95D71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{6138FC1F-D40F-4F4B-9BBB-B12059454259}</c15:txfldGUID>
                      <c15:f>Diagramm!$J$50</c15:f>
                      <c15:dlblFieldTableCache>
                        <c:ptCount val="1"/>
                      </c15:dlblFieldTableCache>
                    </c15:dlblFTEntry>
                  </c15:dlblFieldTable>
                  <c15:showDataLabelsRange val="0"/>
                </c:ext>
                <c:ext xmlns:c16="http://schemas.microsoft.com/office/drawing/2014/chart" uri="{C3380CC4-5D6E-409C-BE32-E72D297353CC}">
                  <c16:uniqueId val="{00000032-CD79-4290-9DA1-0533EE95D71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{181B91BA-6643-4A39-AE00-F341B3563D3B}</c15:txfldGUID>
                      <c15:f>Diagramm!$J$51</c15:f>
                      <c15:dlblFieldTableCache>
                        <c:ptCount val="1"/>
                      </c15:dlblFieldTableCache>
                    </c15:dlblFTEntry>
                  </c15:dlblFieldTable>
                  <c15:showDataLabelsRange val="0"/>
                </c:ext>
                <c:ext xmlns:c16="http://schemas.microsoft.com/office/drawing/2014/chart" uri="{C3380CC4-5D6E-409C-BE32-E72D297353CC}">
                  <c16:uniqueId val="{00000033-CD79-4290-9DA1-0533EE95D71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{35A49E67-95D7-4AA4-B92E-75DF1FACE382}</c15:txfldGUID>
                      <c15:f>Diagramm!$J$52</c15:f>
                      <c15:dlblFieldTableCache>
                        <c:ptCount val="1"/>
                      </c15:dlblFieldTableCache>
                    </c15:dlblFTEntry>
                  </c15:dlblFieldTable>
                  <c15:showDataLabelsRange val="0"/>
                </c:ext>
                <c:ext xmlns:c16="http://schemas.microsoft.com/office/drawing/2014/chart" uri="{C3380CC4-5D6E-409C-BE32-E72D297353CC}">
                  <c16:uniqueId val="{00000034-CD79-4290-9DA1-0533EE95D71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{4E4AF541-268F-41F3-87B8-7B259FF0CC89}</c15:txfldGUID>
                      <c15:f>Diagramm!$J$53</c15:f>
                      <c15:dlblFieldTableCache>
                        <c:ptCount val="1"/>
                      </c15:dlblFieldTableCache>
                    </c15:dlblFTEntry>
                  </c15:dlblFieldTable>
                  <c15:showDataLabelsRange val="0"/>
                </c:ext>
                <c:ext xmlns:c16="http://schemas.microsoft.com/office/drawing/2014/chart" uri="{C3380CC4-5D6E-409C-BE32-E72D297353CC}">
                  <c16:uniqueId val="{00000035-CD79-4290-9DA1-0533EE95D71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{C89417B0-CF59-4DA4-A6B6-9A4459579F43}</c15:txfldGUID>
                      <c15:f>Diagramm!$J$54</c15:f>
                      <c15:dlblFieldTableCache>
                        <c:ptCount val="1"/>
                      </c15:dlblFieldTableCache>
                    </c15:dlblFTEntry>
                  </c15:dlblFieldTable>
                  <c15:showDataLabelsRange val="0"/>
                </c:ext>
                <c:ext xmlns:c16="http://schemas.microsoft.com/office/drawing/2014/chart" uri="{C3380CC4-5D6E-409C-BE32-E72D297353CC}">
                  <c16:uniqueId val="{00000036-CD79-4290-9DA1-0533EE95D71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{CA9A877E-6ECA-4D92-927D-D76E7E16B88D}</c15:txfldGUID>
                      <c15:f>Diagramm!$J$55</c15:f>
                      <c15:dlblFieldTableCache>
                        <c:ptCount val="1"/>
                      </c15:dlblFieldTableCache>
                    </c15:dlblFTEntry>
                  </c15:dlblFieldTable>
                  <c15:showDataLabelsRange val="0"/>
                </c:ext>
                <c:ext xmlns:c16="http://schemas.microsoft.com/office/drawing/2014/chart" uri="{C3380CC4-5D6E-409C-BE32-E72D297353CC}">
                  <c16:uniqueId val="{00000037-CD79-4290-9DA1-0533EE95D71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{D8A86F4B-ACFD-45F8-830E-763B54FECF6C}</c15:txfldGUID>
                      <c15:f>Diagramm!$J$56</c15:f>
                      <c15:dlblFieldTableCache>
                        <c:ptCount val="1"/>
                      </c15:dlblFieldTableCache>
                    </c15:dlblFTEntry>
                  </c15:dlblFieldTable>
                  <c15:showDataLabelsRange val="0"/>
                </c:ext>
                <c:ext xmlns:c16="http://schemas.microsoft.com/office/drawing/2014/chart" uri="{C3380CC4-5D6E-409C-BE32-E72D297353CC}">
                  <c16:uniqueId val="{00000038-CD79-4290-9DA1-0533EE95D71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{A22A0477-A9C7-4696-9062-DA1CB8E52BFC}</c15:txfldGUID>
                      <c15:f>Diagramm!$J$57</c15:f>
                      <c15:dlblFieldTableCache>
                        <c:ptCount val="1"/>
                      </c15:dlblFieldTableCache>
                    </c15:dlblFTEntry>
                  </c15:dlblFieldTable>
                  <c15:showDataLabelsRange val="0"/>
                </c:ext>
                <c:ext xmlns:c16="http://schemas.microsoft.com/office/drawing/2014/chart" uri="{C3380CC4-5D6E-409C-BE32-E72D297353CC}">
                  <c16:uniqueId val="{00000039-CD79-4290-9DA1-0533EE95D71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{FF9757C6-32A7-4EB9-8DA5-846732DD335B}</c15:txfldGUID>
                      <c15:f>Diagramm!$J$58</c15:f>
                      <c15:dlblFieldTableCache>
                        <c:ptCount val="1"/>
                      </c15:dlblFieldTableCache>
                    </c15:dlblFTEntry>
                  </c15:dlblFieldTable>
                  <c15:showDataLabelsRange val="0"/>
                </c:ext>
                <c:ext xmlns:c16="http://schemas.microsoft.com/office/drawing/2014/chart" uri="{C3380CC4-5D6E-409C-BE32-E72D297353CC}">
                  <c16:uniqueId val="{0000003A-CD79-4290-9DA1-0533EE95D71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{5FD711FA-1656-4CC3-B068-183A04A322BF}</c15:txfldGUID>
                      <c15:f>Diagramm!$J$59</c15:f>
                      <c15:dlblFieldTableCache>
                        <c:ptCount val="1"/>
                      </c15:dlblFieldTableCache>
                    </c15:dlblFTEntry>
                  </c15:dlblFieldTable>
                  <c15:showDataLabelsRange val="0"/>
                </c:ext>
                <c:ext xmlns:c16="http://schemas.microsoft.com/office/drawing/2014/chart" uri="{C3380CC4-5D6E-409C-BE32-E72D297353CC}">
                  <c16:uniqueId val="{0000003B-CD79-4290-9DA1-0533EE95D71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{C6CCEC78-D662-4A61-A9F5-A9E864D4889D}</c15:txfldGUID>
                      <c15:f>Diagramm!$J$60</c15:f>
                      <c15:dlblFieldTableCache>
                        <c:ptCount val="1"/>
                      </c15:dlblFieldTableCache>
                    </c15:dlblFTEntry>
                  </c15:dlblFieldTable>
                  <c15:showDataLabelsRange val="0"/>
                </c:ext>
                <c:ext xmlns:c16="http://schemas.microsoft.com/office/drawing/2014/chart" uri="{C3380CC4-5D6E-409C-BE32-E72D297353CC}">
                  <c16:uniqueId val="{0000003C-CD79-4290-9DA1-0533EE95D71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{22E4322A-236F-4F5F-B288-38FAA33FAF2D}</c15:txfldGUID>
                      <c15:f>Diagramm!$J$61</c15:f>
                      <c15:dlblFieldTableCache>
                        <c:ptCount val="1"/>
                      </c15:dlblFieldTableCache>
                    </c15:dlblFTEntry>
                  </c15:dlblFieldTable>
                  <c15:showDataLabelsRange val="0"/>
                </c:ext>
                <c:ext xmlns:c16="http://schemas.microsoft.com/office/drawing/2014/chart" uri="{C3380CC4-5D6E-409C-BE32-E72D297353CC}">
                  <c16:uniqueId val="{0000003D-CD79-4290-9DA1-0533EE95D71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{9B9D69AC-4E5C-407E-9CD0-D0CCACF1705C}</c15:txfldGUID>
                      <c15:f>Diagramm!$J$62</c15:f>
                      <c15:dlblFieldTableCache>
                        <c:ptCount val="1"/>
                      </c15:dlblFieldTableCache>
                    </c15:dlblFTEntry>
                  </c15:dlblFieldTable>
                  <c15:showDataLabelsRange val="0"/>
                </c:ext>
                <c:ext xmlns:c16="http://schemas.microsoft.com/office/drawing/2014/chart" uri="{C3380CC4-5D6E-409C-BE32-E72D297353CC}">
                  <c16:uniqueId val="{0000003E-CD79-4290-9DA1-0533EE95D71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{C143CFD7-01EA-4EA3-8309-D5EF8B5397A4}</c15:txfldGUID>
                      <c15:f>Diagramm!$J$63</c15:f>
                      <c15:dlblFieldTableCache>
                        <c:ptCount val="1"/>
                      </c15:dlblFieldTableCache>
                    </c15:dlblFTEntry>
                  </c15:dlblFieldTable>
                  <c15:showDataLabelsRange val="0"/>
                </c:ext>
                <c:ext xmlns:c16="http://schemas.microsoft.com/office/drawing/2014/chart" uri="{C3380CC4-5D6E-409C-BE32-E72D297353CC}">
                  <c16:uniqueId val="{0000003F-CD79-4290-9DA1-0533EE95D71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{894DAEB2-66B0-466F-B6A3-BB92CF422564}</c15:txfldGUID>
                      <c15:f>Diagramm!$J$64</c15:f>
                      <c15:dlblFieldTableCache>
                        <c:ptCount val="1"/>
                      </c15:dlblFieldTableCache>
                    </c15:dlblFTEntry>
                  </c15:dlblFieldTable>
                  <c15:showDataLabelsRange val="0"/>
                </c:ext>
                <c:ext xmlns:c16="http://schemas.microsoft.com/office/drawing/2014/chart" uri="{C3380CC4-5D6E-409C-BE32-E72D297353CC}">
                  <c16:uniqueId val="{00000040-CD79-4290-9DA1-0533EE95D71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{EB165EBB-3C9D-4B64-908B-B611D5DFA303}</c15:txfldGUID>
                      <c15:f>Diagramm!$J$65</c15:f>
                      <c15:dlblFieldTableCache>
                        <c:ptCount val="1"/>
                      </c15:dlblFieldTableCache>
                    </c15:dlblFTEntry>
                  </c15:dlblFieldTable>
                  <c15:showDataLabelsRange val="0"/>
                </c:ext>
                <c:ext xmlns:c16="http://schemas.microsoft.com/office/drawing/2014/chart" uri="{C3380CC4-5D6E-409C-BE32-E72D297353CC}">
                  <c16:uniqueId val="{00000041-CD79-4290-9DA1-0533EE95D71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{F09F2DC4-AACB-4223-B43C-236B1C9FE3E9}</c15:txfldGUID>
                      <c15:f>Diagramm!$J$66</c15:f>
                      <c15:dlblFieldTableCache>
                        <c:ptCount val="1"/>
                      </c15:dlblFieldTableCache>
                    </c15:dlblFTEntry>
                  </c15:dlblFieldTable>
                  <c15:showDataLabelsRange val="0"/>
                </c:ext>
                <c:ext xmlns:c16="http://schemas.microsoft.com/office/drawing/2014/chart" uri="{C3380CC4-5D6E-409C-BE32-E72D297353CC}">
                  <c16:uniqueId val="{00000042-CD79-4290-9DA1-0533EE95D71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{F9CA099C-80D6-4C24-9302-850CCE918F80}</c15:txfldGUID>
                      <c15:f>Diagramm!$J$67</c15:f>
                      <c15:dlblFieldTableCache>
                        <c:ptCount val="1"/>
                      </c15:dlblFieldTableCache>
                    </c15:dlblFTEntry>
                  </c15:dlblFieldTable>
                  <c15:showDataLabelsRange val="0"/>
                </c:ext>
                <c:ext xmlns:c16="http://schemas.microsoft.com/office/drawing/2014/chart" uri="{C3380CC4-5D6E-409C-BE32-E72D297353CC}">
                  <c16:uniqueId val="{00000043-CD79-4290-9DA1-0533EE95D7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D79-4290-9DA1-0533EE95D71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BBF-4CFA-883E-EDA436A198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BF-4CFA-883E-EDA436A198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BF-4CFA-883E-EDA436A198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BF-4CFA-883E-EDA436A198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BF-4CFA-883E-EDA436A198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BF-4CFA-883E-EDA436A198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BBF-4CFA-883E-EDA436A198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BF-4CFA-883E-EDA436A198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BBF-4CFA-883E-EDA436A198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BF-4CFA-883E-EDA436A198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BBF-4CFA-883E-EDA436A198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BF-4CFA-883E-EDA436A198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BBF-4CFA-883E-EDA436A198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BF-4CFA-883E-EDA436A198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BBF-4CFA-883E-EDA436A198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BF-4CFA-883E-EDA436A198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BBF-4CFA-883E-EDA436A198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BF-4CFA-883E-EDA436A198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BBF-4CFA-883E-EDA436A198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BBF-4CFA-883E-EDA436A198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BBF-4CFA-883E-EDA436A198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BBF-4CFA-883E-EDA436A198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BBF-4CFA-883E-EDA436A198D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BBF-4CFA-883E-EDA436A198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BBF-4CFA-883E-EDA436A198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BBF-4CFA-883E-EDA436A198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BBF-4CFA-883E-EDA436A198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BBF-4CFA-883E-EDA436A198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BBF-4CFA-883E-EDA436A198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BBF-4CFA-883E-EDA436A198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BBF-4CFA-883E-EDA436A198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BBF-4CFA-883E-EDA436A198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BBF-4CFA-883E-EDA436A198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BBF-4CFA-883E-EDA436A198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BBF-4CFA-883E-EDA436A198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BBF-4CFA-883E-EDA436A198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BBF-4CFA-883E-EDA436A198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BBF-4CFA-883E-EDA436A198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BBF-4CFA-883E-EDA436A198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BBF-4CFA-883E-EDA436A198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BBF-4CFA-883E-EDA436A198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BBF-4CFA-883E-EDA436A198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BBF-4CFA-883E-EDA436A198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BBF-4CFA-883E-EDA436A198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BBF-4CFA-883E-EDA436A198D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BBF-4CFA-883E-EDA436A198D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BBF-4CFA-883E-EDA436A198D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BBF-4CFA-883E-EDA436A198D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BBF-4CFA-883E-EDA436A198D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BBF-4CFA-883E-EDA436A198D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BBF-4CFA-883E-EDA436A198D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BBF-4CFA-883E-EDA436A198D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BBF-4CFA-883E-EDA436A198D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BBF-4CFA-883E-EDA436A198D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BBF-4CFA-883E-EDA436A198D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BBF-4CFA-883E-EDA436A198D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BBF-4CFA-883E-EDA436A198D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BBF-4CFA-883E-EDA436A198D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BBF-4CFA-883E-EDA436A198D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BBF-4CFA-883E-EDA436A198D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BBF-4CFA-883E-EDA436A198D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BBF-4CFA-883E-EDA436A198D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BBF-4CFA-883E-EDA436A198D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BBF-4CFA-883E-EDA436A198D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BBF-4CFA-883E-EDA436A198D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BBF-4CFA-883E-EDA436A198D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BBF-4CFA-883E-EDA436A198D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BBF-4CFA-883E-EDA436A198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BBF-4CFA-883E-EDA436A198D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100.78687166744318</c:v>
                </c:pt>
                <c:pt idx="2">
                  <c:v>103.10348397784335</c:v>
                </c:pt>
                <c:pt idx="3">
                  <c:v>102.04353678107367</c:v>
                </c:pt>
                <c:pt idx="4">
                  <c:v>102.40979448154475</c:v>
                </c:pt>
                <c:pt idx="5">
                  <c:v>103.09830719055755</c:v>
                </c:pt>
                <c:pt idx="6">
                  <c:v>105.44598022467258</c:v>
                </c:pt>
                <c:pt idx="7">
                  <c:v>104.91665372469845</c:v>
                </c:pt>
                <c:pt idx="8">
                  <c:v>104.88171041051923</c:v>
                </c:pt>
                <c:pt idx="9">
                  <c:v>105.05901537505824</c:v>
                </c:pt>
                <c:pt idx="10">
                  <c:v>107.15820261945437</c:v>
                </c:pt>
                <c:pt idx="11">
                  <c:v>106.51757519283534</c:v>
                </c:pt>
                <c:pt idx="12">
                  <c:v>106.5292229642284</c:v>
                </c:pt>
                <c:pt idx="13">
                  <c:v>106.68323238598126</c:v>
                </c:pt>
                <c:pt idx="14">
                  <c:v>108.78500802402029</c:v>
                </c:pt>
                <c:pt idx="15">
                  <c:v>108.17932391158047</c:v>
                </c:pt>
                <c:pt idx="16">
                  <c:v>108.01107832479164</c:v>
                </c:pt>
                <c:pt idx="17">
                  <c:v>108.54169902158721</c:v>
                </c:pt>
                <c:pt idx="18">
                  <c:v>110.78842470362893</c:v>
                </c:pt>
                <c:pt idx="19">
                  <c:v>110.22156649583268</c:v>
                </c:pt>
                <c:pt idx="20">
                  <c:v>110.16332763886732</c:v>
                </c:pt>
                <c:pt idx="21">
                  <c:v>110.99937878552571</c:v>
                </c:pt>
                <c:pt idx="22">
                  <c:v>113.05197494434952</c:v>
                </c:pt>
                <c:pt idx="23">
                  <c:v>112.22757156908423</c:v>
                </c:pt>
                <c:pt idx="24">
                  <c:v>111.86131386861314</c:v>
                </c:pt>
              </c:numCache>
            </c:numRef>
          </c:val>
          <c:smooth val="0"/>
          <c:extLst>
            <c:ext xmlns:c16="http://schemas.microsoft.com/office/drawing/2014/chart" uri="{C3380CC4-5D6E-409C-BE32-E72D297353CC}">
              <c16:uniqueId val="{00000000-8C08-4BC1-8AF1-DC95FFD7C83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101.94447997953179</c:v>
                </c:pt>
                <c:pt idx="2">
                  <c:v>104.38787258539082</c:v>
                </c:pt>
                <c:pt idx="3">
                  <c:v>102.7887936548548</c:v>
                </c:pt>
                <c:pt idx="4">
                  <c:v>99.667391582448502</c:v>
                </c:pt>
                <c:pt idx="5">
                  <c:v>100.34540104899578</c:v>
                </c:pt>
                <c:pt idx="6">
                  <c:v>105.84623257003966</c:v>
                </c:pt>
                <c:pt idx="7">
                  <c:v>106.16604835614687</c:v>
                </c:pt>
                <c:pt idx="8">
                  <c:v>105.65434309837534</c:v>
                </c:pt>
                <c:pt idx="9">
                  <c:v>108.26403991301009</c:v>
                </c:pt>
                <c:pt idx="10">
                  <c:v>113.47064091083536</c:v>
                </c:pt>
                <c:pt idx="11">
                  <c:v>113.45784827939107</c:v>
                </c:pt>
                <c:pt idx="12">
                  <c:v>113.71370090827683</c:v>
                </c:pt>
                <c:pt idx="13">
                  <c:v>115.37674299603428</c:v>
                </c:pt>
                <c:pt idx="14">
                  <c:v>119.67506716131508</c:v>
                </c:pt>
                <c:pt idx="15">
                  <c:v>119.82857873864654</c:v>
                </c:pt>
                <c:pt idx="16">
                  <c:v>118.37021875399769</c:v>
                </c:pt>
                <c:pt idx="17">
                  <c:v>120.36586925930663</c:v>
                </c:pt>
                <c:pt idx="18">
                  <c:v>124.84329026480748</c:v>
                </c:pt>
                <c:pt idx="19">
                  <c:v>123.34655238582577</c:v>
                </c:pt>
                <c:pt idx="20">
                  <c:v>122.86043239094282</c:v>
                </c:pt>
                <c:pt idx="21">
                  <c:v>126.51912498400921</c:v>
                </c:pt>
                <c:pt idx="22">
                  <c:v>130.04989126263274</c:v>
                </c:pt>
                <c:pt idx="23">
                  <c:v>128.02865549443521</c:v>
                </c:pt>
                <c:pt idx="24">
                  <c:v>123.14187028271715</c:v>
                </c:pt>
              </c:numCache>
            </c:numRef>
          </c:val>
          <c:smooth val="0"/>
          <c:extLst>
            <c:ext xmlns:c16="http://schemas.microsoft.com/office/drawing/2014/chart" uri="{C3380CC4-5D6E-409C-BE32-E72D297353CC}">
              <c16:uniqueId val="{00000001-8C08-4BC1-8AF1-DC95FFD7C83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101.6157897428031</c:v>
                </c:pt>
                <c:pt idx="2">
                  <c:v>100.15851101907245</c:v>
                </c:pt>
                <c:pt idx="3">
                  <c:v>99.319936595592367</c:v>
                </c:pt>
                <c:pt idx="4">
                  <c:v>96.671268599478438</c:v>
                </c:pt>
                <c:pt idx="5">
                  <c:v>98.491588689471797</c:v>
                </c:pt>
                <c:pt idx="6">
                  <c:v>96.773533773073581</c:v>
                </c:pt>
                <c:pt idx="7">
                  <c:v>96.006544971110088</c:v>
                </c:pt>
                <c:pt idx="8">
                  <c:v>95.500332361814188</c:v>
                </c:pt>
                <c:pt idx="9">
                  <c:v>97.576315385795368</c:v>
                </c:pt>
                <c:pt idx="10">
                  <c:v>96.891138722707979</c:v>
                </c:pt>
                <c:pt idx="11">
                  <c:v>95.924732832233985</c:v>
                </c:pt>
                <c:pt idx="12">
                  <c:v>95.055478856675364</c:v>
                </c:pt>
                <c:pt idx="13">
                  <c:v>96.420718924170373</c:v>
                </c:pt>
                <c:pt idx="14">
                  <c:v>95.065705374034877</c:v>
                </c:pt>
                <c:pt idx="15">
                  <c:v>94.421434780385539</c:v>
                </c:pt>
                <c:pt idx="16">
                  <c:v>93.19936595592371</c:v>
                </c:pt>
                <c:pt idx="17">
                  <c:v>94.431661297745052</c:v>
                </c:pt>
                <c:pt idx="18">
                  <c:v>92.826098072301477</c:v>
                </c:pt>
                <c:pt idx="19">
                  <c:v>91.829012629748945</c:v>
                </c:pt>
                <c:pt idx="20">
                  <c:v>91.215421588178145</c:v>
                </c:pt>
                <c:pt idx="21">
                  <c:v>92.340338497724588</c:v>
                </c:pt>
                <c:pt idx="22">
                  <c:v>90.310374801861229</c:v>
                </c:pt>
                <c:pt idx="23">
                  <c:v>88.991154062484028</c:v>
                </c:pt>
                <c:pt idx="24">
                  <c:v>85.989671217466892</c:v>
                </c:pt>
              </c:numCache>
            </c:numRef>
          </c:val>
          <c:smooth val="0"/>
          <c:extLst>
            <c:ext xmlns:c16="http://schemas.microsoft.com/office/drawing/2014/chart" uri="{C3380CC4-5D6E-409C-BE32-E72D297353CC}">
              <c16:uniqueId val="{00000002-8C08-4BC1-8AF1-DC95FFD7C83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C08-4BC1-8AF1-DC95FFD7C835}"/>
                </c:ext>
              </c:extLst>
            </c:dLbl>
            <c:dLbl>
              <c:idx val="1"/>
              <c:delete val="1"/>
              <c:extLst>
                <c:ext xmlns:c15="http://schemas.microsoft.com/office/drawing/2012/chart" uri="{CE6537A1-D6FC-4f65-9D91-7224C49458BB}"/>
                <c:ext xmlns:c16="http://schemas.microsoft.com/office/drawing/2014/chart" uri="{C3380CC4-5D6E-409C-BE32-E72D297353CC}">
                  <c16:uniqueId val="{00000004-8C08-4BC1-8AF1-DC95FFD7C835}"/>
                </c:ext>
              </c:extLst>
            </c:dLbl>
            <c:dLbl>
              <c:idx val="2"/>
              <c:delete val="1"/>
              <c:extLst>
                <c:ext xmlns:c15="http://schemas.microsoft.com/office/drawing/2012/chart" uri="{CE6537A1-D6FC-4f65-9D91-7224C49458BB}"/>
                <c:ext xmlns:c16="http://schemas.microsoft.com/office/drawing/2014/chart" uri="{C3380CC4-5D6E-409C-BE32-E72D297353CC}">
                  <c16:uniqueId val="{00000005-8C08-4BC1-8AF1-DC95FFD7C835}"/>
                </c:ext>
              </c:extLst>
            </c:dLbl>
            <c:dLbl>
              <c:idx val="3"/>
              <c:delete val="1"/>
              <c:extLst>
                <c:ext xmlns:c15="http://schemas.microsoft.com/office/drawing/2012/chart" uri="{CE6537A1-D6FC-4f65-9D91-7224C49458BB}"/>
                <c:ext xmlns:c16="http://schemas.microsoft.com/office/drawing/2014/chart" uri="{C3380CC4-5D6E-409C-BE32-E72D297353CC}">
                  <c16:uniqueId val="{00000006-8C08-4BC1-8AF1-DC95FFD7C835}"/>
                </c:ext>
              </c:extLst>
            </c:dLbl>
            <c:dLbl>
              <c:idx val="4"/>
              <c:delete val="1"/>
              <c:extLst>
                <c:ext xmlns:c15="http://schemas.microsoft.com/office/drawing/2012/chart" uri="{CE6537A1-D6FC-4f65-9D91-7224C49458BB}"/>
                <c:ext xmlns:c16="http://schemas.microsoft.com/office/drawing/2014/chart" uri="{C3380CC4-5D6E-409C-BE32-E72D297353CC}">
                  <c16:uniqueId val="{00000007-8C08-4BC1-8AF1-DC95FFD7C835}"/>
                </c:ext>
              </c:extLst>
            </c:dLbl>
            <c:dLbl>
              <c:idx val="5"/>
              <c:delete val="1"/>
              <c:extLst>
                <c:ext xmlns:c15="http://schemas.microsoft.com/office/drawing/2012/chart" uri="{CE6537A1-D6FC-4f65-9D91-7224C49458BB}"/>
                <c:ext xmlns:c16="http://schemas.microsoft.com/office/drawing/2014/chart" uri="{C3380CC4-5D6E-409C-BE32-E72D297353CC}">
                  <c16:uniqueId val="{00000008-8C08-4BC1-8AF1-DC95FFD7C835}"/>
                </c:ext>
              </c:extLst>
            </c:dLbl>
            <c:dLbl>
              <c:idx val="6"/>
              <c:delete val="1"/>
              <c:extLst>
                <c:ext xmlns:c15="http://schemas.microsoft.com/office/drawing/2012/chart" uri="{CE6537A1-D6FC-4f65-9D91-7224C49458BB}"/>
                <c:ext xmlns:c16="http://schemas.microsoft.com/office/drawing/2014/chart" uri="{C3380CC4-5D6E-409C-BE32-E72D297353CC}">
                  <c16:uniqueId val="{00000009-8C08-4BC1-8AF1-DC95FFD7C835}"/>
                </c:ext>
              </c:extLst>
            </c:dLbl>
            <c:dLbl>
              <c:idx val="7"/>
              <c:delete val="1"/>
              <c:extLst>
                <c:ext xmlns:c15="http://schemas.microsoft.com/office/drawing/2012/chart" uri="{CE6537A1-D6FC-4f65-9D91-7224C49458BB}"/>
                <c:ext xmlns:c16="http://schemas.microsoft.com/office/drawing/2014/chart" uri="{C3380CC4-5D6E-409C-BE32-E72D297353CC}">
                  <c16:uniqueId val="{0000000A-8C08-4BC1-8AF1-DC95FFD7C835}"/>
                </c:ext>
              </c:extLst>
            </c:dLbl>
            <c:dLbl>
              <c:idx val="8"/>
              <c:delete val="1"/>
              <c:extLst>
                <c:ext xmlns:c15="http://schemas.microsoft.com/office/drawing/2012/chart" uri="{CE6537A1-D6FC-4f65-9D91-7224C49458BB}"/>
                <c:ext xmlns:c16="http://schemas.microsoft.com/office/drawing/2014/chart" uri="{C3380CC4-5D6E-409C-BE32-E72D297353CC}">
                  <c16:uniqueId val="{0000000B-8C08-4BC1-8AF1-DC95FFD7C835}"/>
                </c:ext>
              </c:extLst>
            </c:dLbl>
            <c:dLbl>
              <c:idx val="9"/>
              <c:delete val="1"/>
              <c:extLst>
                <c:ext xmlns:c15="http://schemas.microsoft.com/office/drawing/2012/chart" uri="{CE6537A1-D6FC-4f65-9D91-7224C49458BB}"/>
                <c:ext xmlns:c16="http://schemas.microsoft.com/office/drawing/2014/chart" uri="{C3380CC4-5D6E-409C-BE32-E72D297353CC}">
                  <c16:uniqueId val="{0000000C-8C08-4BC1-8AF1-DC95FFD7C835}"/>
                </c:ext>
              </c:extLst>
            </c:dLbl>
            <c:dLbl>
              <c:idx val="10"/>
              <c:delete val="1"/>
              <c:extLst>
                <c:ext xmlns:c15="http://schemas.microsoft.com/office/drawing/2012/chart" uri="{CE6537A1-D6FC-4f65-9D91-7224C49458BB}"/>
                <c:ext xmlns:c16="http://schemas.microsoft.com/office/drawing/2014/chart" uri="{C3380CC4-5D6E-409C-BE32-E72D297353CC}">
                  <c16:uniqueId val="{0000000D-8C08-4BC1-8AF1-DC95FFD7C835}"/>
                </c:ext>
              </c:extLst>
            </c:dLbl>
            <c:dLbl>
              <c:idx val="11"/>
              <c:delete val="1"/>
              <c:extLst>
                <c:ext xmlns:c15="http://schemas.microsoft.com/office/drawing/2012/chart" uri="{CE6537A1-D6FC-4f65-9D91-7224C49458BB}"/>
                <c:ext xmlns:c16="http://schemas.microsoft.com/office/drawing/2014/chart" uri="{C3380CC4-5D6E-409C-BE32-E72D297353CC}">
                  <c16:uniqueId val="{0000000E-8C08-4BC1-8AF1-DC95FFD7C835}"/>
                </c:ext>
              </c:extLst>
            </c:dLbl>
            <c:dLbl>
              <c:idx val="12"/>
              <c:delete val="1"/>
              <c:extLst>
                <c:ext xmlns:c15="http://schemas.microsoft.com/office/drawing/2012/chart" uri="{CE6537A1-D6FC-4f65-9D91-7224C49458BB}"/>
                <c:ext xmlns:c16="http://schemas.microsoft.com/office/drawing/2014/chart" uri="{C3380CC4-5D6E-409C-BE32-E72D297353CC}">
                  <c16:uniqueId val="{0000000F-8C08-4BC1-8AF1-DC95FFD7C83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C08-4BC1-8AF1-DC95FFD7C835}"/>
                </c:ext>
              </c:extLst>
            </c:dLbl>
            <c:dLbl>
              <c:idx val="14"/>
              <c:delete val="1"/>
              <c:extLst>
                <c:ext xmlns:c15="http://schemas.microsoft.com/office/drawing/2012/chart" uri="{CE6537A1-D6FC-4f65-9D91-7224C49458BB}"/>
                <c:ext xmlns:c16="http://schemas.microsoft.com/office/drawing/2014/chart" uri="{C3380CC4-5D6E-409C-BE32-E72D297353CC}">
                  <c16:uniqueId val="{00000011-8C08-4BC1-8AF1-DC95FFD7C835}"/>
                </c:ext>
              </c:extLst>
            </c:dLbl>
            <c:dLbl>
              <c:idx val="15"/>
              <c:delete val="1"/>
              <c:extLst>
                <c:ext xmlns:c15="http://schemas.microsoft.com/office/drawing/2012/chart" uri="{CE6537A1-D6FC-4f65-9D91-7224C49458BB}"/>
                <c:ext xmlns:c16="http://schemas.microsoft.com/office/drawing/2014/chart" uri="{C3380CC4-5D6E-409C-BE32-E72D297353CC}">
                  <c16:uniqueId val="{00000012-8C08-4BC1-8AF1-DC95FFD7C835}"/>
                </c:ext>
              </c:extLst>
            </c:dLbl>
            <c:dLbl>
              <c:idx val="16"/>
              <c:delete val="1"/>
              <c:extLst>
                <c:ext xmlns:c15="http://schemas.microsoft.com/office/drawing/2012/chart" uri="{CE6537A1-D6FC-4f65-9D91-7224C49458BB}"/>
                <c:ext xmlns:c16="http://schemas.microsoft.com/office/drawing/2014/chart" uri="{C3380CC4-5D6E-409C-BE32-E72D297353CC}">
                  <c16:uniqueId val="{00000013-8C08-4BC1-8AF1-DC95FFD7C835}"/>
                </c:ext>
              </c:extLst>
            </c:dLbl>
            <c:dLbl>
              <c:idx val="17"/>
              <c:delete val="1"/>
              <c:extLst>
                <c:ext xmlns:c15="http://schemas.microsoft.com/office/drawing/2012/chart" uri="{CE6537A1-D6FC-4f65-9D91-7224C49458BB}"/>
                <c:ext xmlns:c16="http://schemas.microsoft.com/office/drawing/2014/chart" uri="{C3380CC4-5D6E-409C-BE32-E72D297353CC}">
                  <c16:uniqueId val="{00000014-8C08-4BC1-8AF1-DC95FFD7C835}"/>
                </c:ext>
              </c:extLst>
            </c:dLbl>
            <c:dLbl>
              <c:idx val="18"/>
              <c:delete val="1"/>
              <c:extLst>
                <c:ext xmlns:c15="http://schemas.microsoft.com/office/drawing/2012/chart" uri="{CE6537A1-D6FC-4f65-9D91-7224C49458BB}"/>
                <c:ext xmlns:c16="http://schemas.microsoft.com/office/drawing/2014/chart" uri="{C3380CC4-5D6E-409C-BE32-E72D297353CC}">
                  <c16:uniqueId val="{00000015-8C08-4BC1-8AF1-DC95FFD7C835}"/>
                </c:ext>
              </c:extLst>
            </c:dLbl>
            <c:dLbl>
              <c:idx val="19"/>
              <c:delete val="1"/>
              <c:extLst>
                <c:ext xmlns:c15="http://schemas.microsoft.com/office/drawing/2012/chart" uri="{CE6537A1-D6FC-4f65-9D91-7224C49458BB}"/>
                <c:ext xmlns:c16="http://schemas.microsoft.com/office/drawing/2014/chart" uri="{C3380CC4-5D6E-409C-BE32-E72D297353CC}">
                  <c16:uniqueId val="{00000016-8C08-4BC1-8AF1-DC95FFD7C835}"/>
                </c:ext>
              </c:extLst>
            </c:dLbl>
            <c:dLbl>
              <c:idx val="20"/>
              <c:delete val="1"/>
              <c:extLst>
                <c:ext xmlns:c15="http://schemas.microsoft.com/office/drawing/2012/chart" uri="{CE6537A1-D6FC-4f65-9D91-7224C49458BB}"/>
                <c:ext xmlns:c16="http://schemas.microsoft.com/office/drawing/2014/chart" uri="{C3380CC4-5D6E-409C-BE32-E72D297353CC}">
                  <c16:uniqueId val="{00000017-8C08-4BC1-8AF1-DC95FFD7C835}"/>
                </c:ext>
              </c:extLst>
            </c:dLbl>
            <c:dLbl>
              <c:idx val="21"/>
              <c:delete val="1"/>
              <c:extLst>
                <c:ext xmlns:c15="http://schemas.microsoft.com/office/drawing/2012/chart" uri="{CE6537A1-D6FC-4f65-9D91-7224C49458BB}"/>
                <c:ext xmlns:c16="http://schemas.microsoft.com/office/drawing/2014/chart" uri="{C3380CC4-5D6E-409C-BE32-E72D297353CC}">
                  <c16:uniqueId val="{00000018-8C08-4BC1-8AF1-DC95FFD7C835}"/>
                </c:ext>
              </c:extLst>
            </c:dLbl>
            <c:dLbl>
              <c:idx val="22"/>
              <c:delete val="1"/>
              <c:extLst>
                <c:ext xmlns:c15="http://schemas.microsoft.com/office/drawing/2012/chart" uri="{CE6537A1-D6FC-4f65-9D91-7224C49458BB}"/>
                <c:ext xmlns:c16="http://schemas.microsoft.com/office/drawing/2014/chart" uri="{C3380CC4-5D6E-409C-BE32-E72D297353CC}">
                  <c16:uniqueId val="{00000019-8C08-4BC1-8AF1-DC95FFD7C835}"/>
                </c:ext>
              </c:extLst>
            </c:dLbl>
            <c:dLbl>
              <c:idx val="23"/>
              <c:delete val="1"/>
              <c:extLst>
                <c:ext xmlns:c15="http://schemas.microsoft.com/office/drawing/2012/chart" uri="{CE6537A1-D6FC-4f65-9D91-7224C49458BB}"/>
                <c:ext xmlns:c16="http://schemas.microsoft.com/office/drawing/2014/chart" uri="{C3380CC4-5D6E-409C-BE32-E72D297353CC}">
                  <c16:uniqueId val="{0000001A-8C08-4BC1-8AF1-DC95FFD7C835}"/>
                </c:ext>
              </c:extLst>
            </c:dLbl>
            <c:dLbl>
              <c:idx val="24"/>
              <c:delete val="1"/>
              <c:extLst>
                <c:ext xmlns:c15="http://schemas.microsoft.com/office/drawing/2012/chart" uri="{CE6537A1-D6FC-4f65-9D91-7224C49458BB}"/>
                <c:ext xmlns:c16="http://schemas.microsoft.com/office/drawing/2014/chart" uri="{C3380CC4-5D6E-409C-BE32-E72D297353CC}">
                  <c16:uniqueId val="{0000001B-8C08-4BC1-8AF1-DC95FFD7C83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C08-4BC1-8AF1-DC95FFD7C83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Düren (05358)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86433</v>
      </c>
      <c r="F11" s="238">
        <v>86716</v>
      </c>
      <c r="G11" s="238">
        <v>87353</v>
      </c>
      <c r="H11" s="238">
        <v>85767</v>
      </c>
      <c r="I11" s="265">
        <v>85121</v>
      </c>
      <c r="J11" s="263">
        <v>1312</v>
      </c>
      <c r="K11" s="266">
        <v>1.5413352756664043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20.015503337845498</v>
      </c>
      <c r="E13" s="115">
        <v>17300</v>
      </c>
      <c r="F13" s="114">
        <v>17326</v>
      </c>
      <c r="G13" s="114">
        <v>17803</v>
      </c>
      <c r="H13" s="114">
        <v>17638</v>
      </c>
      <c r="I13" s="140">
        <v>17032</v>
      </c>
      <c r="J13" s="115">
        <v>268</v>
      </c>
      <c r="K13" s="116">
        <v>1.573508689525599</v>
      </c>
    </row>
    <row r="14" spans="1:255" ht="14.1" customHeight="1" x14ac:dyDescent="0.2">
      <c r="A14" s="306" t="s">
        <v>230</v>
      </c>
      <c r="B14" s="307"/>
      <c r="C14" s="308"/>
      <c r="D14" s="113">
        <v>57.36466395936737</v>
      </c>
      <c r="E14" s="115">
        <v>49582</v>
      </c>
      <c r="F14" s="114">
        <v>49962</v>
      </c>
      <c r="G14" s="114">
        <v>50244</v>
      </c>
      <c r="H14" s="114">
        <v>49020</v>
      </c>
      <c r="I14" s="140">
        <v>49116</v>
      </c>
      <c r="J14" s="115">
        <v>466</v>
      </c>
      <c r="K14" s="116">
        <v>0.94877433015717894</v>
      </c>
    </row>
    <row r="15" spans="1:255" ht="14.1" customHeight="1" x14ac:dyDescent="0.2">
      <c r="A15" s="306" t="s">
        <v>231</v>
      </c>
      <c r="B15" s="307"/>
      <c r="C15" s="308"/>
      <c r="D15" s="113">
        <v>9.7254520842733676</v>
      </c>
      <c r="E15" s="115">
        <v>8406</v>
      </c>
      <c r="F15" s="114">
        <v>8347</v>
      </c>
      <c r="G15" s="114">
        <v>8331</v>
      </c>
      <c r="H15" s="114">
        <v>8244</v>
      </c>
      <c r="I15" s="140">
        <v>8192</v>
      </c>
      <c r="J15" s="115">
        <v>214</v>
      </c>
      <c r="K15" s="116">
        <v>2.6123046875</v>
      </c>
    </row>
    <row r="16" spans="1:255" ht="14.1" customHeight="1" x14ac:dyDescent="0.2">
      <c r="A16" s="306" t="s">
        <v>232</v>
      </c>
      <c r="B16" s="307"/>
      <c r="C16" s="308"/>
      <c r="D16" s="113">
        <v>11.765182279916235</v>
      </c>
      <c r="E16" s="115">
        <v>10169</v>
      </c>
      <c r="F16" s="114">
        <v>10092</v>
      </c>
      <c r="G16" s="114">
        <v>9983</v>
      </c>
      <c r="H16" s="114">
        <v>9902</v>
      </c>
      <c r="I16" s="140">
        <v>9811</v>
      </c>
      <c r="J16" s="115">
        <v>358</v>
      </c>
      <c r="K16" s="116">
        <v>3.6489654469473041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0.7473997200143464</v>
      </c>
      <c r="E18" s="115">
        <v>646</v>
      </c>
      <c r="F18" s="114">
        <v>558</v>
      </c>
      <c r="G18" s="114">
        <v>859</v>
      </c>
      <c r="H18" s="114">
        <v>889</v>
      </c>
      <c r="I18" s="140">
        <v>583</v>
      </c>
      <c r="J18" s="115">
        <v>63</v>
      </c>
      <c r="K18" s="116">
        <v>10.806174957118353</v>
      </c>
    </row>
    <row r="19" spans="1:255" ht="14.1" customHeight="1" x14ac:dyDescent="0.2">
      <c r="A19" s="306" t="s">
        <v>235</v>
      </c>
      <c r="B19" s="307" t="s">
        <v>236</v>
      </c>
      <c r="C19" s="308"/>
      <c r="D19" s="113">
        <v>0.54724468663589143</v>
      </c>
      <c r="E19" s="115">
        <v>473</v>
      </c>
      <c r="F19" s="114">
        <v>384</v>
      </c>
      <c r="G19" s="114">
        <v>680</v>
      </c>
      <c r="H19" s="114">
        <v>710</v>
      </c>
      <c r="I19" s="140">
        <v>412</v>
      </c>
      <c r="J19" s="115">
        <v>61</v>
      </c>
      <c r="K19" s="116">
        <v>14.805825242718447</v>
      </c>
    </row>
    <row r="20" spans="1:255" ht="14.1" customHeight="1" x14ac:dyDescent="0.2">
      <c r="A20" s="306">
        <v>12</v>
      </c>
      <c r="B20" s="307" t="s">
        <v>237</v>
      </c>
      <c r="C20" s="308"/>
      <c r="D20" s="113">
        <v>0.84227089190471227</v>
      </c>
      <c r="E20" s="115">
        <v>728</v>
      </c>
      <c r="F20" s="114">
        <v>723</v>
      </c>
      <c r="G20" s="114">
        <v>752</v>
      </c>
      <c r="H20" s="114">
        <v>757</v>
      </c>
      <c r="I20" s="140">
        <v>754</v>
      </c>
      <c r="J20" s="115">
        <v>-26</v>
      </c>
      <c r="K20" s="116">
        <v>-3.4482758620689653</v>
      </c>
    </row>
    <row r="21" spans="1:255" ht="14.1" customHeight="1" x14ac:dyDescent="0.2">
      <c r="A21" s="306">
        <v>21</v>
      </c>
      <c r="B21" s="307" t="s">
        <v>238</v>
      </c>
      <c r="C21" s="308"/>
      <c r="D21" s="113">
        <v>0.83648606435042172</v>
      </c>
      <c r="E21" s="115">
        <v>723</v>
      </c>
      <c r="F21" s="114">
        <v>735</v>
      </c>
      <c r="G21" s="114">
        <v>743</v>
      </c>
      <c r="H21" s="114">
        <v>739</v>
      </c>
      <c r="I21" s="140">
        <v>748</v>
      </c>
      <c r="J21" s="115">
        <v>-25</v>
      </c>
      <c r="K21" s="116">
        <v>-3.3422459893048129</v>
      </c>
    </row>
    <row r="22" spans="1:255" ht="14.1" customHeight="1" x14ac:dyDescent="0.2">
      <c r="A22" s="306">
        <v>22</v>
      </c>
      <c r="B22" s="307" t="s">
        <v>239</v>
      </c>
      <c r="C22" s="308"/>
      <c r="D22" s="113">
        <v>1.1754769590318512</v>
      </c>
      <c r="E22" s="115">
        <v>1016</v>
      </c>
      <c r="F22" s="114">
        <v>1000</v>
      </c>
      <c r="G22" s="114">
        <v>1024</v>
      </c>
      <c r="H22" s="114">
        <v>1028</v>
      </c>
      <c r="I22" s="140">
        <v>1069</v>
      </c>
      <c r="J22" s="115">
        <v>-53</v>
      </c>
      <c r="K22" s="116">
        <v>-4.9579045837231055</v>
      </c>
    </row>
    <row r="23" spans="1:255" ht="14.1" customHeight="1" x14ac:dyDescent="0.2">
      <c r="A23" s="306">
        <v>23</v>
      </c>
      <c r="B23" s="307" t="s">
        <v>240</v>
      </c>
      <c r="C23" s="308"/>
      <c r="D23" s="113">
        <v>3.7300568070065832</v>
      </c>
      <c r="E23" s="115">
        <v>3224</v>
      </c>
      <c r="F23" s="114">
        <v>3225</v>
      </c>
      <c r="G23" s="114">
        <v>3254</v>
      </c>
      <c r="H23" s="114">
        <v>3188</v>
      </c>
      <c r="I23" s="140">
        <v>3163</v>
      </c>
      <c r="J23" s="115">
        <v>61</v>
      </c>
      <c r="K23" s="116">
        <v>1.928548846032248</v>
      </c>
    </row>
    <row r="24" spans="1:255" ht="14.1" customHeight="1" x14ac:dyDescent="0.2">
      <c r="A24" s="306">
        <v>24</v>
      </c>
      <c r="B24" s="307" t="s">
        <v>241</v>
      </c>
      <c r="C24" s="308"/>
      <c r="D24" s="113">
        <v>3.4269318431617553</v>
      </c>
      <c r="E24" s="115">
        <v>2962</v>
      </c>
      <c r="F24" s="114">
        <v>2958</v>
      </c>
      <c r="G24" s="114">
        <v>3047</v>
      </c>
      <c r="H24" s="114">
        <v>3048</v>
      </c>
      <c r="I24" s="140">
        <v>3094</v>
      </c>
      <c r="J24" s="115">
        <v>-132</v>
      </c>
      <c r="K24" s="116">
        <v>-4.2663219133807369</v>
      </c>
    </row>
    <row r="25" spans="1:255" ht="14.1" customHeight="1" x14ac:dyDescent="0.2">
      <c r="A25" s="306">
        <v>25</v>
      </c>
      <c r="B25" s="307" t="s">
        <v>242</v>
      </c>
      <c r="C25" s="308"/>
      <c r="D25" s="113">
        <v>4.986521351798503</v>
      </c>
      <c r="E25" s="115">
        <v>4310</v>
      </c>
      <c r="F25" s="114">
        <v>4320</v>
      </c>
      <c r="G25" s="114">
        <v>4284</v>
      </c>
      <c r="H25" s="114">
        <v>4279</v>
      </c>
      <c r="I25" s="140">
        <v>4325</v>
      </c>
      <c r="J25" s="115">
        <v>-15</v>
      </c>
      <c r="K25" s="116">
        <v>-0.34682080924855491</v>
      </c>
    </row>
    <row r="26" spans="1:255" ht="14.1" customHeight="1" x14ac:dyDescent="0.2">
      <c r="A26" s="306">
        <v>26</v>
      </c>
      <c r="B26" s="307" t="s">
        <v>243</v>
      </c>
      <c r="C26" s="308"/>
      <c r="D26" s="113">
        <v>3.5900639801927503</v>
      </c>
      <c r="E26" s="115">
        <v>3103</v>
      </c>
      <c r="F26" s="114">
        <v>3163</v>
      </c>
      <c r="G26" s="114">
        <v>3186</v>
      </c>
      <c r="H26" s="114">
        <v>3092</v>
      </c>
      <c r="I26" s="140">
        <v>3091</v>
      </c>
      <c r="J26" s="115">
        <v>12</v>
      </c>
      <c r="K26" s="116">
        <v>0.38822387576835976</v>
      </c>
    </row>
    <row r="27" spans="1:255" ht="14.1" customHeight="1" x14ac:dyDescent="0.2">
      <c r="A27" s="306">
        <v>27</v>
      </c>
      <c r="B27" s="307" t="s">
        <v>244</v>
      </c>
      <c r="C27" s="308"/>
      <c r="D27" s="113">
        <v>2.2954195735425129</v>
      </c>
      <c r="E27" s="115">
        <v>1984</v>
      </c>
      <c r="F27" s="114">
        <v>1982</v>
      </c>
      <c r="G27" s="114">
        <v>1986</v>
      </c>
      <c r="H27" s="114">
        <v>1972</v>
      </c>
      <c r="I27" s="140">
        <v>1984</v>
      </c>
      <c r="J27" s="115">
        <v>0</v>
      </c>
      <c r="K27" s="116">
        <v>0</v>
      </c>
    </row>
    <row r="28" spans="1:255" ht="14.1" customHeight="1" x14ac:dyDescent="0.2">
      <c r="A28" s="306">
        <v>28</v>
      </c>
      <c r="B28" s="307" t="s">
        <v>245</v>
      </c>
      <c r="C28" s="308"/>
      <c r="D28" s="113">
        <v>1.0227575115985792</v>
      </c>
      <c r="E28" s="115">
        <v>884</v>
      </c>
      <c r="F28" s="114">
        <v>898</v>
      </c>
      <c r="G28" s="114">
        <v>906</v>
      </c>
      <c r="H28" s="114">
        <v>913</v>
      </c>
      <c r="I28" s="140">
        <v>932</v>
      </c>
      <c r="J28" s="115">
        <v>-48</v>
      </c>
      <c r="K28" s="116">
        <v>-5.1502145922746783</v>
      </c>
    </row>
    <row r="29" spans="1:255" ht="14.1" customHeight="1" x14ac:dyDescent="0.2">
      <c r="A29" s="306">
        <v>29</v>
      </c>
      <c r="B29" s="307" t="s">
        <v>246</v>
      </c>
      <c r="C29" s="308"/>
      <c r="D29" s="113">
        <v>1.7250355766894589</v>
      </c>
      <c r="E29" s="115">
        <v>1491</v>
      </c>
      <c r="F29" s="114">
        <v>1526</v>
      </c>
      <c r="G29" s="114">
        <v>1565</v>
      </c>
      <c r="H29" s="114">
        <v>1518</v>
      </c>
      <c r="I29" s="140">
        <v>1533</v>
      </c>
      <c r="J29" s="115">
        <v>-42</v>
      </c>
      <c r="K29" s="116">
        <v>-2.7397260273972601</v>
      </c>
    </row>
    <row r="30" spans="1:255" ht="14.1" customHeight="1" x14ac:dyDescent="0.2">
      <c r="A30" s="306" t="s">
        <v>247</v>
      </c>
      <c r="B30" s="307" t="s">
        <v>248</v>
      </c>
      <c r="C30" s="308"/>
      <c r="D30" s="113">
        <v>0.44311779065866047</v>
      </c>
      <c r="E30" s="115">
        <v>383</v>
      </c>
      <c r="F30" s="114">
        <v>395</v>
      </c>
      <c r="G30" s="114">
        <v>424</v>
      </c>
      <c r="H30" s="114">
        <v>382</v>
      </c>
      <c r="I30" s="140" t="s">
        <v>513</v>
      </c>
      <c r="J30" s="115" t="s">
        <v>513</v>
      </c>
      <c r="K30" s="116" t="s">
        <v>513</v>
      </c>
    </row>
    <row r="31" spans="1:255" ht="14.1" customHeight="1" x14ac:dyDescent="0.2">
      <c r="A31" s="306" t="s">
        <v>249</v>
      </c>
      <c r="B31" s="307" t="s">
        <v>250</v>
      </c>
      <c r="C31" s="308"/>
      <c r="D31" s="113">
        <v>1.2784468894982242</v>
      </c>
      <c r="E31" s="115">
        <v>1105</v>
      </c>
      <c r="F31" s="114">
        <v>1128</v>
      </c>
      <c r="G31" s="114">
        <v>1138</v>
      </c>
      <c r="H31" s="114">
        <v>1133</v>
      </c>
      <c r="I31" s="140">
        <v>1130</v>
      </c>
      <c r="J31" s="115">
        <v>-25</v>
      </c>
      <c r="K31" s="116">
        <v>-2.2123893805309733</v>
      </c>
    </row>
    <row r="32" spans="1:255" ht="14.1" customHeight="1" x14ac:dyDescent="0.2">
      <c r="A32" s="306">
        <v>31</v>
      </c>
      <c r="B32" s="307" t="s">
        <v>251</v>
      </c>
      <c r="C32" s="308"/>
      <c r="D32" s="113">
        <v>0.69765020304744718</v>
      </c>
      <c r="E32" s="115">
        <v>603</v>
      </c>
      <c r="F32" s="114">
        <v>595</v>
      </c>
      <c r="G32" s="114">
        <v>601</v>
      </c>
      <c r="H32" s="114">
        <v>599</v>
      </c>
      <c r="I32" s="140">
        <v>582</v>
      </c>
      <c r="J32" s="115">
        <v>21</v>
      </c>
      <c r="K32" s="116">
        <v>3.6082474226804124</v>
      </c>
    </row>
    <row r="33" spans="1:11" ht="14.1" customHeight="1" x14ac:dyDescent="0.2">
      <c r="A33" s="306">
        <v>32</v>
      </c>
      <c r="B33" s="307" t="s">
        <v>252</v>
      </c>
      <c r="C33" s="308"/>
      <c r="D33" s="113">
        <v>2.5152430206055558</v>
      </c>
      <c r="E33" s="115">
        <v>2174</v>
      </c>
      <c r="F33" s="114">
        <v>2127</v>
      </c>
      <c r="G33" s="114">
        <v>2177</v>
      </c>
      <c r="H33" s="114">
        <v>2133</v>
      </c>
      <c r="I33" s="140">
        <v>2078</v>
      </c>
      <c r="J33" s="115">
        <v>96</v>
      </c>
      <c r="K33" s="116">
        <v>4.6198267564966313</v>
      </c>
    </row>
    <row r="34" spans="1:11" ht="14.1" customHeight="1" x14ac:dyDescent="0.2">
      <c r="A34" s="306">
        <v>33</v>
      </c>
      <c r="B34" s="307" t="s">
        <v>253</v>
      </c>
      <c r="C34" s="308"/>
      <c r="D34" s="113">
        <v>0.94292689134936891</v>
      </c>
      <c r="E34" s="115">
        <v>815</v>
      </c>
      <c r="F34" s="114">
        <v>824</v>
      </c>
      <c r="G34" s="114">
        <v>867</v>
      </c>
      <c r="H34" s="114">
        <v>841</v>
      </c>
      <c r="I34" s="140">
        <v>814</v>
      </c>
      <c r="J34" s="115">
        <v>1</v>
      </c>
      <c r="K34" s="116">
        <v>0.12285012285012285</v>
      </c>
    </row>
    <row r="35" spans="1:11" ht="14.1" customHeight="1" x14ac:dyDescent="0.2">
      <c r="A35" s="306">
        <v>34</v>
      </c>
      <c r="B35" s="307" t="s">
        <v>254</v>
      </c>
      <c r="C35" s="308"/>
      <c r="D35" s="113">
        <v>2.3902907454328788</v>
      </c>
      <c r="E35" s="115">
        <v>2066</v>
      </c>
      <c r="F35" s="114">
        <v>2077</v>
      </c>
      <c r="G35" s="114">
        <v>2088</v>
      </c>
      <c r="H35" s="114">
        <v>2060</v>
      </c>
      <c r="I35" s="140">
        <v>2062</v>
      </c>
      <c r="J35" s="115">
        <v>4</v>
      </c>
      <c r="K35" s="116">
        <v>0.19398642095053345</v>
      </c>
    </row>
    <row r="36" spans="1:11" ht="14.1" customHeight="1" x14ac:dyDescent="0.2">
      <c r="A36" s="306">
        <v>41</v>
      </c>
      <c r="B36" s="307" t="s">
        <v>255</v>
      </c>
      <c r="C36" s="308"/>
      <c r="D36" s="113">
        <v>3.3980077053903024</v>
      </c>
      <c r="E36" s="115">
        <v>2937</v>
      </c>
      <c r="F36" s="114">
        <v>2937</v>
      </c>
      <c r="G36" s="114">
        <v>2904</v>
      </c>
      <c r="H36" s="114">
        <v>2875</v>
      </c>
      <c r="I36" s="140">
        <v>2868</v>
      </c>
      <c r="J36" s="115">
        <v>69</v>
      </c>
      <c r="K36" s="116">
        <v>2.4058577405857742</v>
      </c>
    </row>
    <row r="37" spans="1:11" ht="14.1" customHeight="1" x14ac:dyDescent="0.2">
      <c r="A37" s="306">
        <v>42</v>
      </c>
      <c r="B37" s="307" t="s">
        <v>256</v>
      </c>
      <c r="C37" s="308"/>
      <c r="D37" s="113">
        <v>0.29618317077967904</v>
      </c>
      <c r="E37" s="115">
        <v>256</v>
      </c>
      <c r="F37" s="114">
        <v>253</v>
      </c>
      <c r="G37" s="114">
        <v>255</v>
      </c>
      <c r="H37" s="114">
        <v>250</v>
      </c>
      <c r="I37" s="140">
        <v>249</v>
      </c>
      <c r="J37" s="115">
        <v>7</v>
      </c>
      <c r="K37" s="116">
        <v>2.8112449799196786</v>
      </c>
    </row>
    <row r="38" spans="1:11" ht="14.1" customHeight="1" x14ac:dyDescent="0.2">
      <c r="A38" s="306">
        <v>43</v>
      </c>
      <c r="B38" s="307" t="s">
        <v>257</v>
      </c>
      <c r="C38" s="308"/>
      <c r="D38" s="113">
        <v>1.4670322677680978</v>
      </c>
      <c r="E38" s="115">
        <v>1268</v>
      </c>
      <c r="F38" s="114">
        <v>1242</v>
      </c>
      <c r="G38" s="114">
        <v>1231</v>
      </c>
      <c r="H38" s="114">
        <v>1173</v>
      </c>
      <c r="I38" s="140">
        <v>1161</v>
      </c>
      <c r="J38" s="115">
        <v>107</v>
      </c>
      <c r="K38" s="116">
        <v>9.2161929371231697</v>
      </c>
    </row>
    <row r="39" spans="1:11" ht="14.1" customHeight="1" x14ac:dyDescent="0.2">
      <c r="A39" s="306">
        <v>51</v>
      </c>
      <c r="B39" s="307" t="s">
        <v>258</v>
      </c>
      <c r="C39" s="308"/>
      <c r="D39" s="113">
        <v>5.0894912822648761</v>
      </c>
      <c r="E39" s="115">
        <v>4399</v>
      </c>
      <c r="F39" s="114">
        <v>4573</v>
      </c>
      <c r="G39" s="114">
        <v>4731</v>
      </c>
      <c r="H39" s="114">
        <v>4515</v>
      </c>
      <c r="I39" s="140">
        <v>4480</v>
      </c>
      <c r="J39" s="115">
        <v>-81</v>
      </c>
      <c r="K39" s="116">
        <v>-1.8080357142857142</v>
      </c>
    </row>
    <row r="40" spans="1:11" ht="14.1" customHeight="1" x14ac:dyDescent="0.2">
      <c r="A40" s="306" t="s">
        <v>259</v>
      </c>
      <c r="B40" s="307" t="s">
        <v>260</v>
      </c>
      <c r="C40" s="308"/>
      <c r="D40" s="113">
        <v>4.3363067346962385</v>
      </c>
      <c r="E40" s="115">
        <v>3748</v>
      </c>
      <c r="F40" s="114">
        <v>3943</v>
      </c>
      <c r="G40" s="114">
        <v>4117</v>
      </c>
      <c r="H40" s="114">
        <v>3959</v>
      </c>
      <c r="I40" s="140">
        <v>3930</v>
      </c>
      <c r="J40" s="115">
        <v>-182</v>
      </c>
      <c r="K40" s="116">
        <v>-4.6310432569974553</v>
      </c>
    </row>
    <row r="41" spans="1:11" ht="14.1" customHeight="1" x14ac:dyDescent="0.2">
      <c r="A41" s="306"/>
      <c r="B41" s="307" t="s">
        <v>261</v>
      </c>
      <c r="C41" s="308"/>
      <c r="D41" s="113">
        <v>3.824927978896949</v>
      </c>
      <c r="E41" s="115">
        <v>3306</v>
      </c>
      <c r="F41" s="114">
        <v>3501</v>
      </c>
      <c r="G41" s="114">
        <v>3659</v>
      </c>
      <c r="H41" s="114">
        <v>3493</v>
      </c>
      <c r="I41" s="140">
        <v>3462</v>
      </c>
      <c r="J41" s="115">
        <v>-156</v>
      </c>
      <c r="K41" s="116">
        <v>-4.5060658578856154</v>
      </c>
    </row>
    <row r="42" spans="1:11" ht="14.1" customHeight="1" x14ac:dyDescent="0.2">
      <c r="A42" s="306">
        <v>52</v>
      </c>
      <c r="B42" s="307" t="s">
        <v>262</v>
      </c>
      <c r="C42" s="308"/>
      <c r="D42" s="113">
        <v>4.3420915622505296</v>
      </c>
      <c r="E42" s="115">
        <v>3753</v>
      </c>
      <c r="F42" s="114">
        <v>3841</v>
      </c>
      <c r="G42" s="114">
        <v>3909</v>
      </c>
      <c r="H42" s="114">
        <v>3790</v>
      </c>
      <c r="I42" s="140">
        <v>3680</v>
      </c>
      <c r="J42" s="115">
        <v>73</v>
      </c>
      <c r="K42" s="116">
        <v>1.9836956521739131</v>
      </c>
    </row>
    <row r="43" spans="1:11" ht="14.1" customHeight="1" x14ac:dyDescent="0.2">
      <c r="A43" s="306" t="s">
        <v>263</v>
      </c>
      <c r="B43" s="307" t="s">
        <v>264</v>
      </c>
      <c r="C43" s="308"/>
      <c r="D43" s="113">
        <v>3.4639547395092154</v>
      </c>
      <c r="E43" s="115">
        <v>2994</v>
      </c>
      <c r="F43" s="114">
        <v>3062</v>
      </c>
      <c r="G43" s="114">
        <v>3103</v>
      </c>
      <c r="H43" s="114">
        <v>2995</v>
      </c>
      <c r="I43" s="140">
        <v>2905</v>
      </c>
      <c r="J43" s="115">
        <v>89</v>
      </c>
      <c r="K43" s="116">
        <v>3.0636833046471601</v>
      </c>
    </row>
    <row r="44" spans="1:11" ht="14.1" customHeight="1" x14ac:dyDescent="0.2">
      <c r="A44" s="306">
        <v>53</v>
      </c>
      <c r="B44" s="307" t="s">
        <v>265</v>
      </c>
      <c r="C44" s="308"/>
      <c r="D44" s="113">
        <v>1.0343271667071605</v>
      </c>
      <c r="E44" s="115">
        <v>894</v>
      </c>
      <c r="F44" s="114">
        <v>907</v>
      </c>
      <c r="G44" s="114">
        <v>922</v>
      </c>
      <c r="H44" s="114">
        <v>914</v>
      </c>
      <c r="I44" s="140">
        <v>915</v>
      </c>
      <c r="J44" s="115">
        <v>-21</v>
      </c>
      <c r="K44" s="116">
        <v>-2.2950819672131146</v>
      </c>
    </row>
    <row r="45" spans="1:11" ht="14.1" customHeight="1" x14ac:dyDescent="0.2">
      <c r="A45" s="306" t="s">
        <v>266</v>
      </c>
      <c r="B45" s="307" t="s">
        <v>267</v>
      </c>
      <c r="C45" s="308"/>
      <c r="D45" s="113">
        <v>0.9834206842294031</v>
      </c>
      <c r="E45" s="115">
        <v>850</v>
      </c>
      <c r="F45" s="114">
        <v>865</v>
      </c>
      <c r="G45" s="114">
        <v>881</v>
      </c>
      <c r="H45" s="114">
        <v>872</v>
      </c>
      <c r="I45" s="140">
        <v>874</v>
      </c>
      <c r="J45" s="115">
        <v>-24</v>
      </c>
      <c r="K45" s="116">
        <v>-2.7459954233409611</v>
      </c>
    </row>
    <row r="46" spans="1:11" ht="14.1" customHeight="1" x14ac:dyDescent="0.2">
      <c r="A46" s="306">
        <v>54</v>
      </c>
      <c r="B46" s="307" t="s">
        <v>268</v>
      </c>
      <c r="C46" s="308"/>
      <c r="D46" s="113">
        <v>6.5484247914569664</v>
      </c>
      <c r="E46" s="115">
        <v>5660</v>
      </c>
      <c r="F46" s="114">
        <v>5725</v>
      </c>
      <c r="G46" s="114">
        <v>5746</v>
      </c>
      <c r="H46" s="114">
        <v>5755</v>
      </c>
      <c r="I46" s="140">
        <v>5704</v>
      </c>
      <c r="J46" s="115">
        <v>-44</v>
      </c>
      <c r="K46" s="116">
        <v>-0.77138849929873776</v>
      </c>
    </row>
    <row r="47" spans="1:11" ht="14.1" customHeight="1" x14ac:dyDescent="0.2">
      <c r="A47" s="306">
        <v>61</v>
      </c>
      <c r="B47" s="307" t="s">
        <v>269</v>
      </c>
      <c r="C47" s="308"/>
      <c r="D47" s="113">
        <v>2.1519558501961056</v>
      </c>
      <c r="E47" s="115">
        <v>1860</v>
      </c>
      <c r="F47" s="114">
        <v>1853</v>
      </c>
      <c r="G47" s="114">
        <v>1878</v>
      </c>
      <c r="H47" s="114">
        <v>1883</v>
      </c>
      <c r="I47" s="140">
        <v>1877</v>
      </c>
      <c r="J47" s="115">
        <v>-17</v>
      </c>
      <c r="K47" s="116">
        <v>-0.90570058604155568</v>
      </c>
    </row>
    <row r="48" spans="1:11" ht="14.1" customHeight="1" x14ac:dyDescent="0.2">
      <c r="A48" s="306">
        <v>62</v>
      </c>
      <c r="B48" s="307" t="s">
        <v>270</v>
      </c>
      <c r="C48" s="308"/>
      <c r="D48" s="113">
        <v>5.9086228639524254</v>
      </c>
      <c r="E48" s="115">
        <v>5107</v>
      </c>
      <c r="F48" s="114">
        <v>5105</v>
      </c>
      <c r="G48" s="114">
        <v>5082</v>
      </c>
      <c r="H48" s="114">
        <v>4937</v>
      </c>
      <c r="I48" s="140">
        <v>4910</v>
      </c>
      <c r="J48" s="115">
        <v>197</v>
      </c>
      <c r="K48" s="116">
        <v>4.0122199592668029</v>
      </c>
    </row>
    <row r="49" spans="1:11" ht="14.1" customHeight="1" x14ac:dyDescent="0.2">
      <c r="A49" s="306">
        <v>63</v>
      </c>
      <c r="B49" s="307" t="s">
        <v>271</v>
      </c>
      <c r="C49" s="308"/>
      <c r="D49" s="113">
        <v>1.3501787511714276</v>
      </c>
      <c r="E49" s="115">
        <v>1167</v>
      </c>
      <c r="F49" s="114">
        <v>1198</v>
      </c>
      <c r="G49" s="114">
        <v>1239</v>
      </c>
      <c r="H49" s="114">
        <v>1236</v>
      </c>
      <c r="I49" s="140">
        <v>1210</v>
      </c>
      <c r="J49" s="115">
        <v>-43</v>
      </c>
      <c r="K49" s="116">
        <v>-3.553719008264463</v>
      </c>
    </row>
    <row r="50" spans="1:11" ht="14.1" customHeight="1" x14ac:dyDescent="0.2">
      <c r="A50" s="306" t="s">
        <v>272</v>
      </c>
      <c r="B50" s="307" t="s">
        <v>273</v>
      </c>
      <c r="C50" s="308"/>
      <c r="D50" s="113">
        <v>0.18280055071558318</v>
      </c>
      <c r="E50" s="115">
        <v>158</v>
      </c>
      <c r="F50" s="114">
        <v>161</v>
      </c>
      <c r="G50" s="114">
        <v>165</v>
      </c>
      <c r="H50" s="114">
        <v>158</v>
      </c>
      <c r="I50" s="140">
        <v>156</v>
      </c>
      <c r="J50" s="115">
        <v>2</v>
      </c>
      <c r="K50" s="116">
        <v>1.2820512820512822</v>
      </c>
    </row>
    <row r="51" spans="1:11" ht="14.1" customHeight="1" x14ac:dyDescent="0.2">
      <c r="A51" s="306" t="s">
        <v>274</v>
      </c>
      <c r="B51" s="307" t="s">
        <v>275</v>
      </c>
      <c r="C51" s="308"/>
      <c r="D51" s="113">
        <v>0.9706940636099638</v>
      </c>
      <c r="E51" s="115">
        <v>839</v>
      </c>
      <c r="F51" s="114">
        <v>874</v>
      </c>
      <c r="G51" s="114">
        <v>913</v>
      </c>
      <c r="H51" s="114">
        <v>918</v>
      </c>
      <c r="I51" s="140">
        <v>893</v>
      </c>
      <c r="J51" s="115">
        <v>-54</v>
      </c>
      <c r="K51" s="116">
        <v>-6.0470324748040314</v>
      </c>
    </row>
    <row r="52" spans="1:11" ht="14.1" customHeight="1" x14ac:dyDescent="0.2">
      <c r="A52" s="306">
        <v>71</v>
      </c>
      <c r="B52" s="307" t="s">
        <v>276</v>
      </c>
      <c r="C52" s="308"/>
      <c r="D52" s="113">
        <v>9.6074416021658386</v>
      </c>
      <c r="E52" s="115">
        <v>8304</v>
      </c>
      <c r="F52" s="114">
        <v>8298</v>
      </c>
      <c r="G52" s="114">
        <v>8251</v>
      </c>
      <c r="H52" s="114">
        <v>8100</v>
      </c>
      <c r="I52" s="140">
        <v>8099</v>
      </c>
      <c r="J52" s="115">
        <v>205</v>
      </c>
      <c r="K52" s="116">
        <v>2.5311766884800591</v>
      </c>
    </row>
    <row r="53" spans="1:11" ht="14.1" customHeight="1" x14ac:dyDescent="0.2">
      <c r="A53" s="306" t="s">
        <v>277</v>
      </c>
      <c r="B53" s="307" t="s">
        <v>278</v>
      </c>
      <c r="C53" s="308"/>
      <c r="D53" s="113">
        <v>3.1909108789466987</v>
      </c>
      <c r="E53" s="115">
        <v>2758</v>
      </c>
      <c r="F53" s="114">
        <v>2743</v>
      </c>
      <c r="G53" s="114">
        <v>2746</v>
      </c>
      <c r="H53" s="114">
        <v>2665</v>
      </c>
      <c r="I53" s="140">
        <v>2670</v>
      </c>
      <c r="J53" s="115">
        <v>88</v>
      </c>
      <c r="K53" s="116">
        <v>3.2958801498127341</v>
      </c>
    </row>
    <row r="54" spans="1:11" ht="14.1" customHeight="1" x14ac:dyDescent="0.2">
      <c r="A54" s="306" t="s">
        <v>279</v>
      </c>
      <c r="B54" s="307" t="s">
        <v>280</v>
      </c>
      <c r="C54" s="308"/>
      <c r="D54" s="113">
        <v>5.4446796940983191</v>
      </c>
      <c r="E54" s="115">
        <v>4706</v>
      </c>
      <c r="F54" s="114">
        <v>4723</v>
      </c>
      <c r="G54" s="114">
        <v>4674</v>
      </c>
      <c r="H54" s="114">
        <v>4626</v>
      </c>
      <c r="I54" s="140">
        <v>4611</v>
      </c>
      <c r="J54" s="115">
        <v>95</v>
      </c>
      <c r="K54" s="116">
        <v>2.060290609412275</v>
      </c>
    </row>
    <row r="55" spans="1:11" ht="14.1" customHeight="1" x14ac:dyDescent="0.2">
      <c r="A55" s="306">
        <v>72</v>
      </c>
      <c r="B55" s="307" t="s">
        <v>281</v>
      </c>
      <c r="C55" s="308"/>
      <c r="D55" s="113">
        <v>2.6714333645714023</v>
      </c>
      <c r="E55" s="115">
        <v>2309</v>
      </c>
      <c r="F55" s="114">
        <v>2317</v>
      </c>
      <c r="G55" s="114">
        <v>2321</v>
      </c>
      <c r="H55" s="114">
        <v>2266</v>
      </c>
      <c r="I55" s="140">
        <v>2261</v>
      </c>
      <c r="J55" s="115">
        <v>48</v>
      </c>
      <c r="K55" s="116">
        <v>2.122954444935869</v>
      </c>
    </row>
    <row r="56" spans="1:11" ht="14.1" customHeight="1" x14ac:dyDescent="0.2">
      <c r="A56" s="306" t="s">
        <v>282</v>
      </c>
      <c r="B56" s="307" t="s">
        <v>283</v>
      </c>
      <c r="C56" s="308"/>
      <c r="D56" s="113">
        <v>1.2136568208901692</v>
      </c>
      <c r="E56" s="115">
        <v>1049</v>
      </c>
      <c r="F56" s="114">
        <v>1062</v>
      </c>
      <c r="G56" s="114">
        <v>1072</v>
      </c>
      <c r="H56" s="114">
        <v>1033</v>
      </c>
      <c r="I56" s="140">
        <v>1045</v>
      </c>
      <c r="J56" s="115">
        <v>4</v>
      </c>
      <c r="K56" s="116">
        <v>0.38277511961722488</v>
      </c>
    </row>
    <row r="57" spans="1:11" ht="14.1" customHeight="1" x14ac:dyDescent="0.2">
      <c r="A57" s="306" t="s">
        <v>284</v>
      </c>
      <c r="B57" s="307" t="s">
        <v>285</v>
      </c>
      <c r="C57" s="308"/>
      <c r="D57" s="113">
        <v>0.87119502967616536</v>
      </c>
      <c r="E57" s="115">
        <v>753</v>
      </c>
      <c r="F57" s="114">
        <v>751</v>
      </c>
      <c r="G57" s="114">
        <v>737</v>
      </c>
      <c r="H57" s="114">
        <v>735</v>
      </c>
      <c r="I57" s="140">
        <v>728</v>
      </c>
      <c r="J57" s="115">
        <v>25</v>
      </c>
      <c r="K57" s="116">
        <v>3.4340659340659339</v>
      </c>
    </row>
    <row r="58" spans="1:11" ht="14.1" customHeight="1" x14ac:dyDescent="0.2">
      <c r="A58" s="306">
        <v>73</v>
      </c>
      <c r="B58" s="307" t="s">
        <v>286</v>
      </c>
      <c r="C58" s="308"/>
      <c r="D58" s="113">
        <v>2.5534228824638738</v>
      </c>
      <c r="E58" s="115">
        <v>2207</v>
      </c>
      <c r="F58" s="114">
        <v>2259</v>
      </c>
      <c r="G58" s="114">
        <v>2263</v>
      </c>
      <c r="H58" s="114">
        <v>2189</v>
      </c>
      <c r="I58" s="140">
        <v>2169</v>
      </c>
      <c r="J58" s="115">
        <v>38</v>
      </c>
      <c r="K58" s="116">
        <v>1.751959428307976</v>
      </c>
    </row>
    <row r="59" spans="1:11" ht="14.1" customHeight="1" x14ac:dyDescent="0.2">
      <c r="A59" s="306" t="s">
        <v>287</v>
      </c>
      <c r="B59" s="307" t="s">
        <v>288</v>
      </c>
      <c r="C59" s="308"/>
      <c r="D59" s="113">
        <v>1.9865097821433944</v>
      </c>
      <c r="E59" s="115">
        <v>1717</v>
      </c>
      <c r="F59" s="114">
        <v>1721</v>
      </c>
      <c r="G59" s="114">
        <v>1722</v>
      </c>
      <c r="H59" s="114">
        <v>1673</v>
      </c>
      <c r="I59" s="140">
        <v>1656</v>
      </c>
      <c r="J59" s="115">
        <v>61</v>
      </c>
      <c r="K59" s="116">
        <v>3.6835748792270531</v>
      </c>
    </row>
    <row r="60" spans="1:11" ht="14.1" customHeight="1" x14ac:dyDescent="0.2">
      <c r="A60" s="306">
        <v>81</v>
      </c>
      <c r="B60" s="307" t="s">
        <v>289</v>
      </c>
      <c r="C60" s="308"/>
      <c r="D60" s="113">
        <v>9.1053185704534148</v>
      </c>
      <c r="E60" s="115">
        <v>7870</v>
      </c>
      <c r="F60" s="114">
        <v>7888</v>
      </c>
      <c r="G60" s="114">
        <v>7820</v>
      </c>
      <c r="H60" s="114">
        <v>7726</v>
      </c>
      <c r="I60" s="140">
        <v>7716</v>
      </c>
      <c r="J60" s="115">
        <v>154</v>
      </c>
      <c r="K60" s="116">
        <v>1.99585277345775</v>
      </c>
    </row>
    <row r="61" spans="1:11" ht="14.1" customHeight="1" x14ac:dyDescent="0.2">
      <c r="A61" s="306" t="s">
        <v>290</v>
      </c>
      <c r="B61" s="307" t="s">
        <v>291</v>
      </c>
      <c r="C61" s="308"/>
      <c r="D61" s="113">
        <v>2.1669964018372614</v>
      </c>
      <c r="E61" s="115">
        <v>1873</v>
      </c>
      <c r="F61" s="114">
        <v>1870</v>
      </c>
      <c r="G61" s="114">
        <v>1871</v>
      </c>
      <c r="H61" s="114">
        <v>1830</v>
      </c>
      <c r="I61" s="140">
        <v>1832</v>
      </c>
      <c r="J61" s="115">
        <v>41</v>
      </c>
      <c r="K61" s="116">
        <v>2.2379912663755457</v>
      </c>
    </row>
    <row r="62" spans="1:11" ht="14.1" customHeight="1" x14ac:dyDescent="0.2">
      <c r="A62" s="306" t="s">
        <v>292</v>
      </c>
      <c r="B62" s="307" t="s">
        <v>293</v>
      </c>
      <c r="C62" s="308"/>
      <c r="D62" s="113">
        <v>4.2668888040447515</v>
      </c>
      <c r="E62" s="115">
        <v>3688</v>
      </c>
      <c r="F62" s="114">
        <v>3706</v>
      </c>
      <c r="G62" s="114">
        <v>3659</v>
      </c>
      <c r="H62" s="114">
        <v>3602</v>
      </c>
      <c r="I62" s="140">
        <v>3608</v>
      </c>
      <c r="J62" s="115">
        <v>80</v>
      </c>
      <c r="K62" s="116">
        <v>2.2172949002217295</v>
      </c>
    </row>
    <row r="63" spans="1:11" ht="14.1" customHeight="1" x14ac:dyDescent="0.2">
      <c r="A63" s="306"/>
      <c r="B63" s="307" t="s">
        <v>294</v>
      </c>
      <c r="C63" s="308"/>
      <c r="D63" s="113">
        <v>3.7450973586477385</v>
      </c>
      <c r="E63" s="115">
        <v>3237</v>
      </c>
      <c r="F63" s="114">
        <v>3264</v>
      </c>
      <c r="G63" s="114">
        <v>3217</v>
      </c>
      <c r="H63" s="114">
        <v>3176</v>
      </c>
      <c r="I63" s="140">
        <v>3186</v>
      </c>
      <c r="J63" s="115">
        <v>51</v>
      </c>
      <c r="K63" s="116">
        <v>1.60075329566855</v>
      </c>
    </row>
    <row r="64" spans="1:11" ht="14.1" customHeight="1" x14ac:dyDescent="0.2">
      <c r="A64" s="306" t="s">
        <v>295</v>
      </c>
      <c r="B64" s="307" t="s">
        <v>296</v>
      </c>
      <c r="C64" s="308"/>
      <c r="D64" s="113">
        <v>0.94524082237108509</v>
      </c>
      <c r="E64" s="115">
        <v>817</v>
      </c>
      <c r="F64" s="114">
        <v>810</v>
      </c>
      <c r="G64" s="114">
        <v>804</v>
      </c>
      <c r="H64" s="114">
        <v>802</v>
      </c>
      <c r="I64" s="140">
        <v>796</v>
      </c>
      <c r="J64" s="115">
        <v>21</v>
      </c>
      <c r="K64" s="116">
        <v>2.6381909547738696</v>
      </c>
    </row>
    <row r="65" spans="1:11" ht="14.1" customHeight="1" x14ac:dyDescent="0.2">
      <c r="A65" s="306" t="s">
        <v>297</v>
      </c>
      <c r="B65" s="307" t="s">
        <v>298</v>
      </c>
      <c r="C65" s="308"/>
      <c r="D65" s="113">
        <v>0.89433433989332778</v>
      </c>
      <c r="E65" s="115">
        <v>773</v>
      </c>
      <c r="F65" s="114">
        <v>766</v>
      </c>
      <c r="G65" s="114">
        <v>756</v>
      </c>
      <c r="H65" s="114">
        <v>759</v>
      </c>
      <c r="I65" s="140">
        <v>754</v>
      </c>
      <c r="J65" s="115">
        <v>19</v>
      </c>
      <c r="K65" s="116">
        <v>2.5198938992042441</v>
      </c>
    </row>
    <row r="66" spans="1:11" ht="14.1" customHeight="1" x14ac:dyDescent="0.2">
      <c r="A66" s="306">
        <v>82</v>
      </c>
      <c r="B66" s="307" t="s">
        <v>299</v>
      </c>
      <c r="C66" s="308"/>
      <c r="D66" s="113">
        <v>3.3054504645216527</v>
      </c>
      <c r="E66" s="115">
        <v>2857</v>
      </c>
      <c r="F66" s="114">
        <v>2844</v>
      </c>
      <c r="G66" s="114">
        <v>2799</v>
      </c>
      <c r="H66" s="114">
        <v>2719</v>
      </c>
      <c r="I66" s="140">
        <v>2714</v>
      </c>
      <c r="J66" s="115">
        <v>143</v>
      </c>
      <c r="K66" s="116">
        <v>5.2689756816507005</v>
      </c>
    </row>
    <row r="67" spans="1:11" ht="14.1" customHeight="1" x14ac:dyDescent="0.2">
      <c r="A67" s="306" t="s">
        <v>300</v>
      </c>
      <c r="B67" s="307" t="s">
        <v>301</v>
      </c>
      <c r="C67" s="308"/>
      <c r="D67" s="113">
        <v>2.2896347459882223</v>
      </c>
      <c r="E67" s="115">
        <v>1979</v>
      </c>
      <c r="F67" s="114">
        <v>1974</v>
      </c>
      <c r="G67" s="114">
        <v>1933</v>
      </c>
      <c r="H67" s="114">
        <v>1889</v>
      </c>
      <c r="I67" s="140">
        <v>1869</v>
      </c>
      <c r="J67" s="115">
        <v>110</v>
      </c>
      <c r="K67" s="116">
        <v>5.8855002675227395</v>
      </c>
    </row>
    <row r="68" spans="1:11" ht="14.1" customHeight="1" x14ac:dyDescent="0.2">
      <c r="A68" s="306" t="s">
        <v>302</v>
      </c>
      <c r="B68" s="307" t="s">
        <v>303</v>
      </c>
      <c r="C68" s="308"/>
      <c r="D68" s="113">
        <v>0.50790785926671522</v>
      </c>
      <c r="E68" s="115">
        <v>439</v>
      </c>
      <c r="F68" s="114">
        <v>436</v>
      </c>
      <c r="G68" s="114">
        <v>429</v>
      </c>
      <c r="H68" s="114">
        <v>413</v>
      </c>
      <c r="I68" s="140">
        <v>430</v>
      </c>
      <c r="J68" s="115">
        <v>9</v>
      </c>
      <c r="K68" s="116">
        <v>2.0930232558139537</v>
      </c>
    </row>
    <row r="69" spans="1:11" ht="14.1" customHeight="1" x14ac:dyDescent="0.2">
      <c r="A69" s="306">
        <v>83</v>
      </c>
      <c r="B69" s="307" t="s">
        <v>304</v>
      </c>
      <c r="C69" s="308"/>
      <c r="D69" s="113">
        <v>6.3158747237744839</v>
      </c>
      <c r="E69" s="115">
        <v>5459</v>
      </c>
      <c r="F69" s="114">
        <v>5392</v>
      </c>
      <c r="G69" s="114">
        <v>5321</v>
      </c>
      <c r="H69" s="114">
        <v>5083</v>
      </c>
      <c r="I69" s="140">
        <v>5036</v>
      </c>
      <c r="J69" s="115">
        <v>423</v>
      </c>
      <c r="K69" s="116">
        <v>8.3995234312946785</v>
      </c>
    </row>
    <row r="70" spans="1:11" ht="14.1" customHeight="1" x14ac:dyDescent="0.2">
      <c r="A70" s="306" t="s">
        <v>305</v>
      </c>
      <c r="B70" s="307" t="s">
        <v>306</v>
      </c>
      <c r="C70" s="308"/>
      <c r="D70" s="113">
        <v>5.2641930744044521</v>
      </c>
      <c r="E70" s="115">
        <v>4550</v>
      </c>
      <c r="F70" s="114">
        <v>4518</v>
      </c>
      <c r="G70" s="114">
        <v>4446</v>
      </c>
      <c r="H70" s="114">
        <v>4227</v>
      </c>
      <c r="I70" s="140">
        <v>4199</v>
      </c>
      <c r="J70" s="115">
        <v>351</v>
      </c>
      <c r="K70" s="116">
        <v>8.3591331269349851</v>
      </c>
    </row>
    <row r="71" spans="1:11" ht="14.1" customHeight="1" x14ac:dyDescent="0.2">
      <c r="A71" s="306"/>
      <c r="B71" s="307" t="s">
        <v>307</v>
      </c>
      <c r="C71" s="308"/>
      <c r="D71" s="113">
        <v>3.0624877072414471</v>
      </c>
      <c r="E71" s="115">
        <v>2647</v>
      </c>
      <c r="F71" s="114">
        <v>2639</v>
      </c>
      <c r="G71" s="114">
        <v>2624</v>
      </c>
      <c r="H71" s="114">
        <v>2482</v>
      </c>
      <c r="I71" s="140">
        <v>2470</v>
      </c>
      <c r="J71" s="115">
        <v>177</v>
      </c>
      <c r="K71" s="116">
        <v>7.1659919028340084</v>
      </c>
    </row>
    <row r="72" spans="1:11" ht="14.1" customHeight="1" x14ac:dyDescent="0.2">
      <c r="A72" s="306">
        <v>84</v>
      </c>
      <c r="B72" s="307" t="s">
        <v>308</v>
      </c>
      <c r="C72" s="308"/>
      <c r="D72" s="113">
        <v>1.7007393009614384</v>
      </c>
      <c r="E72" s="115">
        <v>1470</v>
      </c>
      <c r="F72" s="114">
        <v>1455</v>
      </c>
      <c r="G72" s="114">
        <v>1409</v>
      </c>
      <c r="H72" s="114">
        <v>1421</v>
      </c>
      <c r="I72" s="140">
        <v>1401</v>
      </c>
      <c r="J72" s="115">
        <v>69</v>
      </c>
      <c r="K72" s="116">
        <v>4.925053533190578</v>
      </c>
    </row>
    <row r="73" spans="1:11" ht="14.1" customHeight="1" x14ac:dyDescent="0.2">
      <c r="A73" s="306" t="s">
        <v>309</v>
      </c>
      <c r="B73" s="307" t="s">
        <v>310</v>
      </c>
      <c r="C73" s="308"/>
      <c r="D73" s="113">
        <v>0.65021461710226414</v>
      </c>
      <c r="E73" s="115">
        <v>562</v>
      </c>
      <c r="F73" s="114">
        <v>580</v>
      </c>
      <c r="G73" s="114">
        <v>560</v>
      </c>
      <c r="H73" s="114">
        <v>586</v>
      </c>
      <c r="I73" s="140">
        <v>576</v>
      </c>
      <c r="J73" s="115">
        <v>-14</v>
      </c>
      <c r="K73" s="116">
        <v>-2.4305555555555554</v>
      </c>
    </row>
    <row r="74" spans="1:11" ht="14.1" customHeight="1" x14ac:dyDescent="0.2">
      <c r="A74" s="306" t="s">
        <v>311</v>
      </c>
      <c r="B74" s="307" t="s">
        <v>312</v>
      </c>
      <c r="C74" s="308"/>
      <c r="D74" s="113">
        <v>0.22676524012819177</v>
      </c>
      <c r="E74" s="115">
        <v>196</v>
      </c>
      <c r="F74" s="114">
        <v>191</v>
      </c>
      <c r="G74" s="114">
        <v>187</v>
      </c>
      <c r="H74" s="114">
        <v>183</v>
      </c>
      <c r="I74" s="140">
        <v>178</v>
      </c>
      <c r="J74" s="115">
        <v>18</v>
      </c>
      <c r="K74" s="116">
        <v>10.112359550561798</v>
      </c>
    </row>
    <row r="75" spans="1:11" ht="14.1" customHeight="1" x14ac:dyDescent="0.2">
      <c r="A75" s="306" t="s">
        <v>313</v>
      </c>
      <c r="B75" s="307" t="s">
        <v>314</v>
      </c>
      <c r="C75" s="308"/>
      <c r="D75" s="113">
        <v>0.49633820415813407</v>
      </c>
      <c r="E75" s="115">
        <v>429</v>
      </c>
      <c r="F75" s="114">
        <v>400</v>
      </c>
      <c r="G75" s="114">
        <v>378</v>
      </c>
      <c r="H75" s="114">
        <v>370</v>
      </c>
      <c r="I75" s="140">
        <v>367</v>
      </c>
      <c r="J75" s="115">
        <v>62</v>
      </c>
      <c r="K75" s="116">
        <v>16.893732970027248</v>
      </c>
    </row>
    <row r="76" spans="1:11" ht="14.1" customHeight="1" x14ac:dyDescent="0.2">
      <c r="A76" s="306">
        <v>91</v>
      </c>
      <c r="B76" s="307" t="s">
        <v>315</v>
      </c>
      <c r="C76" s="308"/>
      <c r="D76" s="113">
        <v>0.30081103282311156</v>
      </c>
      <c r="E76" s="115">
        <v>260</v>
      </c>
      <c r="F76" s="114">
        <v>256</v>
      </c>
      <c r="G76" s="114">
        <v>254</v>
      </c>
      <c r="H76" s="114">
        <v>246</v>
      </c>
      <c r="I76" s="140">
        <v>248</v>
      </c>
      <c r="J76" s="115">
        <v>12</v>
      </c>
      <c r="K76" s="116">
        <v>4.838709677419355</v>
      </c>
    </row>
    <row r="77" spans="1:11" ht="14.1" customHeight="1" x14ac:dyDescent="0.2">
      <c r="A77" s="306">
        <v>92</v>
      </c>
      <c r="B77" s="307" t="s">
        <v>316</v>
      </c>
      <c r="C77" s="308"/>
      <c r="D77" s="113">
        <v>0.51832054886443835</v>
      </c>
      <c r="E77" s="115">
        <v>448</v>
      </c>
      <c r="F77" s="114">
        <v>429</v>
      </c>
      <c r="G77" s="114">
        <v>431</v>
      </c>
      <c r="H77" s="114">
        <v>417</v>
      </c>
      <c r="I77" s="140">
        <v>401</v>
      </c>
      <c r="J77" s="115">
        <v>47</v>
      </c>
      <c r="K77" s="116">
        <v>11.720698254364089</v>
      </c>
    </row>
    <row r="78" spans="1:11" ht="14.1" customHeight="1" x14ac:dyDescent="0.2">
      <c r="A78" s="306">
        <v>93</v>
      </c>
      <c r="B78" s="307" t="s">
        <v>317</v>
      </c>
      <c r="C78" s="308"/>
      <c r="D78" s="113">
        <v>0.11106868904237965</v>
      </c>
      <c r="E78" s="115">
        <v>96</v>
      </c>
      <c r="F78" s="114">
        <v>94</v>
      </c>
      <c r="G78" s="114">
        <v>94</v>
      </c>
      <c r="H78" s="114">
        <v>97</v>
      </c>
      <c r="I78" s="140">
        <v>101</v>
      </c>
      <c r="J78" s="115">
        <v>-5</v>
      </c>
      <c r="K78" s="116">
        <v>-4.9504950495049505</v>
      </c>
    </row>
    <row r="79" spans="1:11" ht="14.1" customHeight="1" x14ac:dyDescent="0.2">
      <c r="A79" s="306">
        <v>94</v>
      </c>
      <c r="B79" s="307" t="s">
        <v>318</v>
      </c>
      <c r="C79" s="308"/>
      <c r="D79" s="113">
        <v>0.16197517152013699</v>
      </c>
      <c r="E79" s="115">
        <v>140</v>
      </c>
      <c r="F79" s="114">
        <v>144</v>
      </c>
      <c r="G79" s="114">
        <v>154</v>
      </c>
      <c r="H79" s="114">
        <v>148</v>
      </c>
      <c r="I79" s="140">
        <v>132</v>
      </c>
      <c r="J79" s="115">
        <v>8</v>
      </c>
      <c r="K79" s="116">
        <v>6.0606060606060606</v>
      </c>
    </row>
    <row r="80" spans="1:11" ht="14.1" customHeight="1" x14ac:dyDescent="0.2">
      <c r="A80" s="306" t="s">
        <v>319</v>
      </c>
      <c r="B80" s="307" t="s">
        <v>320</v>
      </c>
      <c r="C80" s="308"/>
      <c r="D80" s="113">
        <v>8.0987585760068492E-3</v>
      </c>
      <c r="E80" s="115">
        <v>7</v>
      </c>
      <c r="F80" s="114">
        <v>6</v>
      </c>
      <c r="G80" s="114">
        <v>8</v>
      </c>
      <c r="H80" s="114">
        <v>8</v>
      </c>
      <c r="I80" s="140">
        <v>7</v>
      </c>
      <c r="J80" s="115">
        <v>0</v>
      </c>
      <c r="K80" s="116">
        <v>0</v>
      </c>
    </row>
    <row r="81" spans="1:11" ht="14.1" customHeight="1" x14ac:dyDescent="0.2">
      <c r="A81" s="310" t="s">
        <v>321</v>
      </c>
      <c r="B81" s="311" t="s">
        <v>224</v>
      </c>
      <c r="C81" s="312"/>
      <c r="D81" s="125">
        <v>1.1291983385975264</v>
      </c>
      <c r="E81" s="143">
        <v>976</v>
      </c>
      <c r="F81" s="144">
        <v>989</v>
      </c>
      <c r="G81" s="144">
        <v>992</v>
      </c>
      <c r="H81" s="144">
        <v>963</v>
      </c>
      <c r="I81" s="145">
        <v>970</v>
      </c>
      <c r="J81" s="143">
        <v>6</v>
      </c>
      <c r="K81" s="146">
        <v>0.61855670103092786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26443</v>
      </c>
      <c r="E12" s="114">
        <v>27412</v>
      </c>
      <c r="F12" s="114">
        <v>27828</v>
      </c>
      <c r="G12" s="114">
        <v>27949</v>
      </c>
      <c r="H12" s="140">
        <v>27443</v>
      </c>
      <c r="I12" s="115">
        <v>-1000</v>
      </c>
      <c r="J12" s="116">
        <v>-3.6439164814342457</v>
      </c>
      <c r="K12"/>
      <c r="L12"/>
      <c r="M12"/>
      <c r="N12"/>
      <c r="O12"/>
      <c r="P12"/>
    </row>
    <row r="13" spans="1:16" s="110" customFormat="1" ht="14.45" customHeight="1" x14ac:dyDescent="0.2">
      <c r="A13" s="120" t="s">
        <v>105</v>
      </c>
      <c r="B13" s="119" t="s">
        <v>106</v>
      </c>
      <c r="C13" s="113">
        <v>39.205082630563851</v>
      </c>
      <c r="D13" s="115">
        <v>10367</v>
      </c>
      <c r="E13" s="114">
        <v>10705</v>
      </c>
      <c r="F13" s="114">
        <v>10880</v>
      </c>
      <c r="G13" s="114">
        <v>10812</v>
      </c>
      <c r="H13" s="140">
        <v>10527</v>
      </c>
      <c r="I13" s="115">
        <v>-160</v>
      </c>
      <c r="J13" s="116">
        <v>-1.5199012064215827</v>
      </c>
      <c r="K13"/>
      <c r="L13"/>
      <c r="M13"/>
      <c r="N13"/>
      <c r="O13"/>
      <c r="P13"/>
    </row>
    <row r="14" spans="1:16" s="110" customFormat="1" ht="14.45" customHeight="1" x14ac:dyDescent="0.2">
      <c r="A14" s="120"/>
      <c r="B14" s="119" t="s">
        <v>107</v>
      </c>
      <c r="C14" s="113">
        <v>60.794917369436149</v>
      </c>
      <c r="D14" s="115">
        <v>16076</v>
      </c>
      <c r="E14" s="114">
        <v>16707</v>
      </c>
      <c r="F14" s="114">
        <v>16948</v>
      </c>
      <c r="G14" s="114">
        <v>17137</v>
      </c>
      <c r="H14" s="140">
        <v>16916</v>
      </c>
      <c r="I14" s="115">
        <v>-840</v>
      </c>
      <c r="J14" s="116">
        <v>-4.9657129344998818</v>
      </c>
      <c r="K14"/>
      <c r="L14"/>
      <c r="M14"/>
      <c r="N14"/>
      <c r="O14"/>
      <c r="P14"/>
    </row>
    <row r="15" spans="1:16" s="110" customFormat="1" ht="14.45" customHeight="1" x14ac:dyDescent="0.2">
      <c r="A15" s="118" t="s">
        <v>105</v>
      </c>
      <c r="B15" s="121" t="s">
        <v>108</v>
      </c>
      <c r="C15" s="113">
        <v>14.862156336270468</v>
      </c>
      <c r="D15" s="115">
        <v>3930</v>
      </c>
      <c r="E15" s="114">
        <v>4051</v>
      </c>
      <c r="F15" s="114">
        <v>4140</v>
      </c>
      <c r="G15" s="114">
        <v>4171</v>
      </c>
      <c r="H15" s="140">
        <v>3991</v>
      </c>
      <c r="I15" s="115">
        <v>-61</v>
      </c>
      <c r="J15" s="116">
        <v>-1.5284389877223754</v>
      </c>
      <c r="K15"/>
      <c r="L15"/>
      <c r="M15"/>
      <c r="N15"/>
      <c r="O15"/>
      <c r="P15"/>
    </row>
    <row r="16" spans="1:16" s="110" customFormat="1" ht="14.45" customHeight="1" x14ac:dyDescent="0.2">
      <c r="A16" s="118"/>
      <c r="B16" s="121" t="s">
        <v>109</v>
      </c>
      <c r="C16" s="113">
        <v>49.116968573913702</v>
      </c>
      <c r="D16" s="115">
        <v>12988</v>
      </c>
      <c r="E16" s="114">
        <v>13566</v>
      </c>
      <c r="F16" s="114">
        <v>13839</v>
      </c>
      <c r="G16" s="114">
        <v>13976</v>
      </c>
      <c r="H16" s="140">
        <v>13819</v>
      </c>
      <c r="I16" s="115">
        <v>-831</v>
      </c>
      <c r="J16" s="116">
        <v>-6.0134597293581304</v>
      </c>
      <c r="K16"/>
      <c r="L16"/>
      <c r="M16"/>
      <c r="N16"/>
      <c r="O16"/>
      <c r="P16"/>
    </row>
    <row r="17" spans="1:16" s="110" customFormat="1" ht="14.45" customHeight="1" x14ac:dyDescent="0.2">
      <c r="A17" s="118"/>
      <c r="B17" s="121" t="s">
        <v>110</v>
      </c>
      <c r="C17" s="113">
        <v>20.500699618046365</v>
      </c>
      <c r="D17" s="115">
        <v>5421</v>
      </c>
      <c r="E17" s="114">
        <v>5591</v>
      </c>
      <c r="F17" s="114">
        <v>5645</v>
      </c>
      <c r="G17" s="114">
        <v>5664</v>
      </c>
      <c r="H17" s="140">
        <v>5601</v>
      </c>
      <c r="I17" s="115">
        <v>-180</v>
      </c>
      <c r="J17" s="116">
        <v>-3.2137118371719335</v>
      </c>
      <c r="K17"/>
      <c r="L17"/>
      <c r="M17"/>
      <c r="N17"/>
      <c r="O17"/>
      <c r="P17"/>
    </row>
    <row r="18" spans="1:16" s="110" customFormat="1" ht="14.45" customHeight="1" x14ac:dyDescent="0.2">
      <c r="A18" s="120"/>
      <c r="B18" s="121" t="s">
        <v>111</v>
      </c>
      <c r="C18" s="113">
        <v>15.520175471769466</v>
      </c>
      <c r="D18" s="115">
        <v>4104</v>
      </c>
      <c r="E18" s="114">
        <v>4204</v>
      </c>
      <c r="F18" s="114">
        <v>4204</v>
      </c>
      <c r="G18" s="114">
        <v>4138</v>
      </c>
      <c r="H18" s="140">
        <v>4032</v>
      </c>
      <c r="I18" s="115">
        <v>72</v>
      </c>
      <c r="J18" s="116">
        <v>1.7857142857142858</v>
      </c>
      <c r="K18"/>
      <c r="L18"/>
      <c r="M18"/>
      <c r="N18"/>
      <c r="O18"/>
      <c r="P18"/>
    </row>
    <row r="19" spans="1:16" s="110" customFormat="1" ht="14.45" customHeight="1" x14ac:dyDescent="0.2">
      <c r="A19" s="120"/>
      <c r="B19" s="121" t="s">
        <v>112</v>
      </c>
      <c r="C19" s="113">
        <v>1.5126876678137882</v>
      </c>
      <c r="D19" s="115">
        <v>400</v>
      </c>
      <c r="E19" s="114">
        <v>397</v>
      </c>
      <c r="F19" s="114">
        <v>455</v>
      </c>
      <c r="G19" s="114">
        <v>393</v>
      </c>
      <c r="H19" s="140">
        <v>382</v>
      </c>
      <c r="I19" s="115">
        <v>18</v>
      </c>
      <c r="J19" s="116">
        <v>4.7120418848167542</v>
      </c>
      <c r="K19"/>
      <c r="L19"/>
      <c r="M19"/>
      <c r="N19"/>
      <c r="O19"/>
      <c r="P19"/>
    </row>
    <row r="20" spans="1:16" s="110" customFormat="1" ht="14.45" customHeight="1" x14ac:dyDescent="0.2">
      <c r="A20" s="120" t="s">
        <v>113</v>
      </c>
      <c r="B20" s="119" t="s">
        <v>116</v>
      </c>
      <c r="C20" s="113">
        <v>85.478198388987636</v>
      </c>
      <c r="D20" s="115">
        <v>22603</v>
      </c>
      <c r="E20" s="114">
        <v>23467</v>
      </c>
      <c r="F20" s="114">
        <v>23808</v>
      </c>
      <c r="G20" s="114">
        <v>23856</v>
      </c>
      <c r="H20" s="140">
        <v>23443</v>
      </c>
      <c r="I20" s="115">
        <v>-840</v>
      </c>
      <c r="J20" s="116">
        <v>-3.5831591519856674</v>
      </c>
      <c r="K20"/>
      <c r="L20"/>
      <c r="M20"/>
      <c r="N20"/>
      <c r="O20"/>
      <c r="P20"/>
    </row>
    <row r="21" spans="1:16" s="110" customFormat="1" ht="14.45" customHeight="1" x14ac:dyDescent="0.2">
      <c r="A21" s="123"/>
      <c r="B21" s="124" t="s">
        <v>117</v>
      </c>
      <c r="C21" s="125">
        <v>14.215482358280074</v>
      </c>
      <c r="D21" s="143">
        <v>3759</v>
      </c>
      <c r="E21" s="144">
        <v>3860</v>
      </c>
      <c r="F21" s="144">
        <v>3929</v>
      </c>
      <c r="G21" s="144">
        <v>3999</v>
      </c>
      <c r="H21" s="145">
        <v>3913</v>
      </c>
      <c r="I21" s="143">
        <v>-154</v>
      </c>
      <c r="J21" s="146">
        <v>-3.9355992844364938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25669</v>
      </c>
      <c r="E56" s="114">
        <v>26512</v>
      </c>
      <c r="F56" s="114">
        <v>26751</v>
      </c>
      <c r="G56" s="114">
        <v>27073</v>
      </c>
      <c r="H56" s="140">
        <v>26628</v>
      </c>
      <c r="I56" s="115">
        <v>-959</v>
      </c>
      <c r="J56" s="116">
        <v>-3.6014721345951628</v>
      </c>
      <c r="K56"/>
      <c r="L56"/>
      <c r="M56"/>
      <c r="N56"/>
      <c r="O56"/>
      <c r="P56"/>
    </row>
    <row r="57" spans="1:16" s="110" customFormat="1" ht="14.45" customHeight="1" x14ac:dyDescent="0.2">
      <c r="A57" s="120" t="s">
        <v>105</v>
      </c>
      <c r="B57" s="119" t="s">
        <v>106</v>
      </c>
      <c r="C57" s="113">
        <v>40.905372238887374</v>
      </c>
      <c r="D57" s="115">
        <v>10500</v>
      </c>
      <c r="E57" s="114">
        <v>10744</v>
      </c>
      <c r="F57" s="114">
        <v>10906</v>
      </c>
      <c r="G57" s="114">
        <v>10963</v>
      </c>
      <c r="H57" s="140">
        <v>10718</v>
      </c>
      <c r="I57" s="115">
        <v>-218</v>
      </c>
      <c r="J57" s="116">
        <v>-2.033961559992536</v>
      </c>
    </row>
    <row r="58" spans="1:16" s="110" customFormat="1" ht="14.45" customHeight="1" x14ac:dyDescent="0.2">
      <c r="A58" s="120"/>
      <c r="B58" s="119" t="s">
        <v>107</v>
      </c>
      <c r="C58" s="113">
        <v>59.094627761112626</v>
      </c>
      <c r="D58" s="115">
        <v>15169</v>
      </c>
      <c r="E58" s="114">
        <v>15768</v>
      </c>
      <c r="F58" s="114">
        <v>15845</v>
      </c>
      <c r="G58" s="114">
        <v>16110</v>
      </c>
      <c r="H58" s="140">
        <v>15910</v>
      </c>
      <c r="I58" s="115">
        <v>-741</v>
      </c>
      <c r="J58" s="116">
        <v>-4.657448145820239</v>
      </c>
    </row>
    <row r="59" spans="1:16" s="110" customFormat="1" ht="14.45" customHeight="1" x14ac:dyDescent="0.2">
      <c r="A59" s="118" t="s">
        <v>105</v>
      </c>
      <c r="B59" s="121" t="s">
        <v>108</v>
      </c>
      <c r="C59" s="113">
        <v>15.676496941836456</v>
      </c>
      <c r="D59" s="115">
        <v>4024</v>
      </c>
      <c r="E59" s="114">
        <v>4209</v>
      </c>
      <c r="F59" s="114">
        <v>4268</v>
      </c>
      <c r="G59" s="114">
        <v>4403</v>
      </c>
      <c r="H59" s="140">
        <v>4209</v>
      </c>
      <c r="I59" s="115">
        <v>-185</v>
      </c>
      <c r="J59" s="116">
        <v>-4.3953433119505823</v>
      </c>
    </row>
    <row r="60" spans="1:16" s="110" customFormat="1" ht="14.45" customHeight="1" x14ac:dyDescent="0.2">
      <c r="A60" s="118"/>
      <c r="B60" s="121" t="s">
        <v>109</v>
      </c>
      <c r="C60" s="113">
        <v>47.415170049476025</v>
      </c>
      <c r="D60" s="115">
        <v>12171</v>
      </c>
      <c r="E60" s="114">
        <v>12592</v>
      </c>
      <c r="F60" s="114">
        <v>12765</v>
      </c>
      <c r="G60" s="114">
        <v>12989</v>
      </c>
      <c r="H60" s="140">
        <v>12887</v>
      </c>
      <c r="I60" s="115">
        <v>-716</v>
      </c>
      <c r="J60" s="116">
        <v>-5.5559866532164195</v>
      </c>
    </row>
    <row r="61" spans="1:16" s="110" customFormat="1" ht="14.45" customHeight="1" x14ac:dyDescent="0.2">
      <c r="A61" s="118"/>
      <c r="B61" s="121" t="s">
        <v>110</v>
      </c>
      <c r="C61" s="113">
        <v>20.756554598932563</v>
      </c>
      <c r="D61" s="115">
        <v>5328</v>
      </c>
      <c r="E61" s="114">
        <v>5466</v>
      </c>
      <c r="F61" s="114">
        <v>5491</v>
      </c>
      <c r="G61" s="114">
        <v>5510</v>
      </c>
      <c r="H61" s="140">
        <v>5441</v>
      </c>
      <c r="I61" s="115">
        <v>-113</v>
      </c>
      <c r="J61" s="116">
        <v>-2.0768241132144825</v>
      </c>
    </row>
    <row r="62" spans="1:16" s="110" customFormat="1" ht="14.45" customHeight="1" x14ac:dyDescent="0.2">
      <c r="A62" s="120"/>
      <c r="B62" s="121" t="s">
        <v>111</v>
      </c>
      <c r="C62" s="113">
        <v>16.151778409754957</v>
      </c>
      <c r="D62" s="115">
        <v>4146</v>
      </c>
      <c r="E62" s="114">
        <v>4245</v>
      </c>
      <c r="F62" s="114">
        <v>4227</v>
      </c>
      <c r="G62" s="114">
        <v>4171</v>
      </c>
      <c r="H62" s="140">
        <v>4091</v>
      </c>
      <c r="I62" s="115">
        <v>55</v>
      </c>
      <c r="J62" s="116">
        <v>1.344414568565143</v>
      </c>
    </row>
    <row r="63" spans="1:16" s="110" customFormat="1" ht="14.45" customHeight="1" x14ac:dyDescent="0.2">
      <c r="A63" s="120"/>
      <c r="B63" s="121" t="s">
        <v>112</v>
      </c>
      <c r="C63" s="113">
        <v>1.6128403911332736</v>
      </c>
      <c r="D63" s="115">
        <v>414</v>
      </c>
      <c r="E63" s="114">
        <v>417</v>
      </c>
      <c r="F63" s="114">
        <v>444</v>
      </c>
      <c r="G63" s="114">
        <v>379</v>
      </c>
      <c r="H63" s="140">
        <v>364</v>
      </c>
      <c r="I63" s="115">
        <v>50</v>
      </c>
      <c r="J63" s="116">
        <v>13.736263736263735</v>
      </c>
    </row>
    <row r="64" spans="1:16" s="110" customFormat="1" ht="14.45" customHeight="1" x14ac:dyDescent="0.2">
      <c r="A64" s="120" t="s">
        <v>113</v>
      </c>
      <c r="B64" s="119" t="s">
        <v>116</v>
      </c>
      <c r="C64" s="113">
        <v>89.987923175815183</v>
      </c>
      <c r="D64" s="115">
        <v>23099</v>
      </c>
      <c r="E64" s="114">
        <v>23864</v>
      </c>
      <c r="F64" s="114">
        <v>24119</v>
      </c>
      <c r="G64" s="114">
        <v>24381</v>
      </c>
      <c r="H64" s="140">
        <v>24016</v>
      </c>
      <c r="I64" s="115">
        <v>-917</v>
      </c>
      <c r="J64" s="116">
        <v>-3.8182878081279146</v>
      </c>
    </row>
    <row r="65" spans="1:10" s="110" customFormat="1" ht="14.45" customHeight="1" x14ac:dyDescent="0.2">
      <c r="A65" s="123"/>
      <c r="B65" s="124" t="s">
        <v>117</v>
      </c>
      <c r="C65" s="125">
        <v>9.7004168452218629</v>
      </c>
      <c r="D65" s="143">
        <v>2490</v>
      </c>
      <c r="E65" s="144">
        <v>2556</v>
      </c>
      <c r="F65" s="144">
        <v>2538</v>
      </c>
      <c r="G65" s="144">
        <v>2597</v>
      </c>
      <c r="H65" s="145">
        <v>2530</v>
      </c>
      <c r="I65" s="143">
        <v>-40</v>
      </c>
      <c r="J65" s="146">
        <v>-1.5810276679841897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26443</v>
      </c>
      <c r="G11" s="114">
        <v>27412</v>
      </c>
      <c r="H11" s="114">
        <v>27828</v>
      </c>
      <c r="I11" s="114">
        <v>27949</v>
      </c>
      <c r="J11" s="140">
        <v>27443</v>
      </c>
      <c r="K11" s="114">
        <v>-1000</v>
      </c>
      <c r="L11" s="116">
        <v>-3.6439164814342457</v>
      </c>
    </row>
    <row r="12" spans="1:17" s="110" customFormat="1" ht="24" customHeight="1" x14ac:dyDescent="0.2">
      <c r="A12" s="604" t="s">
        <v>185</v>
      </c>
      <c r="B12" s="605"/>
      <c r="C12" s="605"/>
      <c r="D12" s="606"/>
      <c r="E12" s="113">
        <v>39.205082630563851</v>
      </c>
      <c r="F12" s="115">
        <v>10367</v>
      </c>
      <c r="G12" s="114">
        <v>10705</v>
      </c>
      <c r="H12" s="114">
        <v>10880</v>
      </c>
      <c r="I12" s="114">
        <v>10812</v>
      </c>
      <c r="J12" s="140">
        <v>10527</v>
      </c>
      <c r="K12" s="114">
        <v>-160</v>
      </c>
      <c r="L12" s="116">
        <v>-1.5199012064215827</v>
      </c>
    </row>
    <row r="13" spans="1:17" s="110" customFormat="1" ht="15" customHeight="1" x14ac:dyDescent="0.2">
      <c r="A13" s="120"/>
      <c r="B13" s="612" t="s">
        <v>107</v>
      </c>
      <c r="C13" s="612"/>
      <c r="E13" s="113">
        <v>60.794917369436149</v>
      </c>
      <c r="F13" s="115">
        <v>16076</v>
      </c>
      <c r="G13" s="114">
        <v>16707</v>
      </c>
      <c r="H13" s="114">
        <v>16948</v>
      </c>
      <c r="I13" s="114">
        <v>17137</v>
      </c>
      <c r="J13" s="140">
        <v>16916</v>
      </c>
      <c r="K13" s="114">
        <v>-840</v>
      </c>
      <c r="L13" s="116">
        <v>-4.9657129344998818</v>
      </c>
    </row>
    <row r="14" spans="1:17" s="110" customFormat="1" ht="22.5" customHeight="1" x14ac:dyDescent="0.2">
      <c r="A14" s="604" t="s">
        <v>186</v>
      </c>
      <c r="B14" s="605"/>
      <c r="C14" s="605"/>
      <c r="D14" s="606"/>
      <c r="E14" s="113">
        <v>14.862156336270468</v>
      </c>
      <c r="F14" s="115">
        <v>3930</v>
      </c>
      <c r="G14" s="114">
        <v>4051</v>
      </c>
      <c r="H14" s="114">
        <v>4140</v>
      </c>
      <c r="I14" s="114">
        <v>4171</v>
      </c>
      <c r="J14" s="140">
        <v>3991</v>
      </c>
      <c r="K14" s="114">
        <v>-61</v>
      </c>
      <c r="L14" s="116">
        <v>-1.5284389877223754</v>
      </c>
    </row>
    <row r="15" spans="1:17" s="110" customFormat="1" ht="15" customHeight="1" x14ac:dyDescent="0.2">
      <c r="A15" s="120"/>
      <c r="B15" s="119"/>
      <c r="C15" s="258" t="s">
        <v>106</v>
      </c>
      <c r="E15" s="113">
        <v>47.735368956743002</v>
      </c>
      <c r="F15" s="115">
        <v>1876</v>
      </c>
      <c r="G15" s="114">
        <v>1925</v>
      </c>
      <c r="H15" s="114">
        <v>1944</v>
      </c>
      <c r="I15" s="114">
        <v>1960</v>
      </c>
      <c r="J15" s="140">
        <v>1880</v>
      </c>
      <c r="K15" s="114">
        <v>-4</v>
      </c>
      <c r="L15" s="116">
        <v>-0.21276595744680851</v>
      </c>
    </row>
    <row r="16" spans="1:17" s="110" customFormat="1" ht="15" customHeight="1" x14ac:dyDescent="0.2">
      <c r="A16" s="120"/>
      <c r="B16" s="119"/>
      <c r="C16" s="258" t="s">
        <v>107</v>
      </c>
      <c r="E16" s="113">
        <v>52.264631043256998</v>
      </c>
      <c r="F16" s="115">
        <v>2054</v>
      </c>
      <c r="G16" s="114">
        <v>2126</v>
      </c>
      <c r="H16" s="114">
        <v>2196</v>
      </c>
      <c r="I16" s="114">
        <v>2211</v>
      </c>
      <c r="J16" s="140">
        <v>2111</v>
      </c>
      <c r="K16" s="114">
        <v>-57</v>
      </c>
      <c r="L16" s="116">
        <v>-2.700142112742776</v>
      </c>
    </row>
    <row r="17" spans="1:12" s="110" customFormat="1" ht="15" customHeight="1" x14ac:dyDescent="0.2">
      <c r="A17" s="120"/>
      <c r="B17" s="121" t="s">
        <v>109</v>
      </c>
      <c r="C17" s="258"/>
      <c r="E17" s="113">
        <v>49.116968573913702</v>
      </c>
      <c r="F17" s="115">
        <v>12988</v>
      </c>
      <c r="G17" s="114">
        <v>13566</v>
      </c>
      <c r="H17" s="114">
        <v>13839</v>
      </c>
      <c r="I17" s="114">
        <v>13976</v>
      </c>
      <c r="J17" s="140">
        <v>13819</v>
      </c>
      <c r="K17" s="114">
        <v>-831</v>
      </c>
      <c r="L17" s="116">
        <v>-6.0134597293581304</v>
      </c>
    </row>
    <row r="18" spans="1:12" s="110" customFormat="1" ht="15" customHeight="1" x14ac:dyDescent="0.2">
      <c r="A18" s="120"/>
      <c r="B18" s="119"/>
      <c r="C18" s="258" t="s">
        <v>106</v>
      </c>
      <c r="E18" s="113">
        <v>34.862950415768402</v>
      </c>
      <c r="F18" s="115">
        <v>4528</v>
      </c>
      <c r="G18" s="114">
        <v>4703</v>
      </c>
      <c r="H18" s="114">
        <v>4812</v>
      </c>
      <c r="I18" s="114">
        <v>4758</v>
      </c>
      <c r="J18" s="140">
        <v>4657</v>
      </c>
      <c r="K18" s="114">
        <v>-129</v>
      </c>
      <c r="L18" s="116">
        <v>-2.7700236203564526</v>
      </c>
    </row>
    <row r="19" spans="1:12" s="110" customFormat="1" ht="15" customHeight="1" x14ac:dyDescent="0.2">
      <c r="A19" s="120"/>
      <c r="B19" s="119"/>
      <c r="C19" s="258" t="s">
        <v>107</v>
      </c>
      <c r="E19" s="113">
        <v>65.137049584231605</v>
      </c>
      <c r="F19" s="115">
        <v>8460</v>
      </c>
      <c r="G19" s="114">
        <v>8863</v>
      </c>
      <c r="H19" s="114">
        <v>9027</v>
      </c>
      <c r="I19" s="114">
        <v>9218</v>
      </c>
      <c r="J19" s="140">
        <v>9162</v>
      </c>
      <c r="K19" s="114">
        <v>-702</v>
      </c>
      <c r="L19" s="116">
        <v>-7.6620825147347738</v>
      </c>
    </row>
    <row r="20" spans="1:12" s="110" customFormat="1" ht="15" customHeight="1" x14ac:dyDescent="0.2">
      <c r="A20" s="120"/>
      <c r="B20" s="121" t="s">
        <v>110</v>
      </c>
      <c r="C20" s="258"/>
      <c r="E20" s="113">
        <v>20.500699618046365</v>
      </c>
      <c r="F20" s="115">
        <v>5421</v>
      </c>
      <c r="G20" s="114">
        <v>5591</v>
      </c>
      <c r="H20" s="114">
        <v>5645</v>
      </c>
      <c r="I20" s="114">
        <v>5664</v>
      </c>
      <c r="J20" s="140">
        <v>5601</v>
      </c>
      <c r="K20" s="114">
        <v>-180</v>
      </c>
      <c r="L20" s="116">
        <v>-3.2137118371719335</v>
      </c>
    </row>
    <row r="21" spans="1:12" s="110" customFormat="1" ht="15" customHeight="1" x14ac:dyDescent="0.2">
      <c r="A21" s="120"/>
      <c r="B21" s="119"/>
      <c r="C21" s="258" t="s">
        <v>106</v>
      </c>
      <c r="E21" s="113">
        <v>32.31876037631433</v>
      </c>
      <c r="F21" s="115">
        <v>1752</v>
      </c>
      <c r="G21" s="114">
        <v>1814</v>
      </c>
      <c r="H21" s="114">
        <v>1848</v>
      </c>
      <c r="I21" s="114">
        <v>1860</v>
      </c>
      <c r="J21" s="140">
        <v>1817</v>
      </c>
      <c r="K21" s="114">
        <v>-65</v>
      </c>
      <c r="L21" s="116">
        <v>-3.5773252614199231</v>
      </c>
    </row>
    <row r="22" spans="1:12" s="110" customFormat="1" ht="15" customHeight="1" x14ac:dyDescent="0.2">
      <c r="A22" s="120"/>
      <c r="B22" s="119"/>
      <c r="C22" s="258" t="s">
        <v>107</v>
      </c>
      <c r="E22" s="113">
        <v>67.68123962368567</v>
      </c>
      <c r="F22" s="115">
        <v>3669</v>
      </c>
      <c r="G22" s="114">
        <v>3777</v>
      </c>
      <c r="H22" s="114">
        <v>3797</v>
      </c>
      <c r="I22" s="114">
        <v>3804</v>
      </c>
      <c r="J22" s="140">
        <v>3784</v>
      </c>
      <c r="K22" s="114">
        <v>-115</v>
      </c>
      <c r="L22" s="116">
        <v>-3.0391120507399578</v>
      </c>
    </row>
    <row r="23" spans="1:12" s="110" customFormat="1" ht="15" customHeight="1" x14ac:dyDescent="0.2">
      <c r="A23" s="120"/>
      <c r="B23" s="121" t="s">
        <v>111</v>
      </c>
      <c r="C23" s="258"/>
      <c r="E23" s="113">
        <v>15.520175471769466</v>
      </c>
      <c r="F23" s="115">
        <v>4104</v>
      </c>
      <c r="G23" s="114">
        <v>4204</v>
      </c>
      <c r="H23" s="114">
        <v>4204</v>
      </c>
      <c r="I23" s="114">
        <v>4138</v>
      </c>
      <c r="J23" s="140">
        <v>4032</v>
      </c>
      <c r="K23" s="114">
        <v>72</v>
      </c>
      <c r="L23" s="116">
        <v>1.7857142857142858</v>
      </c>
    </row>
    <row r="24" spans="1:12" s="110" customFormat="1" ht="15" customHeight="1" x14ac:dyDescent="0.2">
      <c r="A24" s="120"/>
      <c r="B24" s="119"/>
      <c r="C24" s="258" t="s">
        <v>106</v>
      </c>
      <c r="E24" s="113">
        <v>53.874269005847957</v>
      </c>
      <c r="F24" s="115">
        <v>2211</v>
      </c>
      <c r="G24" s="114">
        <v>2263</v>
      </c>
      <c r="H24" s="114">
        <v>2276</v>
      </c>
      <c r="I24" s="114">
        <v>2234</v>
      </c>
      <c r="J24" s="140">
        <v>2173</v>
      </c>
      <c r="K24" s="114">
        <v>38</v>
      </c>
      <c r="L24" s="116">
        <v>1.7487344684767603</v>
      </c>
    </row>
    <row r="25" spans="1:12" s="110" customFormat="1" ht="15" customHeight="1" x14ac:dyDescent="0.2">
      <c r="A25" s="120"/>
      <c r="B25" s="119"/>
      <c r="C25" s="258" t="s">
        <v>107</v>
      </c>
      <c r="E25" s="113">
        <v>46.125730994152043</v>
      </c>
      <c r="F25" s="115">
        <v>1893</v>
      </c>
      <c r="G25" s="114">
        <v>1941</v>
      </c>
      <c r="H25" s="114">
        <v>1928</v>
      </c>
      <c r="I25" s="114">
        <v>1904</v>
      </c>
      <c r="J25" s="140">
        <v>1859</v>
      </c>
      <c r="K25" s="114">
        <v>34</v>
      </c>
      <c r="L25" s="116">
        <v>1.828940290478752</v>
      </c>
    </row>
    <row r="26" spans="1:12" s="110" customFormat="1" ht="15" customHeight="1" x14ac:dyDescent="0.2">
      <c r="A26" s="120"/>
      <c r="C26" s="121" t="s">
        <v>187</v>
      </c>
      <c r="D26" s="110" t="s">
        <v>188</v>
      </c>
      <c r="E26" s="113">
        <v>1.5126876678137882</v>
      </c>
      <c r="F26" s="115">
        <v>400</v>
      </c>
      <c r="G26" s="114">
        <v>397</v>
      </c>
      <c r="H26" s="114">
        <v>455</v>
      </c>
      <c r="I26" s="114">
        <v>393</v>
      </c>
      <c r="J26" s="140">
        <v>382</v>
      </c>
      <c r="K26" s="114">
        <v>18</v>
      </c>
      <c r="L26" s="116">
        <v>4.7120418848167542</v>
      </c>
    </row>
    <row r="27" spans="1:12" s="110" customFormat="1" ht="15" customHeight="1" x14ac:dyDescent="0.2">
      <c r="A27" s="120"/>
      <c r="B27" s="119"/>
      <c r="D27" s="259" t="s">
        <v>106</v>
      </c>
      <c r="E27" s="113">
        <v>46.5</v>
      </c>
      <c r="F27" s="115">
        <v>186</v>
      </c>
      <c r="G27" s="114">
        <v>194</v>
      </c>
      <c r="H27" s="114">
        <v>228</v>
      </c>
      <c r="I27" s="114">
        <v>189</v>
      </c>
      <c r="J27" s="140">
        <v>183</v>
      </c>
      <c r="K27" s="114">
        <v>3</v>
      </c>
      <c r="L27" s="116">
        <v>1.639344262295082</v>
      </c>
    </row>
    <row r="28" spans="1:12" s="110" customFormat="1" ht="15" customHeight="1" x14ac:dyDescent="0.2">
      <c r="A28" s="120"/>
      <c r="B28" s="119"/>
      <c r="D28" s="259" t="s">
        <v>107</v>
      </c>
      <c r="E28" s="113">
        <v>53.5</v>
      </c>
      <c r="F28" s="115">
        <v>214</v>
      </c>
      <c r="G28" s="114">
        <v>203</v>
      </c>
      <c r="H28" s="114">
        <v>227</v>
      </c>
      <c r="I28" s="114">
        <v>204</v>
      </c>
      <c r="J28" s="140">
        <v>199</v>
      </c>
      <c r="K28" s="114">
        <v>15</v>
      </c>
      <c r="L28" s="116">
        <v>7.5376884422110555</v>
      </c>
    </row>
    <row r="29" spans="1:12" s="110" customFormat="1" ht="24" customHeight="1" x14ac:dyDescent="0.2">
      <c r="A29" s="604" t="s">
        <v>189</v>
      </c>
      <c r="B29" s="605"/>
      <c r="C29" s="605"/>
      <c r="D29" s="606"/>
      <c r="E29" s="113">
        <v>85.478198388987636</v>
      </c>
      <c r="F29" s="115">
        <v>22603</v>
      </c>
      <c r="G29" s="114">
        <v>23467</v>
      </c>
      <c r="H29" s="114">
        <v>23808</v>
      </c>
      <c r="I29" s="114">
        <v>23856</v>
      </c>
      <c r="J29" s="140">
        <v>23443</v>
      </c>
      <c r="K29" s="114">
        <v>-840</v>
      </c>
      <c r="L29" s="116">
        <v>-3.5831591519856674</v>
      </c>
    </row>
    <row r="30" spans="1:12" s="110" customFormat="1" ht="15" customHeight="1" x14ac:dyDescent="0.2">
      <c r="A30" s="120"/>
      <c r="B30" s="119"/>
      <c r="C30" s="258" t="s">
        <v>106</v>
      </c>
      <c r="E30" s="113">
        <v>39.277971950626025</v>
      </c>
      <c r="F30" s="115">
        <v>8878</v>
      </c>
      <c r="G30" s="114">
        <v>9185</v>
      </c>
      <c r="H30" s="114">
        <v>9387</v>
      </c>
      <c r="I30" s="114">
        <v>9322</v>
      </c>
      <c r="J30" s="140">
        <v>9031</v>
      </c>
      <c r="K30" s="114">
        <v>-153</v>
      </c>
      <c r="L30" s="116">
        <v>-1.6941645443472484</v>
      </c>
    </row>
    <row r="31" spans="1:12" s="110" customFormat="1" ht="15" customHeight="1" x14ac:dyDescent="0.2">
      <c r="A31" s="120"/>
      <c r="B31" s="119"/>
      <c r="C31" s="258" t="s">
        <v>107</v>
      </c>
      <c r="E31" s="113">
        <v>60.722028049373975</v>
      </c>
      <c r="F31" s="115">
        <v>13725</v>
      </c>
      <c r="G31" s="114">
        <v>14282</v>
      </c>
      <c r="H31" s="114">
        <v>14421</v>
      </c>
      <c r="I31" s="114">
        <v>14534</v>
      </c>
      <c r="J31" s="140">
        <v>14412</v>
      </c>
      <c r="K31" s="114">
        <v>-687</v>
      </c>
      <c r="L31" s="116">
        <v>-4.7668609492089926</v>
      </c>
    </row>
    <row r="32" spans="1:12" s="110" customFormat="1" ht="15" customHeight="1" x14ac:dyDescent="0.2">
      <c r="A32" s="120"/>
      <c r="B32" s="119" t="s">
        <v>117</v>
      </c>
      <c r="C32" s="258"/>
      <c r="E32" s="113">
        <v>14.215482358280074</v>
      </c>
      <c r="F32" s="114">
        <v>3759</v>
      </c>
      <c r="G32" s="114">
        <v>3860</v>
      </c>
      <c r="H32" s="114">
        <v>3929</v>
      </c>
      <c r="I32" s="114">
        <v>3999</v>
      </c>
      <c r="J32" s="140">
        <v>3913</v>
      </c>
      <c r="K32" s="114">
        <v>-154</v>
      </c>
      <c r="L32" s="116">
        <v>-3.9355992844364938</v>
      </c>
    </row>
    <row r="33" spans="1:12" s="110" customFormat="1" ht="15" customHeight="1" x14ac:dyDescent="0.2">
      <c r="A33" s="120"/>
      <c r="B33" s="119"/>
      <c r="C33" s="258" t="s">
        <v>106</v>
      </c>
      <c r="E33" s="113">
        <v>38.78691141260974</v>
      </c>
      <c r="F33" s="114">
        <v>1458</v>
      </c>
      <c r="G33" s="114">
        <v>1494</v>
      </c>
      <c r="H33" s="114">
        <v>1456</v>
      </c>
      <c r="I33" s="114">
        <v>1454</v>
      </c>
      <c r="J33" s="140">
        <v>1468</v>
      </c>
      <c r="K33" s="114">
        <v>-10</v>
      </c>
      <c r="L33" s="116">
        <v>-0.68119891008174382</v>
      </c>
    </row>
    <row r="34" spans="1:12" s="110" customFormat="1" ht="15" customHeight="1" x14ac:dyDescent="0.2">
      <c r="A34" s="120"/>
      <c r="B34" s="119"/>
      <c r="C34" s="258" t="s">
        <v>107</v>
      </c>
      <c r="E34" s="113">
        <v>61.21308858739026</v>
      </c>
      <c r="F34" s="114">
        <v>2301</v>
      </c>
      <c r="G34" s="114">
        <v>2366</v>
      </c>
      <c r="H34" s="114">
        <v>2473</v>
      </c>
      <c r="I34" s="114">
        <v>2545</v>
      </c>
      <c r="J34" s="140">
        <v>2445</v>
      </c>
      <c r="K34" s="114">
        <v>-144</v>
      </c>
      <c r="L34" s="116">
        <v>-5.889570552147239</v>
      </c>
    </row>
    <row r="35" spans="1:12" s="110" customFormat="1" ht="24" customHeight="1" x14ac:dyDescent="0.2">
      <c r="A35" s="604" t="s">
        <v>192</v>
      </c>
      <c r="B35" s="605"/>
      <c r="C35" s="605"/>
      <c r="D35" s="606"/>
      <c r="E35" s="113">
        <v>21.710849752297396</v>
      </c>
      <c r="F35" s="114">
        <v>5741</v>
      </c>
      <c r="G35" s="114">
        <v>5932</v>
      </c>
      <c r="H35" s="114">
        <v>6096</v>
      </c>
      <c r="I35" s="114">
        <v>6258</v>
      </c>
      <c r="J35" s="114">
        <v>5994</v>
      </c>
      <c r="K35" s="318">
        <v>-253</v>
      </c>
      <c r="L35" s="319">
        <v>-4.2208875542208872</v>
      </c>
    </row>
    <row r="36" spans="1:12" s="110" customFormat="1" ht="15" customHeight="1" x14ac:dyDescent="0.2">
      <c r="A36" s="120"/>
      <c r="B36" s="119"/>
      <c r="C36" s="258" t="s">
        <v>106</v>
      </c>
      <c r="E36" s="113">
        <v>39.34854554955583</v>
      </c>
      <c r="F36" s="114">
        <v>2259</v>
      </c>
      <c r="G36" s="114">
        <v>2313</v>
      </c>
      <c r="H36" s="114">
        <v>2382</v>
      </c>
      <c r="I36" s="114">
        <v>2470</v>
      </c>
      <c r="J36" s="114">
        <v>2373</v>
      </c>
      <c r="K36" s="318">
        <v>-114</v>
      </c>
      <c r="L36" s="116">
        <v>-4.8040455120101138</v>
      </c>
    </row>
    <row r="37" spans="1:12" s="110" customFormat="1" ht="15" customHeight="1" x14ac:dyDescent="0.2">
      <c r="A37" s="120"/>
      <c r="B37" s="119"/>
      <c r="C37" s="258" t="s">
        <v>107</v>
      </c>
      <c r="E37" s="113">
        <v>60.65145445044417</v>
      </c>
      <c r="F37" s="114">
        <v>3482</v>
      </c>
      <c r="G37" s="114">
        <v>3619</v>
      </c>
      <c r="H37" s="114">
        <v>3714</v>
      </c>
      <c r="I37" s="114">
        <v>3788</v>
      </c>
      <c r="J37" s="140">
        <v>3621</v>
      </c>
      <c r="K37" s="114">
        <v>-139</v>
      </c>
      <c r="L37" s="116">
        <v>-3.8387185860259598</v>
      </c>
    </row>
    <row r="38" spans="1:12" s="110" customFormat="1" ht="15" customHeight="1" x14ac:dyDescent="0.2">
      <c r="A38" s="120"/>
      <c r="B38" s="119" t="s">
        <v>328</v>
      </c>
      <c r="C38" s="258"/>
      <c r="E38" s="113">
        <v>48.719888061112584</v>
      </c>
      <c r="F38" s="114">
        <v>12883</v>
      </c>
      <c r="G38" s="114">
        <v>13218</v>
      </c>
      <c r="H38" s="114">
        <v>13341</v>
      </c>
      <c r="I38" s="114">
        <v>13286</v>
      </c>
      <c r="J38" s="140">
        <v>13052</v>
      </c>
      <c r="K38" s="114">
        <v>-169</v>
      </c>
      <c r="L38" s="116">
        <v>-1.2948207171314741</v>
      </c>
    </row>
    <row r="39" spans="1:12" s="110" customFormat="1" ht="15" customHeight="1" x14ac:dyDescent="0.2">
      <c r="A39" s="120"/>
      <c r="B39" s="119"/>
      <c r="C39" s="258" t="s">
        <v>106</v>
      </c>
      <c r="E39" s="113">
        <v>41.970038034619265</v>
      </c>
      <c r="F39" s="115">
        <v>5407</v>
      </c>
      <c r="G39" s="114">
        <v>5539</v>
      </c>
      <c r="H39" s="114">
        <v>5599</v>
      </c>
      <c r="I39" s="114">
        <v>5476</v>
      </c>
      <c r="J39" s="140">
        <v>5323</v>
      </c>
      <c r="K39" s="114">
        <v>84</v>
      </c>
      <c r="L39" s="116">
        <v>1.5780574863798609</v>
      </c>
    </row>
    <row r="40" spans="1:12" s="110" customFormat="1" ht="15" customHeight="1" x14ac:dyDescent="0.2">
      <c r="A40" s="120"/>
      <c r="B40" s="119"/>
      <c r="C40" s="258" t="s">
        <v>107</v>
      </c>
      <c r="E40" s="113">
        <v>58.029961965380735</v>
      </c>
      <c r="F40" s="115">
        <v>7476</v>
      </c>
      <c r="G40" s="114">
        <v>7679</v>
      </c>
      <c r="H40" s="114">
        <v>7742</v>
      </c>
      <c r="I40" s="114">
        <v>7810</v>
      </c>
      <c r="J40" s="140">
        <v>7729</v>
      </c>
      <c r="K40" s="114">
        <v>-253</v>
      </c>
      <c r="L40" s="116">
        <v>-3.2733859490231594</v>
      </c>
    </row>
    <row r="41" spans="1:12" s="110" customFormat="1" ht="15" customHeight="1" x14ac:dyDescent="0.2">
      <c r="A41" s="120"/>
      <c r="B41" s="320" t="s">
        <v>515</v>
      </c>
      <c r="C41" s="258"/>
      <c r="E41" s="113">
        <v>5.419203569942896</v>
      </c>
      <c r="F41" s="115">
        <v>1433</v>
      </c>
      <c r="G41" s="114">
        <v>1485</v>
      </c>
      <c r="H41" s="114">
        <v>1456</v>
      </c>
      <c r="I41" s="114">
        <v>1452</v>
      </c>
      <c r="J41" s="140">
        <v>1407</v>
      </c>
      <c r="K41" s="114">
        <v>26</v>
      </c>
      <c r="L41" s="116">
        <v>1.847903340440654</v>
      </c>
    </row>
    <row r="42" spans="1:12" s="110" customFormat="1" ht="15" customHeight="1" x14ac:dyDescent="0.2">
      <c r="A42" s="120"/>
      <c r="B42" s="119"/>
      <c r="C42" s="268" t="s">
        <v>106</v>
      </c>
      <c r="D42" s="182"/>
      <c r="E42" s="113">
        <v>44.731332868108865</v>
      </c>
      <c r="F42" s="115">
        <v>641</v>
      </c>
      <c r="G42" s="114">
        <v>669</v>
      </c>
      <c r="H42" s="114">
        <v>648</v>
      </c>
      <c r="I42" s="114">
        <v>656</v>
      </c>
      <c r="J42" s="140">
        <v>637</v>
      </c>
      <c r="K42" s="114">
        <v>4</v>
      </c>
      <c r="L42" s="116">
        <v>0.62794348508634223</v>
      </c>
    </row>
    <row r="43" spans="1:12" s="110" customFormat="1" ht="15" customHeight="1" x14ac:dyDescent="0.2">
      <c r="A43" s="120"/>
      <c r="B43" s="119"/>
      <c r="C43" s="268" t="s">
        <v>107</v>
      </c>
      <c r="D43" s="182"/>
      <c r="E43" s="113">
        <v>55.268667131891135</v>
      </c>
      <c r="F43" s="115">
        <v>792</v>
      </c>
      <c r="G43" s="114">
        <v>816</v>
      </c>
      <c r="H43" s="114">
        <v>808</v>
      </c>
      <c r="I43" s="114">
        <v>796</v>
      </c>
      <c r="J43" s="140">
        <v>770</v>
      </c>
      <c r="K43" s="114">
        <v>22</v>
      </c>
      <c r="L43" s="116">
        <v>2.8571428571428572</v>
      </c>
    </row>
    <row r="44" spans="1:12" s="110" customFormat="1" ht="15" customHeight="1" x14ac:dyDescent="0.2">
      <c r="A44" s="120"/>
      <c r="B44" s="119" t="s">
        <v>205</v>
      </c>
      <c r="C44" s="268"/>
      <c r="D44" s="182"/>
      <c r="E44" s="113">
        <v>24.150058616647129</v>
      </c>
      <c r="F44" s="115">
        <v>6386</v>
      </c>
      <c r="G44" s="114">
        <v>6777</v>
      </c>
      <c r="H44" s="114">
        <v>6935</v>
      </c>
      <c r="I44" s="114">
        <v>6953</v>
      </c>
      <c r="J44" s="140">
        <v>6990</v>
      </c>
      <c r="K44" s="114">
        <v>-604</v>
      </c>
      <c r="L44" s="116">
        <v>-8.6409155937052926</v>
      </c>
    </row>
    <row r="45" spans="1:12" s="110" customFormat="1" ht="15" customHeight="1" x14ac:dyDescent="0.2">
      <c r="A45" s="120"/>
      <c r="B45" s="119"/>
      <c r="C45" s="268" t="s">
        <v>106</v>
      </c>
      <c r="D45" s="182"/>
      <c r="E45" s="113">
        <v>32.258064516129032</v>
      </c>
      <c r="F45" s="115">
        <v>2060</v>
      </c>
      <c r="G45" s="114">
        <v>2184</v>
      </c>
      <c r="H45" s="114">
        <v>2251</v>
      </c>
      <c r="I45" s="114">
        <v>2210</v>
      </c>
      <c r="J45" s="140">
        <v>2194</v>
      </c>
      <c r="K45" s="114">
        <v>-134</v>
      </c>
      <c r="L45" s="116">
        <v>-6.1075660893345489</v>
      </c>
    </row>
    <row r="46" spans="1:12" s="110" customFormat="1" ht="15" customHeight="1" x14ac:dyDescent="0.2">
      <c r="A46" s="123"/>
      <c r="B46" s="124"/>
      <c r="C46" s="260" t="s">
        <v>107</v>
      </c>
      <c r="D46" s="261"/>
      <c r="E46" s="125">
        <v>67.741935483870961</v>
      </c>
      <c r="F46" s="143">
        <v>4326</v>
      </c>
      <c r="G46" s="144">
        <v>4593</v>
      </c>
      <c r="H46" s="144">
        <v>4684</v>
      </c>
      <c r="I46" s="144">
        <v>4743</v>
      </c>
      <c r="J46" s="145">
        <v>4796</v>
      </c>
      <c r="K46" s="144">
        <v>-470</v>
      </c>
      <c r="L46" s="146">
        <v>-9.7998331943286079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26443</v>
      </c>
      <c r="E11" s="114">
        <v>27412</v>
      </c>
      <c r="F11" s="114">
        <v>27828</v>
      </c>
      <c r="G11" s="114">
        <v>27949</v>
      </c>
      <c r="H11" s="140">
        <v>27443</v>
      </c>
      <c r="I11" s="115">
        <v>-1000</v>
      </c>
      <c r="J11" s="116">
        <v>-3.6439164814342457</v>
      </c>
    </row>
    <row r="12" spans="1:15" s="110" customFormat="1" ht="24.95" customHeight="1" x14ac:dyDescent="0.2">
      <c r="A12" s="193" t="s">
        <v>132</v>
      </c>
      <c r="B12" s="194" t="s">
        <v>133</v>
      </c>
      <c r="C12" s="113">
        <v>1.8227886397156148</v>
      </c>
      <c r="D12" s="115">
        <v>482</v>
      </c>
      <c r="E12" s="114">
        <v>488</v>
      </c>
      <c r="F12" s="114">
        <v>523</v>
      </c>
      <c r="G12" s="114">
        <v>512</v>
      </c>
      <c r="H12" s="140">
        <v>450</v>
      </c>
      <c r="I12" s="115">
        <v>32</v>
      </c>
      <c r="J12" s="116">
        <v>7.1111111111111107</v>
      </c>
    </row>
    <row r="13" spans="1:15" s="110" customFormat="1" ht="24.95" customHeight="1" x14ac:dyDescent="0.2">
      <c r="A13" s="193" t="s">
        <v>134</v>
      </c>
      <c r="B13" s="199" t="s">
        <v>214</v>
      </c>
      <c r="C13" s="113">
        <v>0.6126385054645842</v>
      </c>
      <c r="D13" s="115">
        <v>162</v>
      </c>
      <c r="E13" s="114">
        <v>168</v>
      </c>
      <c r="F13" s="114">
        <v>173</v>
      </c>
      <c r="G13" s="114">
        <v>185</v>
      </c>
      <c r="H13" s="140">
        <v>184</v>
      </c>
      <c r="I13" s="115">
        <v>-22</v>
      </c>
      <c r="J13" s="116">
        <v>-11.956521739130435</v>
      </c>
    </row>
    <row r="14" spans="1:15" s="287" customFormat="1" ht="24.95" customHeight="1" x14ac:dyDescent="0.2">
      <c r="A14" s="193" t="s">
        <v>215</v>
      </c>
      <c r="B14" s="199" t="s">
        <v>137</v>
      </c>
      <c r="C14" s="113">
        <v>6.2965624172748935</v>
      </c>
      <c r="D14" s="115">
        <v>1665</v>
      </c>
      <c r="E14" s="114">
        <v>1725</v>
      </c>
      <c r="F14" s="114">
        <v>1747</v>
      </c>
      <c r="G14" s="114">
        <v>1745</v>
      </c>
      <c r="H14" s="140">
        <v>1717</v>
      </c>
      <c r="I14" s="115">
        <v>-52</v>
      </c>
      <c r="J14" s="116">
        <v>-3.0285381479324402</v>
      </c>
      <c r="K14" s="110"/>
      <c r="L14" s="110"/>
      <c r="M14" s="110"/>
      <c r="N14" s="110"/>
      <c r="O14" s="110"/>
    </row>
    <row r="15" spans="1:15" s="110" customFormat="1" ht="24.95" customHeight="1" x14ac:dyDescent="0.2">
      <c r="A15" s="193" t="s">
        <v>216</v>
      </c>
      <c r="B15" s="199" t="s">
        <v>217</v>
      </c>
      <c r="C15" s="113">
        <v>1.9022047422758386</v>
      </c>
      <c r="D15" s="115">
        <v>503</v>
      </c>
      <c r="E15" s="114">
        <v>534</v>
      </c>
      <c r="F15" s="114">
        <v>550</v>
      </c>
      <c r="G15" s="114">
        <v>533</v>
      </c>
      <c r="H15" s="140">
        <v>535</v>
      </c>
      <c r="I15" s="115">
        <v>-32</v>
      </c>
      <c r="J15" s="116">
        <v>-5.981308411214953</v>
      </c>
    </row>
    <row r="16" spans="1:15" s="287" customFormat="1" ht="24.95" customHeight="1" x14ac:dyDescent="0.2">
      <c r="A16" s="193" t="s">
        <v>218</v>
      </c>
      <c r="B16" s="199" t="s">
        <v>141</v>
      </c>
      <c r="C16" s="113">
        <v>2.8589796921680595</v>
      </c>
      <c r="D16" s="115">
        <v>756</v>
      </c>
      <c r="E16" s="114">
        <v>752</v>
      </c>
      <c r="F16" s="114">
        <v>760</v>
      </c>
      <c r="G16" s="114">
        <v>768</v>
      </c>
      <c r="H16" s="140">
        <v>752</v>
      </c>
      <c r="I16" s="115">
        <v>4</v>
      </c>
      <c r="J16" s="116">
        <v>0.53191489361702127</v>
      </c>
      <c r="K16" s="110"/>
      <c r="L16" s="110"/>
      <c r="M16" s="110"/>
      <c r="N16" s="110"/>
      <c r="O16" s="110"/>
    </row>
    <row r="17" spans="1:15" s="110" customFormat="1" ht="24.95" customHeight="1" x14ac:dyDescent="0.2">
      <c r="A17" s="193" t="s">
        <v>142</v>
      </c>
      <c r="B17" s="199" t="s">
        <v>220</v>
      </c>
      <c r="C17" s="113">
        <v>1.535377982830995</v>
      </c>
      <c r="D17" s="115">
        <v>406</v>
      </c>
      <c r="E17" s="114">
        <v>439</v>
      </c>
      <c r="F17" s="114">
        <v>437</v>
      </c>
      <c r="G17" s="114">
        <v>444</v>
      </c>
      <c r="H17" s="140">
        <v>430</v>
      </c>
      <c r="I17" s="115">
        <v>-24</v>
      </c>
      <c r="J17" s="116">
        <v>-5.5813953488372094</v>
      </c>
    </row>
    <row r="18" spans="1:15" s="287" customFormat="1" ht="24.95" customHeight="1" x14ac:dyDescent="0.2">
      <c r="A18" s="201" t="s">
        <v>144</v>
      </c>
      <c r="B18" s="202" t="s">
        <v>145</v>
      </c>
      <c r="C18" s="113">
        <v>4.6023522293234507</v>
      </c>
      <c r="D18" s="115">
        <v>1217</v>
      </c>
      <c r="E18" s="114">
        <v>1198</v>
      </c>
      <c r="F18" s="114">
        <v>1188</v>
      </c>
      <c r="G18" s="114">
        <v>1156</v>
      </c>
      <c r="H18" s="140">
        <v>1127</v>
      </c>
      <c r="I18" s="115">
        <v>90</v>
      </c>
      <c r="J18" s="116">
        <v>7.9858030168589176</v>
      </c>
      <c r="K18" s="110"/>
      <c r="L18" s="110"/>
      <c r="M18" s="110"/>
      <c r="N18" s="110"/>
      <c r="O18" s="110"/>
    </row>
    <row r="19" spans="1:15" s="110" customFormat="1" ht="24.95" customHeight="1" x14ac:dyDescent="0.2">
      <c r="A19" s="193" t="s">
        <v>146</v>
      </c>
      <c r="B19" s="199" t="s">
        <v>147</v>
      </c>
      <c r="C19" s="113">
        <v>13.515864311916197</v>
      </c>
      <c r="D19" s="115">
        <v>3574</v>
      </c>
      <c r="E19" s="114">
        <v>3660</v>
      </c>
      <c r="F19" s="114">
        <v>3648</v>
      </c>
      <c r="G19" s="114">
        <v>3716</v>
      </c>
      <c r="H19" s="140">
        <v>3694</v>
      </c>
      <c r="I19" s="115">
        <v>-120</v>
      </c>
      <c r="J19" s="116">
        <v>-3.2485110990795887</v>
      </c>
    </row>
    <row r="20" spans="1:15" s="287" customFormat="1" ht="24.95" customHeight="1" x14ac:dyDescent="0.2">
      <c r="A20" s="193" t="s">
        <v>148</v>
      </c>
      <c r="B20" s="199" t="s">
        <v>149</v>
      </c>
      <c r="C20" s="113">
        <v>5.8994819044737739</v>
      </c>
      <c r="D20" s="115">
        <v>1560</v>
      </c>
      <c r="E20" s="114">
        <v>1628</v>
      </c>
      <c r="F20" s="114">
        <v>1614</v>
      </c>
      <c r="G20" s="114">
        <v>1570</v>
      </c>
      <c r="H20" s="140">
        <v>1562</v>
      </c>
      <c r="I20" s="115">
        <v>-2</v>
      </c>
      <c r="J20" s="116">
        <v>-0.12804097311139565</v>
      </c>
      <c r="K20" s="110"/>
      <c r="L20" s="110"/>
      <c r="M20" s="110"/>
      <c r="N20" s="110"/>
      <c r="O20" s="110"/>
    </row>
    <row r="21" spans="1:15" s="110" customFormat="1" ht="24.95" customHeight="1" x14ac:dyDescent="0.2">
      <c r="A21" s="201" t="s">
        <v>150</v>
      </c>
      <c r="B21" s="202" t="s">
        <v>151</v>
      </c>
      <c r="C21" s="113">
        <v>8.3311273304844384</v>
      </c>
      <c r="D21" s="115">
        <v>2203</v>
      </c>
      <c r="E21" s="114">
        <v>2572</v>
      </c>
      <c r="F21" s="114">
        <v>2683</v>
      </c>
      <c r="G21" s="114">
        <v>2767</v>
      </c>
      <c r="H21" s="140">
        <v>2628</v>
      </c>
      <c r="I21" s="115">
        <v>-425</v>
      </c>
      <c r="J21" s="116">
        <v>-16.171993911719937</v>
      </c>
    </row>
    <row r="22" spans="1:15" s="110" customFormat="1" ht="24.95" customHeight="1" x14ac:dyDescent="0.2">
      <c r="A22" s="201" t="s">
        <v>152</v>
      </c>
      <c r="B22" s="199" t="s">
        <v>153</v>
      </c>
      <c r="C22" s="113">
        <v>0.75256211473735957</v>
      </c>
      <c r="D22" s="115">
        <v>199</v>
      </c>
      <c r="E22" s="114">
        <v>183</v>
      </c>
      <c r="F22" s="114">
        <v>188</v>
      </c>
      <c r="G22" s="114">
        <v>188</v>
      </c>
      <c r="H22" s="140">
        <v>173</v>
      </c>
      <c r="I22" s="115">
        <v>26</v>
      </c>
      <c r="J22" s="116">
        <v>15.028901734104046</v>
      </c>
    </row>
    <row r="23" spans="1:15" s="110" customFormat="1" ht="24.95" customHeight="1" x14ac:dyDescent="0.2">
      <c r="A23" s="193" t="s">
        <v>154</v>
      </c>
      <c r="B23" s="199" t="s">
        <v>155</v>
      </c>
      <c r="C23" s="113">
        <v>1.1874598192338237</v>
      </c>
      <c r="D23" s="115">
        <v>314</v>
      </c>
      <c r="E23" s="114">
        <v>313</v>
      </c>
      <c r="F23" s="114">
        <v>304</v>
      </c>
      <c r="G23" s="114">
        <v>315</v>
      </c>
      <c r="H23" s="140">
        <v>330</v>
      </c>
      <c r="I23" s="115">
        <v>-16</v>
      </c>
      <c r="J23" s="116">
        <v>-4.8484848484848486</v>
      </c>
    </row>
    <row r="24" spans="1:15" s="110" customFormat="1" ht="24.95" customHeight="1" x14ac:dyDescent="0.2">
      <c r="A24" s="193" t="s">
        <v>156</v>
      </c>
      <c r="B24" s="199" t="s">
        <v>221</v>
      </c>
      <c r="C24" s="113">
        <v>7.654199599137768</v>
      </c>
      <c r="D24" s="115">
        <v>2024</v>
      </c>
      <c r="E24" s="114">
        <v>2041</v>
      </c>
      <c r="F24" s="114">
        <v>2066</v>
      </c>
      <c r="G24" s="114">
        <v>2041</v>
      </c>
      <c r="H24" s="140">
        <v>2011</v>
      </c>
      <c r="I24" s="115">
        <v>13</v>
      </c>
      <c r="J24" s="116">
        <v>0.64644455494778719</v>
      </c>
    </row>
    <row r="25" spans="1:15" s="110" customFormat="1" ht="24.95" customHeight="1" x14ac:dyDescent="0.2">
      <c r="A25" s="193" t="s">
        <v>222</v>
      </c>
      <c r="B25" s="204" t="s">
        <v>159</v>
      </c>
      <c r="C25" s="113">
        <v>21.771357259009946</v>
      </c>
      <c r="D25" s="115">
        <v>5757</v>
      </c>
      <c r="E25" s="114">
        <v>5961</v>
      </c>
      <c r="F25" s="114">
        <v>6154</v>
      </c>
      <c r="G25" s="114">
        <v>6200</v>
      </c>
      <c r="H25" s="140">
        <v>6168</v>
      </c>
      <c r="I25" s="115">
        <v>-411</v>
      </c>
      <c r="J25" s="116">
        <v>-6.663424124513619</v>
      </c>
    </row>
    <row r="26" spans="1:15" s="110" customFormat="1" ht="24.95" customHeight="1" x14ac:dyDescent="0.2">
      <c r="A26" s="201">
        <v>782.78300000000002</v>
      </c>
      <c r="B26" s="203" t="s">
        <v>160</v>
      </c>
      <c r="C26" s="113">
        <v>0.82819649812804896</v>
      </c>
      <c r="D26" s="115">
        <v>219</v>
      </c>
      <c r="E26" s="114">
        <v>256</v>
      </c>
      <c r="F26" s="114">
        <v>271</v>
      </c>
      <c r="G26" s="114">
        <v>261</v>
      </c>
      <c r="H26" s="140">
        <v>265</v>
      </c>
      <c r="I26" s="115">
        <v>-46</v>
      </c>
      <c r="J26" s="116">
        <v>-17.358490566037737</v>
      </c>
    </row>
    <row r="27" spans="1:15" s="110" customFormat="1" ht="24.95" customHeight="1" x14ac:dyDescent="0.2">
      <c r="A27" s="193" t="s">
        <v>161</v>
      </c>
      <c r="B27" s="199" t="s">
        <v>162</v>
      </c>
      <c r="C27" s="113">
        <v>1.2366221684377718</v>
      </c>
      <c r="D27" s="115">
        <v>327</v>
      </c>
      <c r="E27" s="114">
        <v>331</v>
      </c>
      <c r="F27" s="114">
        <v>335</v>
      </c>
      <c r="G27" s="114">
        <v>343</v>
      </c>
      <c r="H27" s="140">
        <v>328</v>
      </c>
      <c r="I27" s="115">
        <v>-1</v>
      </c>
      <c r="J27" s="116">
        <v>-0.3048780487804878</v>
      </c>
    </row>
    <row r="28" spans="1:15" s="110" customFormat="1" ht="24.95" customHeight="1" x14ac:dyDescent="0.2">
      <c r="A28" s="193" t="s">
        <v>163</v>
      </c>
      <c r="B28" s="199" t="s">
        <v>164</v>
      </c>
      <c r="C28" s="113">
        <v>1.663956434595167</v>
      </c>
      <c r="D28" s="115">
        <v>440</v>
      </c>
      <c r="E28" s="114">
        <v>434</v>
      </c>
      <c r="F28" s="114">
        <v>429</v>
      </c>
      <c r="G28" s="114">
        <v>414</v>
      </c>
      <c r="H28" s="140">
        <v>423</v>
      </c>
      <c r="I28" s="115">
        <v>17</v>
      </c>
      <c r="J28" s="116">
        <v>4.0189125295508275</v>
      </c>
    </row>
    <row r="29" spans="1:15" s="110" customFormat="1" ht="24.95" customHeight="1" x14ac:dyDescent="0.2">
      <c r="A29" s="193">
        <v>86</v>
      </c>
      <c r="B29" s="199" t="s">
        <v>165</v>
      </c>
      <c r="C29" s="113">
        <v>5.4759293574859127</v>
      </c>
      <c r="D29" s="115">
        <v>1448</v>
      </c>
      <c r="E29" s="114">
        <v>1470</v>
      </c>
      <c r="F29" s="114">
        <v>1479</v>
      </c>
      <c r="G29" s="114">
        <v>1487</v>
      </c>
      <c r="H29" s="140">
        <v>1505</v>
      </c>
      <c r="I29" s="115">
        <v>-57</v>
      </c>
      <c r="J29" s="116">
        <v>-3.787375415282392</v>
      </c>
    </row>
    <row r="30" spans="1:15" s="110" customFormat="1" ht="24.95" customHeight="1" x14ac:dyDescent="0.2">
      <c r="A30" s="193">
        <v>87.88</v>
      </c>
      <c r="B30" s="204" t="s">
        <v>166</v>
      </c>
      <c r="C30" s="113">
        <v>6.1226033354763079</v>
      </c>
      <c r="D30" s="115">
        <v>1619</v>
      </c>
      <c r="E30" s="114">
        <v>1615</v>
      </c>
      <c r="F30" s="114">
        <v>1604</v>
      </c>
      <c r="G30" s="114">
        <v>1624</v>
      </c>
      <c r="H30" s="140">
        <v>1585</v>
      </c>
      <c r="I30" s="115">
        <v>34</v>
      </c>
      <c r="J30" s="116">
        <v>2.1451104100946372</v>
      </c>
    </row>
    <row r="31" spans="1:15" s="110" customFormat="1" ht="24.95" customHeight="1" x14ac:dyDescent="0.2">
      <c r="A31" s="193" t="s">
        <v>167</v>
      </c>
      <c r="B31" s="199" t="s">
        <v>168</v>
      </c>
      <c r="C31" s="113">
        <v>12.226298075104943</v>
      </c>
      <c r="D31" s="115">
        <v>3233</v>
      </c>
      <c r="E31" s="114">
        <v>3369</v>
      </c>
      <c r="F31" s="114">
        <v>3422</v>
      </c>
      <c r="G31" s="114">
        <v>3424</v>
      </c>
      <c r="H31" s="140">
        <v>3292</v>
      </c>
      <c r="I31" s="115">
        <v>-59</v>
      </c>
      <c r="J31" s="116">
        <v>-1.7922235722964763</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1.8227886397156148</v>
      </c>
      <c r="D34" s="115">
        <v>482</v>
      </c>
      <c r="E34" s="114">
        <v>488</v>
      </c>
      <c r="F34" s="114">
        <v>523</v>
      </c>
      <c r="G34" s="114">
        <v>512</v>
      </c>
      <c r="H34" s="140">
        <v>450</v>
      </c>
      <c r="I34" s="115">
        <v>32</v>
      </c>
      <c r="J34" s="116">
        <v>7.1111111111111107</v>
      </c>
    </row>
    <row r="35" spans="1:10" s="110" customFormat="1" ht="24.95" customHeight="1" x14ac:dyDescent="0.2">
      <c r="A35" s="292" t="s">
        <v>171</v>
      </c>
      <c r="B35" s="293" t="s">
        <v>172</v>
      </c>
      <c r="C35" s="113">
        <v>11.511553152062929</v>
      </c>
      <c r="D35" s="115">
        <v>3044</v>
      </c>
      <c r="E35" s="114">
        <v>3091</v>
      </c>
      <c r="F35" s="114">
        <v>3108</v>
      </c>
      <c r="G35" s="114">
        <v>3086</v>
      </c>
      <c r="H35" s="140">
        <v>3028</v>
      </c>
      <c r="I35" s="115">
        <v>16</v>
      </c>
      <c r="J35" s="116">
        <v>0.52840158520475566</v>
      </c>
    </row>
    <row r="36" spans="1:10" s="110" customFormat="1" ht="24.95" customHeight="1" x14ac:dyDescent="0.2">
      <c r="A36" s="294" t="s">
        <v>173</v>
      </c>
      <c r="B36" s="295" t="s">
        <v>174</v>
      </c>
      <c r="C36" s="125">
        <v>86.665658208221458</v>
      </c>
      <c r="D36" s="143">
        <v>22917</v>
      </c>
      <c r="E36" s="144">
        <v>23833</v>
      </c>
      <c r="F36" s="144">
        <v>24197</v>
      </c>
      <c r="G36" s="144">
        <v>24350</v>
      </c>
      <c r="H36" s="145">
        <v>23964</v>
      </c>
      <c r="I36" s="143">
        <v>-1047</v>
      </c>
      <c r="J36" s="146">
        <v>-4.3690535803705561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26443</v>
      </c>
      <c r="F11" s="264">
        <v>27412</v>
      </c>
      <c r="G11" s="264">
        <v>27828</v>
      </c>
      <c r="H11" s="264">
        <v>27949</v>
      </c>
      <c r="I11" s="265">
        <v>27443</v>
      </c>
      <c r="J11" s="263">
        <v>-1000</v>
      </c>
      <c r="K11" s="266">
        <v>-3.6439164814342457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48.844684793707216</v>
      </c>
      <c r="E13" s="115">
        <v>12916</v>
      </c>
      <c r="F13" s="114">
        <v>13469</v>
      </c>
      <c r="G13" s="114">
        <v>13784</v>
      </c>
      <c r="H13" s="114">
        <v>13804</v>
      </c>
      <c r="I13" s="140">
        <v>13545</v>
      </c>
      <c r="J13" s="115">
        <v>-629</v>
      </c>
      <c r="K13" s="116">
        <v>-4.6437799926172021</v>
      </c>
    </row>
    <row r="14" spans="1:15" ht="15.95" customHeight="1" x14ac:dyDescent="0.2">
      <c r="A14" s="306" t="s">
        <v>230</v>
      </c>
      <c r="B14" s="307"/>
      <c r="C14" s="308"/>
      <c r="D14" s="113">
        <v>40.014370532844232</v>
      </c>
      <c r="E14" s="115">
        <v>10581</v>
      </c>
      <c r="F14" s="114">
        <v>10969</v>
      </c>
      <c r="G14" s="114">
        <v>11062</v>
      </c>
      <c r="H14" s="114">
        <v>11173</v>
      </c>
      <c r="I14" s="140">
        <v>11012</v>
      </c>
      <c r="J14" s="115">
        <v>-431</v>
      </c>
      <c r="K14" s="116">
        <v>-3.913912095895387</v>
      </c>
    </row>
    <row r="15" spans="1:15" ht="15.95" customHeight="1" x14ac:dyDescent="0.2">
      <c r="A15" s="306" t="s">
        <v>231</v>
      </c>
      <c r="B15" s="307"/>
      <c r="C15" s="308"/>
      <c r="D15" s="113">
        <v>4.504027530915554</v>
      </c>
      <c r="E15" s="115">
        <v>1191</v>
      </c>
      <c r="F15" s="114">
        <v>1206</v>
      </c>
      <c r="G15" s="114">
        <v>1210</v>
      </c>
      <c r="H15" s="114">
        <v>1190</v>
      </c>
      <c r="I15" s="140">
        <v>1150</v>
      </c>
      <c r="J15" s="115">
        <v>41</v>
      </c>
      <c r="K15" s="116">
        <v>3.5652173913043477</v>
      </c>
    </row>
    <row r="16" spans="1:15" ht="15.95" customHeight="1" x14ac:dyDescent="0.2">
      <c r="A16" s="306" t="s">
        <v>232</v>
      </c>
      <c r="B16" s="307"/>
      <c r="C16" s="308"/>
      <c r="D16" s="113">
        <v>2.0837272624134933</v>
      </c>
      <c r="E16" s="115">
        <v>551</v>
      </c>
      <c r="F16" s="114">
        <v>544</v>
      </c>
      <c r="G16" s="114">
        <v>548</v>
      </c>
      <c r="H16" s="114">
        <v>540</v>
      </c>
      <c r="I16" s="140">
        <v>541</v>
      </c>
      <c r="J16" s="115">
        <v>10</v>
      </c>
      <c r="K16" s="116">
        <v>1.8484288354898337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1.6261392428998223</v>
      </c>
      <c r="E18" s="115">
        <v>430</v>
      </c>
      <c r="F18" s="114">
        <v>426</v>
      </c>
      <c r="G18" s="114">
        <v>444</v>
      </c>
      <c r="H18" s="114">
        <v>428</v>
      </c>
      <c r="I18" s="140">
        <v>400</v>
      </c>
      <c r="J18" s="115">
        <v>30</v>
      </c>
      <c r="K18" s="116">
        <v>7.5</v>
      </c>
    </row>
    <row r="19" spans="1:11" ht="14.1" customHeight="1" x14ac:dyDescent="0.2">
      <c r="A19" s="306" t="s">
        <v>235</v>
      </c>
      <c r="B19" s="307" t="s">
        <v>236</v>
      </c>
      <c r="C19" s="308"/>
      <c r="D19" s="113">
        <v>1.2441856067768406</v>
      </c>
      <c r="E19" s="115">
        <v>329</v>
      </c>
      <c r="F19" s="114">
        <v>332</v>
      </c>
      <c r="G19" s="114">
        <v>350</v>
      </c>
      <c r="H19" s="114">
        <v>333</v>
      </c>
      <c r="I19" s="140">
        <v>303</v>
      </c>
      <c r="J19" s="115">
        <v>26</v>
      </c>
      <c r="K19" s="116">
        <v>8.5808580858085808</v>
      </c>
    </row>
    <row r="20" spans="1:11" ht="14.1" customHeight="1" x14ac:dyDescent="0.2">
      <c r="A20" s="306">
        <v>12</v>
      </c>
      <c r="B20" s="307" t="s">
        <v>237</v>
      </c>
      <c r="C20" s="308"/>
      <c r="D20" s="113">
        <v>1.599667208713081</v>
      </c>
      <c r="E20" s="115">
        <v>423</v>
      </c>
      <c r="F20" s="114">
        <v>413</v>
      </c>
      <c r="G20" s="114">
        <v>457</v>
      </c>
      <c r="H20" s="114">
        <v>456</v>
      </c>
      <c r="I20" s="140">
        <v>438</v>
      </c>
      <c r="J20" s="115">
        <v>-15</v>
      </c>
      <c r="K20" s="116">
        <v>-3.4246575342465753</v>
      </c>
    </row>
    <row r="21" spans="1:11" ht="14.1" customHeight="1" x14ac:dyDescent="0.2">
      <c r="A21" s="306">
        <v>21</v>
      </c>
      <c r="B21" s="307" t="s">
        <v>238</v>
      </c>
      <c r="C21" s="308"/>
      <c r="D21" s="113">
        <v>0.10588813674696516</v>
      </c>
      <c r="E21" s="115">
        <v>28</v>
      </c>
      <c r="F21" s="114">
        <v>32</v>
      </c>
      <c r="G21" s="114">
        <v>30</v>
      </c>
      <c r="H21" s="114">
        <v>34</v>
      </c>
      <c r="I21" s="140">
        <v>36</v>
      </c>
      <c r="J21" s="115">
        <v>-8</v>
      </c>
      <c r="K21" s="116">
        <v>-22.222222222222221</v>
      </c>
    </row>
    <row r="22" spans="1:11" ht="14.1" customHeight="1" x14ac:dyDescent="0.2">
      <c r="A22" s="306">
        <v>22</v>
      </c>
      <c r="B22" s="307" t="s">
        <v>239</v>
      </c>
      <c r="C22" s="308"/>
      <c r="D22" s="113">
        <v>0.6126385054645842</v>
      </c>
      <c r="E22" s="115">
        <v>162</v>
      </c>
      <c r="F22" s="114">
        <v>170</v>
      </c>
      <c r="G22" s="114">
        <v>173</v>
      </c>
      <c r="H22" s="114">
        <v>174</v>
      </c>
      <c r="I22" s="140">
        <v>174</v>
      </c>
      <c r="J22" s="115">
        <v>-12</v>
      </c>
      <c r="K22" s="116">
        <v>-6.8965517241379306</v>
      </c>
    </row>
    <row r="23" spans="1:11" ht="14.1" customHeight="1" x14ac:dyDescent="0.2">
      <c r="A23" s="306">
        <v>23</v>
      </c>
      <c r="B23" s="307" t="s">
        <v>240</v>
      </c>
      <c r="C23" s="308"/>
      <c r="D23" s="113">
        <v>0.34035472525810234</v>
      </c>
      <c r="E23" s="115">
        <v>90</v>
      </c>
      <c r="F23" s="114">
        <v>95</v>
      </c>
      <c r="G23" s="114">
        <v>104</v>
      </c>
      <c r="H23" s="114">
        <v>95</v>
      </c>
      <c r="I23" s="140">
        <v>90</v>
      </c>
      <c r="J23" s="115">
        <v>0</v>
      </c>
      <c r="K23" s="116">
        <v>0</v>
      </c>
    </row>
    <row r="24" spans="1:11" ht="14.1" customHeight="1" x14ac:dyDescent="0.2">
      <c r="A24" s="306">
        <v>24</v>
      </c>
      <c r="B24" s="307" t="s">
        <v>241</v>
      </c>
      <c r="C24" s="308"/>
      <c r="D24" s="113">
        <v>0.93030291570547974</v>
      </c>
      <c r="E24" s="115">
        <v>246</v>
      </c>
      <c r="F24" s="114">
        <v>241</v>
      </c>
      <c r="G24" s="114">
        <v>250</v>
      </c>
      <c r="H24" s="114">
        <v>261</v>
      </c>
      <c r="I24" s="140">
        <v>251</v>
      </c>
      <c r="J24" s="115">
        <v>-5</v>
      </c>
      <c r="K24" s="116">
        <v>-1.9920318725099602</v>
      </c>
    </row>
    <row r="25" spans="1:11" ht="14.1" customHeight="1" x14ac:dyDescent="0.2">
      <c r="A25" s="306">
        <v>25</v>
      </c>
      <c r="B25" s="307" t="s">
        <v>242</v>
      </c>
      <c r="C25" s="308"/>
      <c r="D25" s="113">
        <v>1.2441856067768406</v>
      </c>
      <c r="E25" s="115">
        <v>329</v>
      </c>
      <c r="F25" s="114">
        <v>347</v>
      </c>
      <c r="G25" s="114">
        <v>352</v>
      </c>
      <c r="H25" s="114">
        <v>350</v>
      </c>
      <c r="I25" s="140">
        <v>330</v>
      </c>
      <c r="J25" s="115">
        <v>-1</v>
      </c>
      <c r="K25" s="116">
        <v>-0.30303030303030304</v>
      </c>
    </row>
    <row r="26" spans="1:11" ht="14.1" customHeight="1" x14ac:dyDescent="0.2">
      <c r="A26" s="306">
        <v>26</v>
      </c>
      <c r="B26" s="307" t="s">
        <v>243</v>
      </c>
      <c r="C26" s="308"/>
      <c r="D26" s="113">
        <v>0.8395416556366524</v>
      </c>
      <c r="E26" s="115">
        <v>222</v>
      </c>
      <c r="F26" s="114">
        <v>230</v>
      </c>
      <c r="G26" s="114">
        <v>232</v>
      </c>
      <c r="H26" s="114">
        <v>224</v>
      </c>
      <c r="I26" s="140">
        <v>209</v>
      </c>
      <c r="J26" s="115">
        <v>13</v>
      </c>
      <c r="K26" s="116">
        <v>6.2200956937799043</v>
      </c>
    </row>
    <row r="27" spans="1:11" ht="14.1" customHeight="1" x14ac:dyDescent="0.2">
      <c r="A27" s="306">
        <v>27</v>
      </c>
      <c r="B27" s="307" t="s">
        <v>244</v>
      </c>
      <c r="C27" s="308"/>
      <c r="D27" s="113">
        <v>0.34791816359717126</v>
      </c>
      <c r="E27" s="115">
        <v>92</v>
      </c>
      <c r="F27" s="114">
        <v>92</v>
      </c>
      <c r="G27" s="114">
        <v>93</v>
      </c>
      <c r="H27" s="114">
        <v>85</v>
      </c>
      <c r="I27" s="140">
        <v>81</v>
      </c>
      <c r="J27" s="115">
        <v>11</v>
      </c>
      <c r="K27" s="116">
        <v>13.580246913580247</v>
      </c>
    </row>
    <row r="28" spans="1:11" ht="14.1" customHeight="1" x14ac:dyDescent="0.2">
      <c r="A28" s="306">
        <v>28</v>
      </c>
      <c r="B28" s="307" t="s">
        <v>245</v>
      </c>
      <c r="C28" s="308"/>
      <c r="D28" s="113">
        <v>0.20043111598532692</v>
      </c>
      <c r="E28" s="115">
        <v>53</v>
      </c>
      <c r="F28" s="114">
        <v>60</v>
      </c>
      <c r="G28" s="114">
        <v>71</v>
      </c>
      <c r="H28" s="114">
        <v>76</v>
      </c>
      <c r="I28" s="140">
        <v>71</v>
      </c>
      <c r="J28" s="115">
        <v>-18</v>
      </c>
      <c r="K28" s="116">
        <v>-25.35211267605634</v>
      </c>
    </row>
    <row r="29" spans="1:11" ht="14.1" customHeight="1" x14ac:dyDescent="0.2">
      <c r="A29" s="306">
        <v>29</v>
      </c>
      <c r="B29" s="307" t="s">
        <v>246</v>
      </c>
      <c r="C29" s="308"/>
      <c r="D29" s="113">
        <v>2.3824830768067162</v>
      </c>
      <c r="E29" s="115">
        <v>630</v>
      </c>
      <c r="F29" s="114">
        <v>749</v>
      </c>
      <c r="G29" s="114">
        <v>726</v>
      </c>
      <c r="H29" s="114">
        <v>723</v>
      </c>
      <c r="I29" s="140">
        <v>706</v>
      </c>
      <c r="J29" s="115">
        <v>-76</v>
      </c>
      <c r="K29" s="116">
        <v>-10.76487252124646</v>
      </c>
    </row>
    <row r="30" spans="1:11" ht="14.1" customHeight="1" x14ac:dyDescent="0.2">
      <c r="A30" s="306" t="s">
        <v>247</v>
      </c>
      <c r="B30" s="307" t="s">
        <v>248</v>
      </c>
      <c r="C30" s="308"/>
      <c r="D30" s="113">
        <v>0.24581174601974057</v>
      </c>
      <c r="E30" s="115">
        <v>65</v>
      </c>
      <c r="F30" s="114">
        <v>71</v>
      </c>
      <c r="G30" s="114">
        <v>73</v>
      </c>
      <c r="H30" s="114" t="s">
        <v>513</v>
      </c>
      <c r="I30" s="140" t="s">
        <v>513</v>
      </c>
      <c r="J30" s="115" t="s">
        <v>513</v>
      </c>
      <c r="K30" s="116" t="s">
        <v>513</v>
      </c>
    </row>
    <row r="31" spans="1:11" ht="14.1" customHeight="1" x14ac:dyDescent="0.2">
      <c r="A31" s="306" t="s">
        <v>249</v>
      </c>
      <c r="B31" s="307" t="s">
        <v>250</v>
      </c>
      <c r="C31" s="308"/>
      <c r="D31" s="113">
        <v>2.1366713307869758</v>
      </c>
      <c r="E31" s="115">
        <v>565</v>
      </c>
      <c r="F31" s="114">
        <v>675</v>
      </c>
      <c r="G31" s="114">
        <v>650</v>
      </c>
      <c r="H31" s="114">
        <v>655</v>
      </c>
      <c r="I31" s="140">
        <v>633</v>
      </c>
      <c r="J31" s="115">
        <v>-68</v>
      </c>
      <c r="K31" s="116">
        <v>-10.742496050552923</v>
      </c>
    </row>
    <row r="32" spans="1:11" ht="14.1" customHeight="1" x14ac:dyDescent="0.2">
      <c r="A32" s="306">
        <v>31</v>
      </c>
      <c r="B32" s="307" t="s">
        <v>251</v>
      </c>
      <c r="C32" s="308"/>
      <c r="D32" s="113">
        <v>0.15505048595091328</v>
      </c>
      <c r="E32" s="115">
        <v>41</v>
      </c>
      <c r="F32" s="114">
        <v>37</v>
      </c>
      <c r="G32" s="114">
        <v>36</v>
      </c>
      <c r="H32" s="114">
        <v>33</v>
      </c>
      <c r="I32" s="140">
        <v>36</v>
      </c>
      <c r="J32" s="115">
        <v>5</v>
      </c>
      <c r="K32" s="116">
        <v>13.888888888888889</v>
      </c>
    </row>
    <row r="33" spans="1:11" ht="14.1" customHeight="1" x14ac:dyDescent="0.2">
      <c r="A33" s="306">
        <v>32</v>
      </c>
      <c r="B33" s="307" t="s">
        <v>252</v>
      </c>
      <c r="C33" s="308"/>
      <c r="D33" s="113">
        <v>1.3992360927277541</v>
      </c>
      <c r="E33" s="115">
        <v>370</v>
      </c>
      <c r="F33" s="114">
        <v>348</v>
      </c>
      <c r="G33" s="114">
        <v>353</v>
      </c>
      <c r="H33" s="114">
        <v>354</v>
      </c>
      <c r="I33" s="140">
        <v>339</v>
      </c>
      <c r="J33" s="115">
        <v>31</v>
      </c>
      <c r="K33" s="116">
        <v>9.1445427728613566</v>
      </c>
    </row>
    <row r="34" spans="1:11" ht="14.1" customHeight="1" x14ac:dyDescent="0.2">
      <c r="A34" s="306">
        <v>33</v>
      </c>
      <c r="B34" s="307" t="s">
        <v>253</v>
      </c>
      <c r="C34" s="308"/>
      <c r="D34" s="113">
        <v>0.48784177286994668</v>
      </c>
      <c r="E34" s="115">
        <v>129</v>
      </c>
      <c r="F34" s="114">
        <v>119</v>
      </c>
      <c r="G34" s="114">
        <v>131</v>
      </c>
      <c r="H34" s="114">
        <v>123</v>
      </c>
      <c r="I34" s="140">
        <v>115</v>
      </c>
      <c r="J34" s="115">
        <v>14</v>
      </c>
      <c r="K34" s="116">
        <v>12.173913043478262</v>
      </c>
    </row>
    <row r="35" spans="1:11" ht="14.1" customHeight="1" x14ac:dyDescent="0.2">
      <c r="A35" s="306">
        <v>34</v>
      </c>
      <c r="B35" s="307" t="s">
        <v>254</v>
      </c>
      <c r="C35" s="308"/>
      <c r="D35" s="113">
        <v>3.369511780055213</v>
      </c>
      <c r="E35" s="115">
        <v>891</v>
      </c>
      <c r="F35" s="114">
        <v>917</v>
      </c>
      <c r="G35" s="114">
        <v>931</v>
      </c>
      <c r="H35" s="114">
        <v>925</v>
      </c>
      <c r="I35" s="140">
        <v>917</v>
      </c>
      <c r="J35" s="115">
        <v>-26</v>
      </c>
      <c r="K35" s="116">
        <v>-2.8353326063249726</v>
      </c>
    </row>
    <row r="36" spans="1:11" ht="14.1" customHeight="1" x14ac:dyDescent="0.2">
      <c r="A36" s="306">
        <v>41</v>
      </c>
      <c r="B36" s="307" t="s">
        <v>255</v>
      </c>
      <c r="C36" s="308"/>
      <c r="D36" s="113">
        <v>0.23446658851113716</v>
      </c>
      <c r="E36" s="115">
        <v>62</v>
      </c>
      <c r="F36" s="114">
        <v>65</v>
      </c>
      <c r="G36" s="114">
        <v>62</v>
      </c>
      <c r="H36" s="114">
        <v>58</v>
      </c>
      <c r="I36" s="140">
        <v>63</v>
      </c>
      <c r="J36" s="115">
        <v>-1</v>
      </c>
      <c r="K36" s="116">
        <v>-1.5873015873015872</v>
      </c>
    </row>
    <row r="37" spans="1:11" ht="14.1" customHeight="1" x14ac:dyDescent="0.2">
      <c r="A37" s="306">
        <v>42</v>
      </c>
      <c r="B37" s="307" t="s">
        <v>256</v>
      </c>
      <c r="C37" s="308"/>
      <c r="D37" s="113">
        <v>3.4035472525810233E-2</v>
      </c>
      <c r="E37" s="115">
        <v>9</v>
      </c>
      <c r="F37" s="114">
        <v>8</v>
      </c>
      <c r="G37" s="114">
        <v>7</v>
      </c>
      <c r="H37" s="114">
        <v>9</v>
      </c>
      <c r="I37" s="140">
        <v>10</v>
      </c>
      <c r="J37" s="115">
        <v>-1</v>
      </c>
      <c r="K37" s="116">
        <v>-10</v>
      </c>
    </row>
    <row r="38" spans="1:11" ht="14.1" customHeight="1" x14ac:dyDescent="0.2">
      <c r="A38" s="306">
        <v>43</v>
      </c>
      <c r="B38" s="307" t="s">
        <v>257</v>
      </c>
      <c r="C38" s="308"/>
      <c r="D38" s="113">
        <v>0.30253753356275764</v>
      </c>
      <c r="E38" s="115">
        <v>80</v>
      </c>
      <c r="F38" s="114">
        <v>82</v>
      </c>
      <c r="G38" s="114">
        <v>81</v>
      </c>
      <c r="H38" s="114">
        <v>78</v>
      </c>
      <c r="I38" s="140">
        <v>83</v>
      </c>
      <c r="J38" s="115">
        <v>-3</v>
      </c>
      <c r="K38" s="116">
        <v>-3.6144578313253013</v>
      </c>
    </row>
    <row r="39" spans="1:11" ht="14.1" customHeight="1" x14ac:dyDescent="0.2">
      <c r="A39" s="306">
        <v>51</v>
      </c>
      <c r="B39" s="307" t="s">
        <v>258</v>
      </c>
      <c r="C39" s="308"/>
      <c r="D39" s="113">
        <v>4.5078092500850886</v>
      </c>
      <c r="E39" s="115">
        <v>1192</v>
      </c>
      <c r="F39" s="114">
        <v>1287</v>
      </c>
      <c r="G39" s="114">
        <v>1297</v>
      </c>
      <c r="H39" s="114">
        <v>1251</v>
      </c>
      <c r="I39" s="140">
        <v>1262</v>
      </c>
      <c r="J39" s="115">
        <v>-70</v>
      </c>
      <c r="K39" s="116">
        <v>-5.54675118858954</v>
      </c>
    </row>
    <row r="40" spans="1:11" ht="14.1" customHeight="1" x14ac:dyDescent="0.2">
      <c r="A40" s="306" t="s">
        <v>259</v>
      </c>
      <c r="B40" s="307" t="s">
        <v>260</v>
      </c>
      <c r="C40" s="308"/>
      <c r="D40" s="113">
        <v>4.0842567030972283</v>
      </c>
      <c r="E40" s="115">
        <v>1080</v>
      </c>
      <c r="F40" s="114">
        <v>1171</v>
      </c>
      <c r="G40" s="114">
        <v>1186</v>
      </c>
      <c r="H40" s="114">
        <v>1145</v>
      </c>
      <c r="I40" s="140">
        <v>1159</v>
      </c>
      <c r="J40" s="115">
        <v>-79</v>
      </c>
      <c r="K40" s="116">
        <v>-6.8162208800690252</v>
      </c>
    </row>
    <row r="41" spans="1:11" ht="14.1" customHeight="1" x14ac:dyDescent="0.2">
      <c r="A41" s="306"/>
      <c r="B41" s="307" t="s">
        <v>261</v>
      </c>
      <c r="C41" s="308"/>
      <c r="D41" s="113">
        <v>3.0594108081533866</v>
      </c>
      <c r="E41" s="115">
        <v>809</v>
      </c>
      <c r="F41" s="114">
        <v>897</v>
      </c>
      <c r="G41" s="114">
        <v>912</v>
      </c>
      <c r="H41" s="114">
        <v>884</v>
      </c>
      <c r="I41" s="140">
        <v>897</v>
      </c>
      <c r="J41" s="115">
        <v>-88</v>
      </c>
      <c r="K41" s="116">
        <v>-9.810479375696767</v>
      </c>
    </row>
    <row r="42" spans="1:11" ht="14.1" customHeight="1" x14ac:dyDescent="0.2">
      <c r="A42" s="306">
        <v>52</v>
      </c>
      <c r="B42" s="307" t="s">
        <v>262</v>
      </c>
      <c r="C42" s="308"/>
      <c r="D42" s="113">
        <v>6.111258177967704</v>
      </c>
      <c r="E42" s="115">
        <v>1616</v>
      </c>
      <c r="F42" s="114">
        <v>1690</v>
      </c>
      <c r="G42" s="114">
        <v>1692</v>
      </c>
      <c r="H42" s="114">
        <v>1653</v>
      </c>
      <c r="I42" s="140">
        <v>1626</v>
      </c>
      <c r="J42" s="115">
        <v>-10</v>
      </c>
      <c r="K42" s="116">
        <v>-0.61500615006150061</v>
      </c>
    </row>
    <row r="43" spans="1:11" ht="14.1" customHeight="1" x14ac:dyDescent="0.2">
      <c r="A43" s="306" t="s">
        <v>263</v>
      </c>
      <c r="B43" s="307" t="s">
        <v>264</v>
      </c>
      <c r="C43" s="308"/>
      <c r="D43" s="113">
        <v>5.8843550277956362</v>
      </c>
      <c r="E43" s="115">
        <v>1556</v>
      </c>
      <c r="F43" s="114">
        <v>1612</v>
      </c>
      <c r="G43" s="114">
        <v>1620</v>
      </c>
      <c r="H43" s="114">
        <v>1583</v>
      </c>
      <c r="I43" s="140">
        <v>1552</v>
      </c>
      <c r="J43" s="115">
        <v>4</v>
      </c>
      <c r="K43" s="116">
        <v>0.25773195876288657</v>
      </c>
    </row>
    <row r="44" spans="1:11" ht="14.1" customHeight="1" x14ac:dyDescent="0.2">
      <c r="A44" s="306">
        <v>53</v>
      </c>
      <c r="B44" s="307" t="s">
        <v>265</v>
      </c>
      <c r="C44" s="308"/>
      <c r="D44" s="113">
        <v>2.0421283515486142</v>
      </c>
      <c r="E44" s="115">
        <v>540</v>
      </c>
      <c r="F44" s="114">
        <v>558</v>
      </c>
      <c r="G44" s="114">
        <v>577</v>
      </c>
      <c r="H44" s="114">
        <v>547</v>
      </c>
      <c r="I44" s="140">
        <v>539</v>
      </c>
      <c r="J44" s="115">
        <v>1</v>
      </c>
      <c r="K44" s="116">
        <v>0.18552875695732837</v>
      </c>
    </row>
    <row r="45" spans="1:11" ht="14.1" customHeight="1" x14ac:dyDescent="0.2">
      <c r="A45" s="306" t="s">
        <v>266</v>
      </c>
      <c r="B45" s="307" t="s">
        <v>267</v>
      </c>
      <c r="C45" s="308"/>
      <c r="D45" s="113">
        <v>2.0043111598532692</v>
      </c>
      <c r="E45" s="115">
        <v>530</v>
      </c>
      <c r="F45" s="114">
        <v>547</v>
      </c>
      <c r="G45" s="114">
        <v>566</v>
      </c>
      <c r="H45" s="114">
        <v>537</v>
      </c>
      <c r="I45" s="140">
        <v>528</v>
      </c>
      <c r="J45" s="115">
        <v>2</v>
      </c>
      <c r="K45" s="116">
        <v>0.37878787878787878</v>
      </c>
    </row>
    <row r="46" spans="1:11" ht="14.1" customHeight="1" x14ac:dyDescent="0.2">
      <c r="A46" s="306">
        <v>54</v>
      </c>
      <c r="B46" s="307" t="s">
        <v>268</v>
      </c>
      <c r="C46" s="308"/>
      <c r="D46" s="113">
        <v>25.292137805846536</v>
      </c>
      <c r="E46" s="115">
        <v>6688</v>
      </c>
      <c r="F46" s="114">
        <v>6846</v>
      </c>
      <c r="G46" s="114">
        <v>7070</v>
      </c>
      <c r="H46" s="114">
        <v>7135</v>
      </c>
      <c r="I46" s="140">
        <v>7105</v>
      </c>
      <c r="J46" s="115">
        <v>-417</v>
      </c>
      <c r="K46" s="116">
        <v>-5.8691062631949329</v>
      </c>
    </row>
    <row r="47" spans="1:11" ht="14.1" customHeight="1" x14ac:dyDescent="0.2">
      <c r="A47" s="306">
        <v>61</v>
      </c>
      <c r="B47" s="307" t="s">
        <v>269</v>
      </c>
      <c r="C47" s="308"/>
      <c r="D47" s="113">
        <v>0.49162349203948114</v>
      </c>
      <c r="E47" s="115">
        <v>130</v>
      </c>
      <c r="F47" s="114">
        <v>141</v>
      </c>
      <c r="G47" s="114">
        <v>139</v>
      </c>
      <c r="H47" s="114">
        <v>139</v>
      </c>
      <c r="I47" s="140">
        <v>132</v>
      </c>
      <c r="J47" s="115">
        <v>-2</v>
      </c>
      <c r="K47" s="116">
        <v>-1.5151515151515151</v>
      </c>
    </row>
    <row r="48" spans="1:11" ht="14.1" customHeight="1" x14ac:dyDescent="0.2">
      <c r="A48" s="306">
        <v>62</v>
      </c>
      <c r="B48" s="307" t="s">
        <v>270</v>
      </c>
      <c r="C48" s="308"/>
      <c r="D48" s="113">
        <v>9.0307453768483157</v>
      </c>
      <c r="E48" s="115">
        <v>2388</v>
      </c>
      <c r="F48" s="114">
        <v>2531</v>
      </c>
      <c r="G48" s="114">
        <v>2527</v>
      </c>
      <c r="H48" s="114">
        <v>2572</v>
      </c>
      <c r="I48" s="140">
        <v>2502</v>
      </c>
      <c r="J48" s="115">
        <v>-114</v>
      </c>
      <c r="K48" s="116">
        <v>-4.5563549160671464</v>
      </c>
    </row>
    <row r="49" spans="1:11" ht="14.1" customHeight="1" x14ac:dyDescent="0.2">
      <c r="A49" s="306">
        <v>63</v>
      </c>
      <c r="B49" s="307" t="s">
        <v>271</v>
      </c>
      <c r="C49" s="308"/>
      <c r="D49" s="113">
        <v>6.9810535869606323</v>
      </c>
      <c r="E49" s="115">
        <v>1846</v>
      </c>
      <c r="F49" s="114">
        <v>2072</v>
      </c>
      <c r="G49" s="114">
        <v>2134</v>
      </c>
      <c r="H49" s="114">
        <v>2254</v>
      </c>
      <c r="I49" s="140">
        <v>2135</v>
      </c>
      <c r="J49" s="115">
        <v>-289</v>
      </c>
      <c r="K49" s="116">
        <v>-13.536299765807962</v>
      </c>
    </row>
    <row r="50" spans="1:11" ht="14.1" customHeight="1" x14ac:dyDescent="0.2">
      <c r="A50" s="306" t="s">
        <v>272</v>
      </c>
      <c r="B50" s="307" t="s">
        <v>273</v>
      </c>
      <c r="C50" s="308"/>
      <c r="D50" s="113">
        <v>0.3063192527322921</v>
      </c>
      <c r="E50" s="115">
        <v>81</v>
      </c>
      <c r="F50" s="114">
        <v>91</v>
      </c>
      <c r="G50" s="114">
        <v>98</v>
      </c>
      <c r="H50" s="114">
        <v>97</v>
      </c>
      <c r="I50" s="140">
        <v>103</v>
      </c>
      <c r="J50" s="115">
        <v>-22</v>
      </c>
      <c r="K50" s="116">
        <v>-21.359223300970875</v>
      </c>
    </row>
    <row r="51" spans="1:11" ht="14.1" customHeight="1" x14ac:dyDescent="0.2">
      <c r="A51" s="306" t="s">
        <v>274</v>
      </c>
      <c r="B51" s="307" t="s">
        <v>275</v>
      </c>
      <c r="C51" s="308"/>
      <c r="D51" s="113">
        <v>6.3721968006655825</v>
      </c>
      <c r="E51" s="115">
        <v>1685</v>
      </c>
      <c r="F51" s="114">
        <v>1861</v>
      </c>
      <c r="G51" s="114">
        <v>1932</v>
      </c>
      <c r="H51" s="114">
        <v>2057</v>
      </c>
      <c r="I51" s="140">
        <v>1948</v>
      </c>
      <c r="J51" s="115">
        <v>-263</v>
      </c>
      <c r="K51" s="116">
        <v>-13.501026694045175</v>
      </c>
    </row>
    <row r="52" spans="1:11" ht="14.1" customHeight="1" x14ac:dyDescent="0.2">
      <c r="A52" s="306">
        <v>71</v>
      </c>
      <c r="B52" s="307" t="s">
        <v>276</v>
      </c>
      <c r="C52" s="308"/>
      <c r="D52" s="113">
        <v>11.632568165488031</v>
      </c>
      <c r="E52" s="115">
        <v>3076</v>
      </c>
      <c r="F52" s="114">
        <v>3077</v>
      </c>
      <c r="G52" s="114">
        <v>3088</v>
      </c>
      <c r="H52" s="114">
        <v>3098</v>
      </c>
      <c r="I52" s="140">
        <v>3083</v>
      </c>
      <c r="J52" s="115">
        <v>-7</v>
      </c>
      <c r="K52" s="116">
        <v>-0.2270515731430425</v>
      </c>
    </row>
    <row r="53" spans="1:11" ht="14.1" customHeight="1" x14ac:dyDescent="0.2">
      <c r="A53" s="306" t="s">
        <v>277</v>
      </c>
      <c r="B53" s="307" t="s">
        <v>278</v>
      </c>
      <c r="C53" s="308"/>
      <c r="D53" s="113">
        <v>0.79794274477177329</v>
      </c>
      <c r="E53" s="115">
        <v>211</v>
      </c>
      <c r="F53" s="114">
        <v>205</v>
      </c>
      <c r="G53" s="114">
        <v>202</v>
      </c>
      <c r="H53" s="114">
        <v>207</v>
      </c>
      <c r="I53" s="140">
        <v>202</v>
      </c>
      <c r="J53" s="115">
        <v>9</v>
      </c>
      <c r="K53" s="116">
        <v>4.4554455445544559</v>
      </c>
    </row>
    <row r="54" spans="1:11" ht="14.1" customHeight="1" x14ac:dyDescent="0.2">
      <c r="A54" s="306" t="s">
        <v>279</v>
      </c>
      <c r="B54" s="307" t="s">
        <v>280</v>
      </c>
      <c r="C54" s="308"/>
      <c r="D54" s="113">
        <v>10.52452444881443</v>
      </c>
      <c r="E54" s="115">
        <v>2783</v>
      </c>
      <c r="F54" s="114">
        <v>2797</v>
      </c>
      <c r="G54" s="114">
        <v>2812</v>
      </c>
      <c r="H54" s="114">
        <v>2818</v>
      </c>
      <c r="I54" s="140">
        <v>2811</v>
      </c>
      <c r="J54" s="115">
        <v>-28</v>
      </c>
      <c r="K54" s="116">
        <v>-0.99608680184987552</v>
      </c>
    </row>
    <row r="55" spans="1:11" ht="14.1" customHeight="1" x14ac:dyDescent="0.2">
      <c r="A55" s="306">
        <v>72</v>
      </c>
      <c r="B55" s="307" t="s">
        <v>281</v>
      </c>
      <c r="C55" s="308"/>
      <c r="D55" s="113">
        <v>1.0361910524524449</v>
      </c>
      <c r="E55" s="115">
        <v>274</v>
      </c>
      <c r="F55" s="114">
        <v>277</v>
      </c>
      <c r="G55" s="114">
        <v>270</v>
      </c>
      <c r="H55" s="114">
        <v>268</v>
      </c>
      <c r="I55" s="140">
        <v>261</v>
      </c>
      <c r="J55" s="115">
        <v>13</v>
      </c>
      <c r="K55" s="116">
        <v>4.9808429118773949</v>
      </c>
    </row>
    <row r="56" spans="1:11" ht="14.1" customHeight="1" x14ac:dyDescent="0.2">
      <c r="A56" s="306" t="s">
        <v>282</v>
      </c>
      <c r="B56" s="307" t="s">
        <v>283</v>
      </c>
      <c r="C56" s="308"/>
      <c r="D56" s="113">
        <v>0.21933971183299927</v>
      </c>
      <c r="E56" s="115">
        <v>58</v>
      </c>
      <c r="F56" s="114">
        <v>57</v>
      </c>
      <c r="G56" s="114">
        <v>57</v>
      </c>
      <c r="H56" s="114">
        <v>59</v>
      </c>
      <c r="I56" s="140">
        <v>58</v>
      </c>
      <c r="J56" s="115">
        <v>0</v>
      </c>
      <c r="K56" s="116">
        <v>0</v>
      </c>
    </row>
    <row r="57" spans="1:11" ht="14.1" customHeight="1" x14ac:dyDescent="0.2">
      <c r="A57" s="306" t="s">
        <v>284</v>
      </c>
      <c r="B57" s="307" t="s">
        <v>285</v>
      </c>
      <c r="C57" s="308"/>
      <c r="D57" s="113">
        <v>0.53700412207389481</v>
      </c>
      <c r="E57" s="115">
        <v>142</v>
      </c>
      <c r="F57" s="114">
        <v>141</v>
      </c>
      <c r="G57" s="114">
        <v>132</v>
      </c>
      <c r="H57" s="114">
        <v>136</v>
      </c>
      <c r="I57" s="140">
        <v>129</v>
      </c>
      <c r="J57" s="115">
        <v>13</v>
      </c>
      <c r="K57" s="116">
        <v>10.077519379844961</v>
      </c>
    </row>
    <row r="58" spans="1:11" ht="14.1" customHeight="1" x14ac:dyDescent="0.2">
      <c r="A58" s="306">
        <v>73</v>
      </c>
      <c r="B58" s="307" t="s">
        <v>286</v>
      </c>
      <c r="C58" s="308"/>
      <c r="D58" s="113">
        <v>0.79416102560223878</v>
      </c>
      <c r="E58" s="115">
        <v>210</v>
      </c>
      <c r="F58" s="114">
        <v>214</v>
      </c>
      <c r="G58" s="114">
        <v>217</v>
      </c>
      <c r="H58" s="114">
        <v>203</v>
      </c>
      <c r="I58" s="140">
        <v>206</v>
      </c>
      <c r="J58" s="115">
        <v>4</v>
      </c>
      <c r="K58" s="116">
        <v>1.941747572815534</v>
      </c>
    </row>
    <row r="59" spans="1:11" ht="14.1" customHeight="1" x14ac:dyDescent="0.2">
      <c r="A59" s="306" t="s">
        <v>287</v>
      </c>
      <c r="B59" s="307" t="s">
        <v>288</v>
      </c>
      <c r="C59" s="308"/>
      <c r="D59" s="113">
        <v>0.54456756041296372</v>
      </c>
      <c r="E59" s="115">
        <v>144</v>
      </c>
      <c r="F59" s="114">
        <v>151</v>
      </c>
      <c r="G59" s="114">
        <v>152</v>
      </c>
      <c r="H59" s="114">
        <v>142</v>
      </c>
      <c r="I59" s="140">
        <v>141</v>
      </c>
      <c r="J59" s="115">
        <v>3</v>
      </c>
      <c r="K59" s="116">
        <v>2.1276595744680851</v>
      </c>
    </row>
    <row r="60" spans="1:11" ht="14.1" customHeight="1" x14ac:dyDescent="0.2">
      <c r="A60" s="306">
        <v>81</v>
      </c>
      <c r="B60" s="307" t="s">
        <v>289</v>
      </c>
      <c r="C60" s="308"/>
      <c r="D60" s="113">
        <v>4.0577846689104868</v>
      </c>
      <c r="E60" s="115">
        <v>1073</v>
      </c>
      <c r="F60" s="114">
        <v>1110</v>
      </c>
      <c r="G60" s="114">
        <v>1098</v>
      </c>
      <c r="H60" s="114">
        <v>1118</v>
      </c>
      <c r="I60" s="140">
        <v>1118</v>
      </c>
      <c r="J60" s="115">
        <v>-45</v>
      </c>
      <c r="K60" s="116">
        <v>-4.0250447227191417</v>
      </c>
    </row>
    <row r="61" spans="1:11" ht="14.1" customHeight="1" x14ac:dyDescent="0.2">
      <c r="A61" s="306" t="s">
        <v>290</v>
      </c>
      <c r="B61" s="307" t="s">
        <v>291</v>
      </c>
      <c r="C61" s="308"/>
      <c r="D61" s="113">
        <v>1.2933479559807888</v>
      </c>
      <c r="E61" s="115">
        <v>342</v>
      </c>
      <c r="F61" s="114">
        <v>352</v>
      </c>
      <c r="G61" s="114">
        <v>353</v>
      </c>
      <c r="H61" s="114">
        <v>352</v>
      </c>
      <c r="I61" s="140">
        <v>364</v>
      </c>
      <c r="J61" s="115">
        <v>-22</v>
      </c>
      <c r="K61" s="116">
        <v>-6.0439560439560438</v>
      </c>
    </row>
    <row r="62" spans="1:11" ht="14.1" customHeight="1" x14ac:dyDescent="0.2">
      <c r="A62" s="306" t="s">
        <v>292</v>
      </c>
      <c r="B62" s="307" t="s">
        <v>293</v>
      </c>
      <c r="C62" s="308"/>
      <c r="D62" s="113">
        <v>1.7244639413077185</v>
      </c>
      <c r="E62" s="115">
        <v>456</v>
      </c>
      <c r="F62" s="114">
        <v>470</v>
      </c>
      <c r="G62" s="114">
        <v>469</v>
      </c>
      <c r="H62" s="114">
        <v>481</v>
      </c>
      <c r="I62" s="140">
        <v>474</v>
      </c>
      <c r="J62" s="115">
        <v>-18</v>
      </c>
      <c r="K62" s="116">
        <v>-3.7974683544303796</v>
      </c>
    </row>
    <row r="63" spans="1:11" ht="14.1" customHeight="1" x14ac:dyDescent="0.2">
      <c r="A63" s="306"/>
      <c r="B63" s="307" t="s">
        <v>294</v>
      </c>
      <c r="C63" s="308"/>
      <c r="D63" s="113">
        <v>1.5051242294747191</v>
      </c>
      <c r="E63" s="115">
        <v>398</v>
      </c>
      <c r="F63" s="114">
        <v>410</v>
      </c>
      <c r="G63" s="114">
        <v>410</v>
      </c>
      <c r="H63" s="114">
        <v>423</v>
      </c>
      <c r="I63" s="140">
        <v>413</v>
      </c>
      <c r="J63" s="115">
        <v>-15</v>
      </c>
      <c r="K63" s="116">
        <v>-3.6319612590799033</v>
      </c>
    </row>
    <row r="64" spans="1:11" ht="14.1" customHeight="1" x14ac:dyDescent="0.2">
      <c r="A64" s="306" t="s">
        <v>295</v>
      </c>
      <c r="B64" s="307" t="s">
        <v>296</v>
      </c>
      <c r="C64" s="308"/>
      <c r="D64" s="113">
        <v>0.13236017093370647</v>
      </c>
      <c r="E64" s="115">
        <v>35</v>
      </c>
      <c r="F64" s="114">
        <v>37</v>
      </c>
      <c r="G64" s="114">
        <v>32</v>
      </c>
      <c r="H64" s="114">
        <v>34</v>
      </c>
      <c r="I64" s="140">
        <v>36</v>
      </c>
      <c r="J64" s="115">
        <v>-1</v>
      </c>
      <c r="K64" s="116">
        <v>-2.7777777777777777</v>
      </c>
    </row>
    <row r="65" spans="1:11" ht="14.1" customHeight="1" x14ac:dyDescent="0.2">
      <c r="A65" s="306" t="s">
        <v>297</v>
      </c>
      <c r="B65" s="307" t="s">
        <v>298</v>
      </c>
      <c r="C65" s="308"/>
      <c r="D65" s="113">
        <v>0.57482131376923951</v>
      </c>
      <c r="E65" s="115">
        <v>152</v>
      </c>
      <c r="F65" s="114">
        <v>165</v>
      </c>
      <c r="G65" s="114">
        <v>159</v>
      </c>
      <c r="H65" s="114">
        <v>164</v>
      </c>
      <c r="I65" s="140">
        <v>158</v>
      </c>
      <c r="J65" s="115">
        <v>-6</v>
      </c>
      <c r="K65" s="116">
        <v>-3.7974683544303796</v>
      </c>
    </row>
    <row r="66" spans="1:11" ht="14.1" customHeight="1" x14ac:dyDescent="0.2">
      <c r="A66" s="306">
        <v>82</v>
      </c>
      <c r="B66" s="307" t="s">
        <v>299</v>
      </c>
      <c r="C66" s="308"/>
      <c r="D66" s="113">
        <v>1.8568241122414249</v>
      </c>
      <c r="E66" s="115">
        <v>491</v>
      </c>
      <c r="F66" s="114">
        <v>515</v>
      </c>
      <c r="G66" s="114">
        <v>518</v>
      </c>
      <c r="H66" s="114">
        <v>523</v>
      </c>
      <c r="I66" s="140">
        <v>488</v>
      </c>
      <c r="J66" s="115">
        <v>3</v>
      </c>
      <c r="K66" s="116">
        <v>0.61475409836065575</v>
      </c>
    </row>
    <row r="67" spans="1:11" ht="14.1" customHeight="1" x14ac:dyDescent="0.2">
      <c r="A67" s="306" t="s">
        <v>300</v>
      </c>
      <c r="B67" s="307" t="s">
        <v>301</v>
      </c>
      <c r="C67" s="308"/>
      <c r="D67" s="113">
        <v>0.8395416556366524</v>
      </c>
      <c r="E67" s="115">
        <v>222</v>
      </c>
      <c r="F67" s="114">
        <v>235</v>
      </c>
      <c r="G67" s="114">
        <v>238</v>
      </c>
      <c r="H67" s="114">
        <v>220</v>
      </c>
      <c r="I67" s="140">
        <v>194</v>
      </c>
      <c r="J67" s="115">
        <v>28</v>
      </c>
      <c r="K67" s="116">
        <v>14.43298969072165</v>
      </c>
    </row>
    <row r="68" spans="1:11" ht="14.1" customHeight="1" x14ac:dyDescent="0.2">
      <c r="A68" s="306" t="s">
        <v>302</v>
      </c>
      <c r="B68" s="307" t="s">
        <v>303</v>
      </c>
      <c r="C68" s="308"/>
      <c r="D68" s="113">
        <v>0.63532882048179107</v>
      </c>
      <c r="E68" s="115">
        <v>168</v>
      </c>
      <c r="F68" s="114">
        <v>183</v>
      </c>
      <c r="G68" s="114">
        <v>187</v>
      </c>
      <c r="H68" s="114">
        <v>200</v>
      </c>
      <c r="I68" s="140">
        <v>190</v>
      </c>
      <c r="J68" s="115">
        <v>-22</v>
      </c>
      <c r="K68" s="116">
        <v>-11.578947368421053</v>
      </c>
    </row>
    <row r="69" spans="1:11" ht="14.1" customHeight="1" x14ac:dyDescent="0.2">
      <c r="A69" s="306">
        <v>83</v>
      </c>
      <c r="B69" s="307" t="s">
        <v>304</v>
      </c>
      <c r="C69" s="308"/>
      <c r="D69" s="113">
        <v>3.343039745868472</v>
      </c>
      <c r="E69" s="115">
        <v>884</v>
      </c>
      <c r="F69" s="114">
        <v>888</v>
      </c>
      <c r="G69" s="114">
        <v>870</v>
      </c>
      <c r="H69" s="114">
        <v>902</v>
      </c>
      <c r="I69" s="140">
        <v>907</v>
      </c>
      <c r="J69" s="115">
        <v>-23</v>
      </c>
      <c r="K69" s="116">
        <v>-2.535832414553473</v>
      </c>
    </row>
    <row r="70" spans="1:11" ht="14.1" customHeight="1" x14ac:dyDescent="0.2">
      <c r="A70" s="306" t="s">
        <v>305</v>
      </c>
      <c r="B70" s="307" t="s">
        <v>306</v>
      </c>
      <c r="C70" s="308"/>
      <c r="D70" s="113">
        <v>1.9967477215142004</v>
      </c>
      <c r="E70" s="115">
        <v>528</v>
      </c>
      <c r="F70" s="114">
        <v>524</v>
      </c>
      <c r="G70" s="114">
        <v>511</v>
      </c>
      <c r="H70" s="114">
        <v>542</v>
      </c>
      <c r="I70" s="140">
        <v>530</v>
      </c>
      <c r="J70" s="115">
        <v>-2</v>
      </c>
      <c r="K70" s="116">
        <v>-0.37735849056603776</v>
      </c>
    </row>
    <row r="71" spans="1:11" ht="14.1" customHeight="1" x14ac:dyDescent="0.2">
      <c r="A71" s="306"/>
      <c r="B71" s="307" t="s">
        <v>307</v>
      </c>
      <c r="C71" s="308"/>
      <c r="D71" s="113">
        <v>1.5164693869833226</v>
      </c>
      <c r="E71" s="115">
        <v>401</v>
      </c>
      <c r="F71" s="114">
        <v>396</v>
      </c>
      <c r="G71" s="114">
        <v>378</v>
      </c>
      <c r="H71" s="114">
        <v>399</v>
      </c>
      <c r="I71" s="140">
        <v>395</v>
      </c>
      <c r="J71" s="115">
        <v>6</v>
      </c>
      <c r="K71" s="116">
        <v>1.518987341772152</v>
      </c>
    </row>
    <row r="72" spans="1:11" ht="14.1" customHeight="1" x14ac:dyDescent="0.2">
      <c r="A72" s="306">
        <v>84</v>
      </c>
      <c r="B72" s="307" t="s">
        <v>308</v>
      </c>
      <c r="C72" s="308"/>
      <c r="D72" s="113">
        <v>1.1156071550126687</v>
      </c>
      <c r="E72" s="115">
        <v>295</v>
      </c>
      <c r="F72" s="114">
        <v>291</v>
      </c>
      <c r="G72" s="114">
        <v>296</v>
      </c>
      <c r="H72" s="114">
        <v>283</v>
      </c>
      <c r="I72" s="140">
        <v>275</v>
      </c>
      <c r="J72" s="115">
        <v>20</v>
      </c>
      <c r="K72" s="116">
        <v>7.2727272727272725</v>
      </c>
    </row>
    <row r="73" spans="1:11" ht="14.1" customHeight="1" x14ac:dyDescent="0.2">
      <c r="A73" s="306" t="s">
        <v>309</v>
      </c>
      <c r="B73" s="307" t="s">
        <v>310</v>
      </c>
      <c r="C73" s="308"/>
      <c r="D73" s="113">
        <v>0.13236017093370647</v>
      </c>
      <c r="E73" s="115">
        <v>35</v>
      </c>
      <c r="F73" s="114">
        <v>34</v>
      </c>
      <c r="G73" s="114">
        <v>34</v>
      </c>
      <c r="H73" s="114">
        <v>33</v>
      </c>
      <c r="I73" s="140">
        <v>36</v>
      </c>
      <c r="J73" s="115">
        <v>-1</v>
      </c>
      <c r="K73" s="116">
        <v>-2.7777777777777777</v>
      </c>
    </row>
    <row r="74" spans="1:11" ht="14.1" customHeight="1" x14ac:dyDescent="0.2">
      <c r="A74" s="306" t="s">
        <v>311</v>
      </c>
      <c r="B74" s="307" t="s">
        <v>312</v>
      </c>
      <c r="C74" s="308"/>
      <c r="D74" s="113">
        <v>3.7817191695344705E-2</v>
      </c>
      <c r="E74" s="115">
        <v>10</v>
      </c>
      <c r="F74" s="114">
        <v>10</v>
      </c>
      <c r="G74" s="114">
        <v>10</v>
      </c>
      <c r="H74" s="114">
        <v>12</v>
      </c>
      <c r="I74" s="140">
        <v>12</v>
      </c>
      <c r="J74" s="115">
        <v>-2</v>
      </c>
      <c r="K74" s="116">
        <v>-16.666666666666668</v>
      </c>
    </row>
    <row r="75" spans="1:11" ht="14.1" customHeight="1" x14ac:dyDescent="0.2">
      <c r="A75" s="306" t="s">
        <v>313</v>
      </c>
      <c r="B75" s="307" t="s">
        <v>314</v>
      </c>
      <c r="C75" s="308"/>
      <c r="D75" s="113">
        <v>1.5126876678137882E-2</v>
      </c>
      <c r="E75" s="115">
        <v>4</v>
      </c>
      <c r="F75" s="114">
        <v>4</v>
      </c>
      <c r="G75" s="114">
        <v>3</v>
      </c>
      <c r="H75" s="114">
        <v>4</v>
      </c>
      <c r="I75" s="140">
        <v>4</v>
      </c>
      <c r="J75" s="115">
        <v>0</v>
      </c>
      <c r="K75" s="116">
        <v>0</v>
      </c>
    </row>
    <row r="76" spans="1:11" ht="14.1" customHeight="1" x14ac:dyDescent="0.2">
      <c r="A76" s="306">
        <v>91</v>
      </c>
      <c r="B76" s="307" t="s">
        <v>315</v>
      </c>
      <c r="C76" s="308"/>
      <c r="D76" s="113">
        <v>6.8070945051620466E-2</v>
      </c>
      <c r="E76" s="115">
        <v>18</v>
      </c>
      <c r="F76" s="114">
        <v>13</v>
      </c>
      <c r="G76" s="114">
        <v>14</v>
      </c>
      <c r="H76" s="114">
        <v>14</v>
      </c>
      <c r="I76" s="140">
        <v>16</v>
      </c>
      <c r="J76" s="115">
        <v>2</v>
      </c>
      <c r="K76" s="116">
        <v>12.5</v>
      </c>
    </row>
    <row r="77" spans="1:11" ht="14.1" customHeight="1" x14ac:dyDescent="0.2">
      <c r="A77" s="306">
        <v>92</v>
      </c>
      <c r="B77" s="307" t="s">
        <v>316</v>
      </c>
      <c r="C77" s="308"/>
      <c r="D77" s="113">
        <v>0.14370532844230988</v>
      </c>
      <c r="E77" s="115">
        <v>38</v>
      </c>
      <c r="F77" s="114">
        <v>34</v>
      </c>
      <c r="G77" s="114">
        <v>30</v>
      </c>
      <c r="H77" s="114">
        <v>36</v>
      </c>
      <c r="I77" s="140">
        <v>30</v>
      </c>
      <c r="J77" s="115">
        <v>8</v>
      </c>
      <c r="K77" s="116">
        <v>26.666666666666668</v>
      </c>
    </row>
    <row r="78" spans="1:11" ht="14.1" customHeight="1" x14ac:dyDescent="0.2">
      <c r="A78" s="306">
        <v>93</v>
      </c>
      <c r="B78" s="307" t="s">
        <v>317</v>
      </c>
      <c r="C78" s="308"/>
      <c r="D78" s="113">
        <v>0.12479673259463753</v>
      </c>
      <c r="E78" s="115">
        <v>33</v>
      </c>
      <c r="F78" s="114">
        <v>32</v>
      </c>
      <c r="G78" s="114">
        <v>29</v>
      </c>
      <c r="H78" s="114">
        <v>25</v>
      </c>
      <c r="I78" s="140">
        <v>25</v>
      </c>
      <c r="J78" s="115">
        <v>8</v>
      </c>
      <c r="K78" s="116">
        <v>32</v>
      </c>
    </row>
    <row r="79" spans="1:11" ht="14.1" customHeight="1" x14ac:dyDescent="0.2">
      <c r="A79" s="306">
        <v>94</v>
      </c>
      <c r="B79" s="307" t="s">
        <v>318</v>
      </c>
      <c r="C79" s="308"/>
      <c r="D79" s="113">
        <v>0.54078584124342921</v>
      </c>
      <c r="E79" s="115">
        <v>143</v>
      </c>
      <c r="F79" s="114">
        <v>164</v>
      </c>
      <c r="G79" s="114">
        <v>188</v>
      </c>
      <c r="H79" s="114">
        <v>182</v>
      </c>
      <c r="I79" s="140">
        <v>171</v>
      </c>
      <c r="J79" s="115">
        <v>-28</v>
      </c>
      <c r="K79" s="116">
        <v>-16.374269005847953</v>
      </c>
    </row>
    <row r="80" spans="1:11" ht="14.1" customHeight="1" x14ac:dyDescent="0.2">
      <c r="A80" s="306" t="s">
        <v>319</v>
      </c>
      <c r="B80" s="307" t="s">
        <v>320</v>
      </c>
      <c r="C80" s="308"/>
      <c r="D80" s="113">
        <v>6.4289225882085993E-2</v>
      </c>
      <c r="E80" s="115">
        <v>17</v>
      </c>
      <c r="F80" s="114">
        <v>17</v>
      </c>
      <c r="G80" s="114">
        <v>17</v>
      </c>
      <c r="H80" s="114">
        <v>18</v>
      </c>
      <c r="I80" s="140">
        <v>18</v>
      </c>
      <c r="J80" s="115">
        <v>-1</v>
      </c>
      <c r="K80" s="116">
        <v>-5.5555555555555554</v>
      </c>
    </row>
    <row r="81" spans="1:11" ht="14.1" customHeight="1" x14ac:dyDescent="0.2">
      <c r="A81" s="310" t="s">
        <v>321</v>
      </c>
      <c r="B81" s="311" t="s">
        <v>333</v>
      </c>
      <c r="C81" s="312"/>
      <c r="D81" s="125">
        <v>4.5531898801195023</v>
      </c>
      <c r="E81" s="143">
        <v>1204</v>
      </c>
      <c r="F81" s="144">
        <v>1224</v>
      </c>
      <c r="G81" s="144">
        <v>1224</v>
      </c>
      <c r="H81" s="144">
        <v>1242</v>
      </c>
      <c r="I81" s="145">
        <v>1195</v>
      </c>
      <c r="J81" s="143">
        <v>9</v>
      </c>
      <c r="K81" s="146">
        <v>0.7531380753138075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7482</v>
      </c>
      <c r="G12" s="536">
        <v>6289</v>
      </c>
      <c r="H12" s="536">
        <v>10266</v>
      </c>
      <c r="I12" s="536">
        <v>6550</v>
      </c>
      <c r="J12" s="537">
        <v>7022</v>
      </c>
      <c r="K12" s="538">
        <v>460</v>
      </c>
      <c r="L12" s="349">
        <v>6.5508402164625466</v>
      </c>
    </row>
    <row r="13" spans="1:17" s="110" customFormat="1" ht="15" customHeight="1" x14ac:dyDescent="0.2">
      <c r="A13" s="350" t="s">
        <v>344</v>
      </c>
      <c r="B13" s="351" t="s">
        <v>345</v>
      </c>
      <c r="C13" s="347"/>
      <c r="D13" s="347"/>
      <c r="E13" s="348"/>
      <c r="F13" s="536">
        <v>4318</v>
      </c>
      <c r="G13" s="536">
        <v>3437</v>
      </c>
      <c r="H13" s="536">
        <v>5779</v>
      </c>
      <c r="I13" s="536">
        <v>3801</v>
      </c>
      <c r="J13" s="537">
        <v>3978</v>
      </c>
      <c r="K13" s="538">
        <v>340</v>
      </c>
      <c r="L13" s="349">
        <v>8.5470085470085468</v>
      </c>
    </row>
    <row r="14" spans="1:17" s="110" customFormat="1" ht="22.5" customHeight="1" x14ac:dyDescent="0.2">
      <c r="A14" s="350"/>
      <c r="B14" s="351" t="s">
        <v>346</v>
      </c>
      <c r="C14" s="347"/>
      <c r="D14" s="347"/>
      <c r="E14" s="348"/>
      <c r="F14" s="536">
        <v>3164</v>
      </c>
      <c r="G14" s="536">
        <v>2852</v>
      </c>
      <c r="H14" s="536">
        <v>4487</v>
      </c>
      <c r="I14" s="536">
        <v>2749</v>
      </c>
      <c r="J14" s="537">
        <v>3044</v>
      </c>
      <c r="K14" s="538">
        <v>120</v>
      </c>
      <c r="L14" s="349">
        <v>3.9421813403416559</v>
      </c>
    </row>
    <row r="15" spans="1:17" s="110" customFormat="1" ht="15" customHeight="1" x14ac:dyDescent="0.2">
      <c r="A15" s="350" t="s">
        <v>347</v>
      </c>
      <c r="B15" s="351" t="s">
        <v>108</v>
      </c>
      <c r="C15" s="347"/>
      <c r="D15" s="347"/>
      <c r="E15" s="348"/>
      <c r="F15" s="536">
        <v>1663</v>
      </c>
      <c r="G15" s="536">
        <v>1544</v>
      </c>
      <c r="H15" s="536">
        <v>3811</v>
      </c>
      <c r="I15" s="536">
        <v>1539</v>
      </c>
      <c r="J15" s="537">
        <v>1637</v>
      </c>
      <c r="K15" s="538">
        <v>26</v>
      </c>
      <c r="L15" s="349">
        <v>1.5882712278558337</v>
      </c>
    </row>
    <row r="16" spans="1:17" s="110" customFormat="1" ht="15" customHeight="1" x14ac:dyDescent="0.2">
      <c r="A16" s="350"/>
      <c r="B16" s="351" t="s">
        <v>109</v>
      </c>
      <c r="C16" s="347"/>
      <c r="D16" s="347"/>
      <c r="E16" s="348"/>
      <c r="F16" s="536">
        <v>5045</v>
      </c>
      <c r="G16" s="536">
        <v>4114</v>
      </c>
      <c r="H16" s="536">
        <v>5583</v>
      </c>
      <c r="I16" s="536">
        <v>4365</v>
      </c>
      <c r="J16" s="537">
        <v>4609</v>
      </c>
      <c r="K16" s="538">
        <v>436</v>
      </c>
      <c r="L16" s="349">
        <v>9.4597526578433495</v>
      </c>
    </row>
    <row r="17" spans="1:12" s="110" customFormat="1" ht="15" customHeight="1" x14ac:dyDescent="0.2">
      <c r="A17" s="350"/>
      <c r="B17" s="351" t="s">
        <v>110</v>
      </c>
      <c r="C17" s="347"/>
      <c r="D17" s="347"/>
      <c r="E17" s="348"/>
      <c r="F17" s="536">
        <v>679</v>
      </c>
      <c r="G17" s="536">
        <v>562</v>
      </c>
      <c r="H17" s="536">
        <v>775</v>
      </c>
      <c r="I17" s="536">
        <v>549</v>
      </c>
      <c r="J17" s="537">
        <v>661</v>
      </c>
      <c r="K17" s="538">
        <v>18</v>
      </c>
      <c r="L17" s="349">
        <v>2.7231467473524962</v>
      </c>
    </row>
    <row r="18" spans="1:12" s="110" customFormat="1" ht="15" customHeight="1" x14ac:dyDescent="0.2">
      <c r="A18" s="350"/>
      <c r="B18" s="351" t="s">
        <v>111</v>
      </c>
      <c r="C18" s="347"/>
      <c r="D18" s="347"/>
      <c r="E18" s="348"/>
      <c r="F18" s="536">
        <v>95</v>
      </c>
      <c r="G18" s="536">
        <v>69</v>
      </c>
      <c r="H18" s="536">
        <v>97</v>
      </c>
      <c r="I18" s="536">
        <v>97</v>
      </c>
      <c r="J18" s="537">
        <v>115</v>
      </c>
      <c r="K18" s="538">
        <v>-20</v>
      </c>
      <c r="L18" s="349">
        <v>-17.391304347826086</v>
      </c>
    </row>
    <row r="19" spans="1:12" s="110" customFormat="1" ht="15" customHeight="1" x14ac:dyDescent="0.2">
      <c r="A19" s="118" t="s">
        <v>113</v>
      </c>
      <c r="B19" s="119" t="s">
        <v>181</v>
      </c>
      <c r="C19" s="347"/>
      <c r="D19" s="347"/>
      <c r="E19" s="348"/>
      <c r="F19" s="536">
        <v>4567</v>
      </c>
      <c r="G19" s="536">
        <v>3562</v>
      </c>
      <c r="H19" s="536">
        <v>6962</v>
      </c>
      <c r="I19" s="536">
        <v>4063</v>
      </c>
      <c r="J19" s="537">
        <v>4232</v>
      </c>
      <c r="K19" s="538">
        <v>335</v>
      </c>
      <c r="L19" s="349">
        <v>7.9158790170132329</v>
      </c>
    </row>
    <row r="20" spans="1:12" s="110" customFormat="1" ht="15" customHeight="1" x14ac:dyDescent="0.2">
      <c r="A20" s="118"/>
      <c r="B20" s="119" t="s">
        <v>182</v>
      </c>
      <c r="C20" s="347"/>
      <c r="D20" s="347"/>
      <c r="E20" s="348"/>
      <c r="F20" s="536">
        <v>2915</v>
      </c>
      <c r="G20" s="536">
        <v>2727</v>
      </c>
      <c r="H20" s="536">
        <v>3304</v>
      </c>
      <c r="I20" s="536">
        <v>2487</v>
      </c>
      <c r="J20" s="537">
        <v>2790</v>
      </c>
      <c r="K20" s="538">
        <v>125</v>
      </c>
      <c r="L20" s="349">
        <v>4.4802867383512543</v>
      </c>
    </row>
    <row r="21" spans="1:12" s="110" customFormat="1" ht="15" customHeight="1" x14ac:dyDescent="0.2">
      <c r="A21" s="118" t="s">
        <v>113</v>
      </c>
      <c r="B21" s="119" t="s">
        <v>116</v>
      </c>
      <c r="C21" s="347"/>
      <c r="D21" s="347"/>
      <c r="E21" s="348"/>
      <c r="F21" s="536">
        <v>5381</v>
      </c>
      <c r="G21" s="536">
        <v>4556</v>
      </c>
      <c r="H21" s="536">
        <v>7691</v>
      </c>
      <c r="I21" s="536">
        <v>4434</v>
      </c>
      <c r="J21" s="537">
        <v>5200</v>
      </c>
      <c r="K21" s="538">
        <v>181</v>
      </c>
      <c r="L21" s="349">
        <v>3.4807692307692308</v>
      </c>
    </row>
    <row r="22" spans="1:12" s="110" customFormat="1" ht="15" customHeight="1" x14ac:dyDescent="0.2">
      <c r="A22" s="118"/>
      <c r="B22" s="119" t="s">
        <v>117</v>
      </c>
      <c r="C22" s="347"/>
      <c r="D22" s="347"/>
      <c r="E22" s="348"/>
      <c r="F22" s="536">
        <v>2085</v>
      </c>
      <c r="G22" s="536">
        <v>1724</v>
      </c>
      <c r="H22" s="536">
        <v>2554</v>
      </c>
      <c r="I22" s="536">
        <v>2104</v>
      </c>
      <c r="J22" s="537">
        <v>1815</v>
      </c>
      <c r="K22" s="538">
        <v>270</v>
      </c>
      <c r="L22" s="349">
        <v>14.87603305785124</v>
      </c>
    </row>
    <row r="23" spans="1:12" s="110" customFormat="1" ht="15" customHeight="1" x14ac:dyDescent="0.2">
      <c r="A23" s="352" t="s">
        <v>347</v>
      </c>
      <c r="B23" s="353" t="s">
        <v>193</v>
      </c>
      <c r="C23" s="354"/>
      <c r="D23" s="354"/>
      <c r="E23" s="355"/>
      <c r="F23" s="539">
        <v>174</v>
      </c>
      <c r="G23" s="539">
        <v>483</v>
      </c>
      <c r="H23" s="539">
        <v>1834</v>
      </c>
      <c r="I23" s="539">
        <v>129</v>
      </c>
      <c r="J23" s="540">
        <v>265</v>
      </c>
      <c r="K23" s="541">
        <v>-91</v>
      </c>
      <c r="L23" s="356">
        <v>-34.339622641509436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41.2</v>
      </c>
      <c r="G25" s="542">
        <v>45.2</v>
      </c>
      <c r="H25" s="542">
        <v>44.8</v>
      </c>
      <c r="I25" s="542">
        <v>46.7</v>
      </c>
      <c r="J25" s="542">
        <v>42.1</v>
      </c>
      <c r="K25" s="543" t="s">
        <v>349</v>
      </c>
      <c r="L25" s="364">
        <v>-0.89999999999999858</v>
      </c>
    </row>
    <row r="26" spans="1:12" s="110" customFormat="1" ht="15" customHeight="1" x14ac:dyDescent="0.2">
      <c r="A26" s="365" t="s">
        <v>105</v>
      </c>
      <c r="B26" s="366" t="s">
        <v>345</v>
      </c>
      <c r="C26" s="362"/>
      <c r="D26" s="362"/>
      <c r="E26" s="363"/>
      <c r="F26" s="542">
        <v>39.5</v>
      </c>
      <c r="G26" s="542">
        <v>39.5</v>
      </c>
      <c r="H26" s="542">
        <v>41.1</v>
      </c>
      <c r="I26" s="542">
        <v>41.5</v>
      </c>
      <c r="J26" s="544">
        <v>37.700000000000003</v>
      </c>
      <c r="K26" s="543" t="s">
        <v>349</v>
      </c>
      <c r="L26" s="364">
        <v>1.7999999999999972</v>
      </c>
    </row>
    <row r="27" spans="1:12" s="110" customFormat="1" ht="15" customHeight="1" x14ac:dyDescent="0.2">
      <c r="A27" s="365"/>
      <c r="B27" s="366" t="s">
        <v>346</v>
      </c>
      <c r="C27" s="362"/>
      <c r="D27" s="362"/>
      <c r="E27" s="363"/>
      <c r="F27" s="542">
        <v>43.5</v>
      </c>
      <c r="G27" s="542">
        <v>52</v>
      </c>
      <c r="H27" s="542">
        <v>49.5</v>
      </c>
      <c r="I27" s="542">
        <v>53.9</v>
      </c>
      <c r="J27" s="542">
        <v>47.8</v>
      </c>
      <c r="K27" s="543" t="s">
        <v>349</v>
      </c>
      <c r="L27" s="364">
        <v>-4.2999999999999972</v>
      </c>
    </row>
    <row r="28" spans="1:12" s="110" customFormat="1" ht="15" customHeight="1" x14ac:dyDescent="0.2">
      <c r="A28" s="365" t="s">
        <v>113</v>
      </c>
      <c r="B28" s="366" t="s">
        <v>108</v>
      </c>
      <c r="C28" s="362"/>
      <c r="D28" s="362"/>
      <c r="E28" s="363"/>
      <c r="F28" s="542">
        <v>50.8</v>
      </c>
      <c r="G28" s="542">
        <v>50.7</v>
      </c>
      <c r="H28" s="542">
        <v>49.8</v>
      </c>
      <c r="I28" s="542">
        <v>49.9</v>
      </c>
      <c r="J28" s="542">
        <v>48.4</v>
      </c>
      <c r="K28" s="543" t="s">
        <v>349</v>
      </c>
      <c r="L28" s="364">
        <v>2.3999999999999986</v>
      </c>
    </row>
    <row r="29" spans="1:12" s="110" customFormat="1" ht="11.25" x14ac:dyDescent="0.2">
      <c r="A29" s="365"/>
      <c r="B29" s="366" t="s">
        <v>109</v>
      </c>
      <c r="C29" s="362"/>
      <c r="D29" s="362"/>
      <c r="E29" s="363"/>
      <c r="F29" s="542">
        <v>39.1</v>
      </c>
      <c r="G29" s="542">
        <v>44.7</v>
      </c>
      <c r="H29" s="542">
        <v>44.4</v>
      </c>
      <c r="I29" s="542">
        <v>45.9</v>
      </c>
      <c r="J29" s="544">
        <v>40.799999999999997</v>
      </c>
      <c r="K29" s="543" t="s">
        <v>349</v>
      </c>
      <c r="L29" s="364">
        <v>-1.6999999999999957</v>
      </c>
    </row>
    <row r="30" spans="1:12" s="110" customFormat="1" ht="15" customHeight="1" x14ac:dyDescent="0.2">
      <c r="A30" s="365"/>
      <c r="B30" s="366" t="s">
        <v>110</v>
      </c>
      <c r="C30" s="362"/>
      <c r="D30" s="362"/>
      <c r="E30" s="363"/>
      <c r="F30" s="542">
        <v>35.9</v>
      </c>
      <c r="G30" s="542">
        <v>36.9</v>
      </c>
      <c r="H30" s="542">
        <v>36</v>
      </c>
      <c r="I30" s="542">
        <v>44.2</v>
      </c>
      <c r="J30" s="542">
        <v>36.5</v>
      </c>
      <c r="K30" s="543" t="s">
        <v>349</v>
      </c>
      <c r="L30" s="364">
        <v>-0.60000000000000142</v>
      </c>
    </row>
    <row r="31" spans="1:12" s="110" customFormat="1" ht="15" customHeight="1" x14ac:dyDescent="0.2">
      <c r="A31" s="365"/>
      <c r="B31" s="366" t="s">
        <v>111</v>
      </c>
      <c r="C31" s="362"/>
      <c r="D31" s="362"/>
      <c r="E31" s="363"/>
      <c r="F31" s="542">
        <v>41.1</v>
      </c>
      <c r="G31" s="542">
        <v>53.6</v>
      </c>
      <c r="H31" s="542">
        <v>41.2</v>
      </c>
      <c r="I31" s="542">
        <v>49.5</v>
      </c>
      <c r="J31" s="542">
        <v>48.7</v>
      </c>
      <c r="K31" s="543" t="s">
        <v>349</v>
      </c>
      <c r="L31" s="364">
        <v>-7.6000000000000014</v>
      </c>
    </row>
    <row r="32" spans="1:12" s="110" customFormat="1" ht="15" customHeight="1" x14ac:dyDescent="0.2">
      <c r="A32" s="367" t="s">
        <v>113</v>
      </c>
      <c r="B32" s="368" t="s">
        <v>181</v>
      </c>
      <c r="C32" s="362"/>
      <c r="D32" s="362"/>
      <c r="E32" s="363"/>
      <c r="F32" s="542">
        <v>35.700000000000003</v>
      </c>
      <c r="G32" s="542">
        <v>36.1</v>
      </c>
      <c r="H32" s="542">
        <v>39</v>
      </c>
      <c r="I32" s="542">
        <v>41.4</v>
      </c>
      <c r="J32" s="544">
        <v>35.6</v>
      </c>
      <c r="K32" s="543" t="s">
        <v>349</v>
      </c>
      <c r="L32" s="364">
        <v>0.10000000000000142</v>
      </c>
    </row>
    <row r="33" spans="1:12" s="110" customFormat="1" ht="15" customHeight="1" x14ac:dyDescent="0.2">
      <c r="A33" s="367"/>
      <c r="B33" s="368" t="s">
        <v>182</v>
      </c>
      <c r="C33" s="362"/>
      <c r="D33" s="362"/>
      <c r="E33" s="363"/>
      <c r="F33" s="542">
        <v>49.5</v>
      </c>
      <c r="G33" s="542">
        <v>55.7</v>
      </c>
      <c r="H33" s="542">
        <v>53.7</v>
      </c>
      <c r="I33" s="542">
        <v>55</v>
      </c>
      <c r="J33" s="542">
        <v>51.2</v>
      </c>
      <c r="K33" s="543" t="s">
        <v>349</v>
      </c>
      <c r="L33" s="364">
        <v>-1.7000000000000028</v>
      </c>
    </row>
    <row r="34" spans="1:12" s="369" customFormat="1" ht="15" customHeight="1" x14ac:dyDescent="0.2">
      <c r="A34" s="367" t="s">
        <v>113</v>
      </c>
      <c r="B34" s="368" t="s">
        <v>116</v>
      </c>
      <c r="C34" s="362"/>
      <c r="D34" s="362"/>
      <c r="E34" s="363"/>
      <c r="F34" s="542">
        <v>37.4</v>
      </c>
      <c r="G34" s="542">
        <v>41</v>
      </c>
      <c r="H34" s="542">
        <v>39.1</v>
      </c>
      <c r="I34" s="542">
        <v>41.5</v>
      </c>
      <c r="J34" s="542">
        <v>39</v>
      </c>
      <c r="K34" s="543" t="s">
        <v>349</v>
      </c>
      <c r="L34" s="364">
        <v>-1.6000000000000014</v>
      </c>
    </row>
    <row r="35" spans="1:12" s="369" customFormat="1" ht="11.25" x14ac:dyDescent="0.2">
      <c r="A35" s="370"/>
      <c r="B35" s="371" t="s">
        <v>117</v>
      </c>
      <c r="C35" s="372"/>
      <c r="D35" s="372"/>
      <c r="E35" s="373"/>
      <c r="F35" s="545">
        <v>50.8</v>
      </c>
      <c r="G35" s="545">
        <v>55.4</v>
      </c>
      <c r="H35" s="545">
        <v>59</v>
      </c>
      <c r="I35" s="545">
        <v>57.5</v>
      </c>
      <c r="J35" s="546">
        <v>50.8</v>
      </c>
      <c r="K35" s="547" t="s">
        <v>349</v>
      </c>
      <c r="L35" s="374">
        <v>0</v>
      </c>
    </row>
    <row r="36" spans="1:12" s="369" customFormat="1" ht="15.95" customHeight="1" x14ac:dyDescent="0.2">
      <c r="A36" s="375" t="s">
        <v>350</v>
      </c>
      <c r="B36" s="376"/>
      <c r="C36" s="377"/>
      <c r="D36" s="376"/>
      <c r="E36" s="378"/>
      <c r="F36" s="548">
        <v>7239</v>
      </c>
      <c r="G36" s="548">
        <v>5733</v>
      </c>
      <c r="H36" s="548">
        <v>8139</v>
      </c>
      <c r="I36" s="548">
        <v>6371</v>
      </c>
      <c r="J36" s="548">
        <v>6696</v>
      </c>
      <c r="K36" s="549">
        <v>543</v>
      </c>
      <c r="L36" s="380">
        <v>8.1093189964157713</v>
      </c>
    </row>
    <row r="37" spans="1:12" s="369" customFormat="1" ht="15.95" customHeight="1" x14ac:dyDescent="0.2">
      <c r="A37" s="381"/>
      <c r="B37" s="382" t="s">
        <v>113</v>
      </c>
      <c r="C37" s="382" t="s">
        <v>351</v>
      </c>
      <c r="D37" s="382"/>
      <c r="E37" s="383"/>
      <c r="F37" s="548">
        <v>2984</v>
      </c>
      <c r="G37" s="548">
        <v>2591</v>
      </c>
      <c r="H37" s="548">
        <v>3650</v>
      </c>
      <c r="I37" s="548">
        <v>2973</v>
      </c>
      <c r="J37" s="548">
        <v>2817</v>
      </c>
      <c r="K37" s="549">
        <v>167</v>
      </c>
      <c r="L37" s="380">
        <v>5.9282925097621586</v>
      </c>
    </row>
    <row r="38" spans="1:12" s="369" customFormat="1" ht="15.95" customHeight="1" x14ac:dyDescent="0.2">
      <c r="A38" s="381"/>
      <c r="B38" s="384" t="s">
        <v>105</v>
      </c>
      <c r="C38" s="384" t="s">
        <v>106</v>
      </c>
      <c r="D38" s="385"/>
      <c r="E38" s="383"/>
      <c r="F38" s="548">
        <v>4188</v>
      </c>
      <c r="G38" s="548">
        <v>3116</v>
      </c>
      <c r="H38" s="548">
        <v>4499</v>
      </c>
      <c r="I38" s="548">
        <v>3708</v>
      </c>
      <c r="J38" s="550">
        <v>3807</v>
      </c>
      <c r="K38" s="549">
        <v>381</v>
      </c>
      <c r="L38" s="380">
        <v>10.007880220646179</v>
      </c>
    </row>
    <row r="39" spans="1:12" s="369" customFormat="1" ht="15.95" customHeight="1" x14ac:dyDescent="0.2">
      <c r="A39" s="381"/>
      <c r="B39" s="385"/>
      <c r="C39" s="382" t="s">
        <v>352</v>
      </c>
      <c r="D39" s="385"/>
      <c r="E39" s="383"/>
      <c r="F39" s="548">
        <v>1656</v>
      </c>
      <c r="G39" s="548">
        <v>1230</v>
      </c>
      <c r="H39" s="548">
        <v>1848</v>
      </c>
      <c r="I39" s="548">
        <v>1537</v>
      </c>
      <c r="J39" s="548">
        <v>1436</v>
      </c>
      <c r="K39" s="549">
        <v>220</v>
      </c>
      <c r="L39" s="380">
        <v>15.32033426183844</v>
      </c>
    </row>
    <row r="40" spans="1:12" s="369" customFormat="1" ht="15.95" customHeight="1" x14ac:dyDescent="0.2">
      <c r="A40" s="381"/>
      <c r="B40" s="384"/>
      <c r="C40" s="384" t="s">
        <v>107</v>
      </c>
      <c r="D40" s="385"/>
      <c r="E40" s="383"/>
      <c r="F40" s="548">
        <v>3051</v>
      </c>
      <c r="G40" s="548">
        <v>2617</v>
      </c>
      <c r="H40" s="548">
        <v>3640</v>
      </c>
      <c r="I40" s="548">
        <v>2663</v>
      </c>
      <c r="J40" s="548">
        <v>2889</v>
      </c>
      <c r="K40" s="549">
        <v>162</v>
      </c>
      <c r="L40" s="380">
        <v>5.6074766355140184</v>
      </c>
    </row>
    <row r="41" spans="1:12" s="369" customFormat="1" ht="24" customHeight="1" x14ac:dyDescent="0.2">
      <c r="A41" s="381"/>
      <c r="B41" s="385"/>
      <c r="C41" s="382" t="s">
        <v>352</v>
      </c>
      <c r="D41" s="385"/>
      <c r="E41" s="383"/>
      <c r="F41" s="548">
        <v>1328</v>
      </c>
      <c r="G41" s="548">
        <v>1361</v>
      </c>
      <c r="H41" s="548">
        <v>1802</v>
      </c>
      <c r="I41" s="548">
        <v>1436</v>
      </c>
      <c r="J41" s="550">
        <v>1381</v>
      </c>
      <c r="K41" s="549">
        <v>-53</v>
      </c>
      <c r="L41" s="380">
        <v>-3.8377986965966691</v>
      </c>
    </row>
    <row r="42" spans="1:12" s="110" customFormat="1" ht="15" customHeight="1" x14ac:dyDescent="0.2">
      <c r="A42" s="381"/>
      <c r="B42" s="384" t="s">
        <v>113</v>
      </c>
      <c r="C42" s="384" t="s">
        <v>353</v>
      </c>
      <c r="D42" s="385"/>
      <c r="E42" s="383"/>
      <c r="F42" s="548">
        <v>1489</v>
      </c>
      <c r="G42" s="548">
        <v>1120</v>
      </c>
      <c r="H42" s="548">
        <v>1904</v>
      </c>
      <c r="I42" s="548">
        <v>1407</v>
      </c>
      <c r="J42" s="548">
        <v>1390</v>
      </c>
      <c r="K42" s="549">
        <v>99</v>
      </c>
      <c r="L42" s="380">
        <v>7.1223021582733814</v>
      </c>
    </row>
    <row r="43" spans="1:12" s="110" customFormat="1" ht="15" customHeight="1" x14ac:dyDescent="0.2">
      <c r="A43" s="381"/>
      <c r="B43" s="385"/>
      <c r="C43" s="382" t="s">
        <v>352</v>
      </c>
      <c r="D43" s="385"/>
      <c r="E43" s="383"/>
      <c r="F43" s="548">
        <v>756</v>
      </c>
      <c r="G43" s="548">
        <v>568</v>
      </c>
      <c r="H43" s="548">
        <v>948</v>
      </c>
      <c r="I43" s="548">
        <v>702</v>
      </c>
      <c r="J43" s="548">
        <v>673</v>
      </c>
      <c r="K43" s="549">
        <v>83</v>
      </c>
      <c r="L43" s="380">
        <v>12.332838038632987</v>
      </c>
    </row>
    <row r="44" spans="1:12" s="110" customFormat="1" ht="15" customHeight="1" x14ac:dyDescent="0.2">
      <c r="A44" s="381"/>
      <c r="B44" s="384"/>
      <c r="C44" s="366" t="s">
        <v>109</v>
      </c>
      <c r="D44" s="385"/>
      <c r="E44" s="383"/>
      <c r="F44" s="548">
        <v>4976</v>
      </c>
      <c r="G44" s="548">
        <v>3983</v>
      </c>
      <c r="H44" s="548">
        <v>5364</v>
      </c>
      <c r="I44" s="548">
        <v>4319</v>
      </c>
      <c r="J44" s="550">
        <v>4530</v>
      </c>
      <c r="K44" s="549">
        <v>446</v>
      </c>
      <c r="L44" s="380">
        <v>9.8454746136865339</v>
      </c>
    </row>
    <row r="45" spans="1:12" s="110" customFormat="1" ht="15" customHeight="1" x14ac:dyDescent="0.2">
      <c r="A45" s="381"/>
      <c r="B45" s="385"/>
      <c r="C45" s="382" t="s">
        <v>352</v>
      </c>
      <c r="D45" s="385"/>
      <c r="E45" s="383"/>
      <c r="F45" s="548">
        <v>1945</v>
      </c>
      <c r="G45" s="548">
        <v>1779</v>
      </c>
      <c r="H45" s="548">
        <v>2383</v>
      </c>
      <c r="I45" s="548">
        <v>1981</v>
      </c>
      <c r="J45" s="548">
        <v>1847</v>
      </c>
      <c r="K45" s="549">
        <v>98</v>
      </c>
      <c r="L45" s="380">
        <v>5.3059014618299942</v>
      </c>
    </row>
    <row r="46" spans="1:12" s="110" customFormat="1" ht="15" customHeight="1" x14ac:dyDescent="0.2">
      <c r="A46" s="381"/>
      <c r="B46" s="384"/>
      <c r="C46" s="366" t="s">
        <v>110</v>
      </c>
      <c r="D46" s="385"/>
      <c r="E46" s="383"/>
      <c r="F46" s="548">
        <v>679</v>
      </c>
      <c r="G46" s="548">
        <v>561</v>
      </c>
      <c r="H46" s="548">
        <v>774</v>
      </c>
      <c r="I46" s="548">
        <v>548</v>
      </c>
      <c r="J46" s="548">
        <v>661</v>
      </c>
      <c r="K46" s="549">
        <v>18</v>
      </c>
      <c r="L46" s="380">
        <v>2.7231467473524962</v>
      </c>
    </row>
    <row r="47" spans="1:12" s="110" customFormat="1" ht="15" customHeight="1" x14ac:dyDescent="0.2">
      <c r="A47" s="381"/>
      <c r="B47" s="385"/>
      <c r="C47" s="382" t="s">
        <v>352</v>
      </c>
      <c r="D47" s="385"/>
      <c r="E47" s="383"/>
      <c r="F47" s="548">
        <v>244</v>
      </c>
      <c r="G47" s="548">
        <v>207</v>
      </c>
      <c r="H47" s="548">
        <v>279</v>
      </c>
      <c r="I47" s="548">
        <v>242</v>
      </c>
      <c r="J47" s="550">
        <v>241</v>
      </c>
      <c r="K47" s="549">
        <v>3</v>
      </c>
      <c r="L47" s="380">
        <v>1.2448132780082988</v>
      </c>
    </row>
    <row r="48" spans="1:12" s="110" customFormat="1" ht="15" customHeight="1" x14ac:dyDescent="0.2">
      <c r="A48" s="381"/>
      <c r="B48" s="385"/>
      <c r="C48" s="366" t="s">
        <v>111</v>
      </c>
      <c r="D48" s="386"/>
      <c r="E48" s="387"/>
      <c r="F48" s="548">
        <v>95</v>
      </c>
      <c r="G48" s="548">
        <v>69</v>
      </c>
      <c r="H48" s="548">
        <v>97</v>
      </c>
      <c r="I48" s="548">
        <v>97</v>
      </c>
      <c r="J48" s="548">
        <v>115</v>
      </c>
      <c r="K48" s="549">
        <v>-20</v>
      </c>
      <c r="L48" s="380">
        <v>-17.391304347826086</v>
      </c>
    </row>
    <row r="49" spans="1:12" s="110" customFormat="1" ht="15" customHeight="1" x14ac:dyDescent="0.2">
      <c r="A49" s="381"/>
      <c r="B49" s="385"/>
      <c r="C49" s="382" t="s">
        <v>352</v>
      </c>
      <c r="D49" s="385"/>
      <c r="E49" s="383"/>
      <c r="F49" s="548">
        <v>39</v>
      </c>
      <c r="G49" s="548">
        <v>37</v>
      </c>
      <c r="H49" s="548">
        <v>40</v>
      </c>
      <c r="I49" s="548">
        <v>48</v>
      </c>
      <c r="J49" s="548">
        <v>56</v>
      </c>
      <c r="K49" s="549">
        <v>-17</v>
      </c>
      <c r="L49" s="380">
        <v>-30.357142857142858</v>
      </c>
    </row>
    <row r="50" spans="1:12" s="110" customFormat="1" ht="15" customHeight="1" x14ac:dyDescent="0.2">
      <c r="A50" s="381"/>
      <c r="B50" s="384" t="s">
        <v>113</v>
      </c>
      <c r="C50" s="382" t="s">
        <v>181</v>
      </c>
      <c r="D50" s="385"/>
      <c r="E50" s="383"/>
      <c r="F50" s="548">
        <v>4339</v>
      </c>
      <c r="G50" s="548">
        <v>3065</v>
      </c>
      <c r="H50" s="548">
        <v>4893</v>
      </c>
      <c r="I50" s="548">
        <v>3900</v>
      </c>
      <c r="J50" s="550">
        <v>3925</v>
      </c>
      <c r="K50" s="549">
        <v>414</v>
      </c>
      <c r="L50" s="380">
        <v>10.547770700636942</v>
      </c>
    </row>
    <row r="51" spans="1:12" s="110" customFormat="1" ht="15" customHeight="1" x14ac:dyDescent="0.2">
      <c r="A51" s="381"/>
      <c r="B51" s="385"/>
      <c r="C51" s="382" t="s">
        <v>352</v>
      </c>
      <c r="D51" s="385"/>
      <c r="E51" s="383"/>
      <c r="F51" s="548">
        <v>1549</v>
      </c>
      <c r="G51" s="548">
        <v>1106</v>
      </c>
      <c r="H51" s="548">
        <v>1906</v>
      </c>
      <c r="I51" s="548">
        <v>1613</v>
      </c>
      <c r="J51" s="548">
        <v>1398</v>
      </c>
      <c r="K51" s="549">
        <v>151</v>
      </c>
      <c r="L51" s="380">
        <v>10.801144492131616</v>
      </c>
    </row>
    <row r="52" spans="1:12" s="110" customFormat="1" ht="15" customHeight="1" x14ac:dyDescent="0.2">
      <c r="A52" s="381"/>
      <c r="B52" s="384"/>
      <c r="C52" s="382" t="s">
        <v>182</v>
      </c>
      <c r="D52" s="385"/>
      <c r="E52" s="383"/>
      <c r="F52" s="548">
        <v>2900</v>
      </c>
      <c r="G52" s="548">
        <v>2668</v>
      </c>
      <c r="H52" s="548">
        <v>3246</v>
      </c>
      <c r="I52" s="548">
        <v>2471</v>
      </c>
      <c r="J52" s="548">
        <v>2771</v>
      </c>
      <c r="K52" s="549">
        <v>129</v>
      </c>
      <c r="L52" s="380">
        <v>4.6553590761457961</v>
      </c>
    </row>
    <row r="53" spans="1:12" s="269" customFormat="1" ht="11.25" customHeight="1" x14ac:dyDescent="0.2">
      <c r="A53" s="381"/>
      <c r="B53" s="385"/>
      <c r="C53" s="382" t="s">
        <v>352</v>
      </c>
      <c r="D53" s="385"/>
      <c r="E53" s="383"/>
      <c r="F53" s="548">
        <v>1435</v>
      </c>
      <c r="G53" s="548">
        <v>1485</v>
      </c>
      <c r="H53" s="548">
        <v>1744</v>
      </c>
      <c r="I53" s="548">
        <v>1360</v>
      </c>
      <c r="J53" s="550">
        <v>1419</v>
      </c>
      <c r="K53" s="549">
        <v>16</v>
      </c>
      <c r="L53" s="380">
        <v>1.1275546159267089</v>
      </c>
    </row>
    <row r="54" spans="1:12" s="151" customFormat="1" ht="12.75" customHeight="1" x14ac:dyDescent="0.2">
      <c r="A54" s="381"/>
      <c r="B54" s="384" t="s">
        <v>113</v>
      </c>
      <c r="C54" s="384" t="s">
        <v>116</v>
      </c>
      <c r="D54" s="385"/>
      <c r="E54" s="383"/>
      <c r="F54" s="548">
        <v>5174</v>
      </c>
      <c r="G54" s="548">
        <v>4078</v>
      </c>
      <c r="H54" s="548">
        <v>5769</v>
      </c>
      <c r="I54" s="548">
        <v>4281</v>
      </c>
      <c r="J54" s="548">
        <v>4910</v>
      </c>
      <c r="K54" s="549">
        <v>264</v>
      </c>
      <c r="L54" s="380">
        <v>5.3767820773930755</v>
      </c>
    </row>
    <row r="55" spans="1:12" ht="11.25" x14ac:dyDescent="0.2">
      <c r="A55" s="381"/>
      <c r="B55" s="385"/>
      <c r="C55" s="382" t="s">
        <v>352</v>
      </c>
      <c r="D55" s="385"/>
      <c r="E55" s="383"/>
      <c r="F55" s="548">
        <v>1934</v>
      </c>
      <c r="G55" s="548">
        <v>1674</v>
      </c>
      <c r="H55" s="548">
        <v>2257</v>
      </c>
      <c r="I55" s="548">
        <v>1776</v>
      </c>
      <c r="J55" s="548">
        <v>1913</v>
      </c>
      <c r="K55" s="549">
        <v>21</v>
      </c>
      <c r="L55" s="380">
        <v>1.0977522216414008</v>
      </c>
    </row>
    <row r="56" spans="1:12" ht="14.25" customHeight="1" x14ac:dyDescent="0.2">
      <c r="A56" s="381"/>
      <c r="B56" s="385"/>
      <c r="C56" s="384" t="s">
        <v>117</v>
      </c>
      <c r="D56" s="385"/>
      <c r="E56" s="383"/>
      <c r="F56" s="548">
        <v>2052</v>
      </c>
      <c r="G56" s="548">
        <v>1647</v>
      </c>
      <c r="H56" s="548">
        <v>2354</v>
      </c>
      <c r="I56" s="548">
        <v>2078</v>
      </c>
      <c r="J56" s="548">
        <v>1779</v>
      </c>
      <c r="K56" s="549">
        <v>273</v>
      </c>
      <c r="L56" s="380">
        <v>15.345699831365936</v>
      </c>
    </row>
    <row r="57" spans="1:12" ht="18.75" customHeight="1" x14ac:dyDescent="0.2">
      <c r="A57" s="388"/>
      <c r="B57" s="389"/>
      <c r="C57" s="390" t="s">
        <v>352</v>
      </c>
      <c r="D57" s="389"/>
      <c r="E57" s="391"/>
      <c r="F57" s="551">
        <v>1043</v>
      </c>
      <c r="G57" s="552">
        <v>913</v>
      </c>
      <c r="H57" s="552">
        <v>1388</v>
      </c>
      <c r="I57" s="552">
        <v>1194</v>
      </c>
      <c r="J57" s="552">
        <v>903</v>
      </c>
      <c r="K57" s="553">
        <f t="shared" ref="K57" si="0">IF(OR(F57=".",J57=".")=TRUE,".",IF(OR(F57="*",J57="*")=TRUE,"*",IF(AND(F57="-",J57="-")=TRUE,"-",IF(AND(ISNUMBER(J57),ISNUMBER(F57))=TRUE,IF(F57-J57=0,0,F57-J57),IF(ISNUMBER(F57)=TRUE,F57,-J57)))))</f>
        <v>140</v>
      </c>
      <c r="L57" s="392">
        <f t="shared" ref="L57" si="1">IF(K57 =".",".",IF(K57 ="*","*",IF(K57="-","-",IF(K57=0,0,IF(OR(J57="-",J57=".",F57="-",F57=".")=TRUE,"X",IF(J57=0,"0,0",IF(ABS(K57*100/J57)&gt;250,".X",(K57*100/J57))))))))</f>
        <v>15.503875968992247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7482</v>
      </c>
      <c r="E11" s="114">
        <v>6289</v>
      </c>
      <c r="F11" s="114">
        <v>10266</v>
      </c>
      <c r="G11" s="114">
        <v>6550</v>
      </c>
      <c r="H11" s="140">
        <v>7022</v>
      </c>
      <c r="I11" s="115">
        <v>460</v>
      </c>
      <c r="J11" s="116">
        <v>6.5508402164625466</v>
      </c>
    </row>
    <row r="12" spans="1:15" s="110" customFormat="1" ht="24.95" customHeight="1" x14ac:dyDescent="0.2">
      <c r="A12" s="193" t="s">
        <v>132</v>
      </c>
      <c r="B12" s="194" t="s">
        <v>133</v>
      </c>
      <c r="C12" s="113">
        <v>3.2210638866613204</v>
      </c>
      <c r="D12" s="115">
        <v>241</v>
      </c>
      <c r="E12" s="114">
        <v>114</v>
      </c>
      <c r="F12" s="114">
        <v>380</v>
      </c>
      <c r="G12" s="114">
        <v>436</v>
      </c>
      <c r="H12" s="140">
        <v>95</v>
      </c>
      <c r="I12" s="115">
        <v>146</v>
      </c>
      <c r="J12" s="116">
        <v>153.68421052631578</v>
      </c>
    </row>
    <row r="13" spans="1:15" s="110" customFormat="1" ht="24.95" customHeight="1" x14ac:dyDescent="0.2">
      <c r="A13" s="193" t="s">
        <v>134</v>
      </c>
      <c r="B13" s="199" t="s">
        <v>214</v>
      </c>
      <c r="C13" s="113">
        <v>1.5102913659449344</v>
      </c>
      <c r="D13" s="115">
        <v>113</v>
      </c>
      <c r="E13" s="114">
        <v>455</v>
      </c>
      <c r="F13" s="114">
        <v>481</v>
      </c>
      <c r="G13" s="114">
        <v>62</v>
      </c>
      <c r="H13" s="140">
        <v>122</v>
      </c>
      <c r="I13" s="115">
        <v>-9</v>
      </c>
      <c r="J13" s="116">
        <v>-7.3770491803278686</v>
      </c>
    </row>
    <row r="14" spans="1:15" s="287" customFormat="1" ht="24.95" customHeight="1" x14ac:dyDescent="0.2">
      <c r="A14" s="193" t="s">
        <v>215</v>
      </c>
      <c r="B14" s="199" t="s">
        <v>137</v>
      </c>
      <c r="C14" s="113">
        <v>9.7433841218925412</v>
      </c>
      <c r="D14" s="115">
        <v>729</v>
      </c>
      <c r="E14" s="114">
        <v>603</v>
      </c>
      <c r="F14" s="114">
        <v>1114</v>
      </c>
      <c r="G14" s="114">
        <v>576</v>
      </c>
      <c r="H14" s="140">
        <v>847</v>
      </c>
      <c r="I14" s="115">
        <v>-118</v>
      </c>
      <c r="J14" s="116">
        <v>-13.931523022432113</v>
      </c>
      <c r="K14" s="110"/>
      <c r="L14" s="110"/>
      <c r="M14" s="110"/>
      <c r="N14" s="110"/>
      <c r="O14" s="110"/>
    </row>
    <row r="15" spans="1:15" s="110" customFormat="1" ht="24.95" customHeight="1" x14ac:dyDescent="0.2">
      <c r="A15" s="193" t="s">
        <v>216</v>
      </c>
      <c r="B15" s="199" t="s">
        <v>217</v>
      </c>
      <c r="C15" s="113">
        <v>2.4191392675755146</v>
      </c>
      <c r="D15" s="115">
        <v>181</v>
      </c>
      <c r="E15" s="114">
        <v>115</v>
      </c>
      <c r="F15" s="114">
        <v>248</v>
      </c>
      <c r="G15" s="114">
        <v>100</v>
      </c>
      <c r="H15" s="140">
        <v>151</v>
      </c>
      <c r="I15" s="115">
        <v>30</v>
      </c>
      <c r="J15" s="116">
        <v>19.867549668874172</v>
      </c>
    </row>
    <row r="16" spans="1:15" s="287" customFormat="1" ht="24.95" customHeight="1" x14ac:dyDescent="0.2">
      <c r="A16" s="193" t="s">
        <v>218</v>
      </c>
      <c r="B16" s="199" t="s">
        <v>141</v>
      </c>
      <c r="C16" s="113">
        <v>3.5952953755680301</v>
      </c>
      <c r="D16" s="115">
        <v>269</v>
      </c>
      <c r="E16" s="114">
        <v>241</v>
      </c>
      <c r="F16" s="114">
        <v>373</v>
      </c>
      <c r="G16" s="114">
        <v>217</v>
      </c>
      <c r="H16" s="140">
        <v>382</v>
      </c>
      <c r="I16" s="115">
        <v>-113</v>
      </c>
      <c r="J16" s="116">
        <v>-29.581151832460733</v>
      </c>
      <c r="K16" s="110"/>
      <c r="L16" s="110"/>
      <c r="M16" s="110"/>
      <c r="N16" s="110"/>
      <c r="O16" s="110"/>
    </row>
    <row r="17" spans="1:15" s="110" customFormat="1" ht="24.95" customHeight="1" x14ac:dyDescent="0.2">
      <c r="A17" s="193" t="s">
        <v>142</v>
      </c>
      <c r="B17" s="199" t="s">
        <v>220</v>
      </c>
      <c r="C17" s="113">
        <v>3.7289494787489974</v>
      </c>
      <c r="D17" s="115">
        <v>279</v>
      </c>
      <c r="E17" s="114">
        <v>247</v>
      </c>
      <c r="F17" s="114">
        <v>493</v>
      </c>
      <c r="G17" s="114">
        <v>259</v>
      </c>
      <c r="H17" s="140">
        <v>314</v>
      </c>
      <c r="I17" s="115">
        <v>-35</v>
      </c>
      <c r="J17" s="116">
        <v>-11.146496815286625</v>
      </c>
    </row>
    <row r="18" spans="1:15" s="287" customFormat="1" ht="24.95" customHeight="1" x14ac:dyDescent="0.2">
      <c r="A18" s="201" t="s">
        <v>144</v>
      </c>
      <c r="B18" s="202" t="s">
        <v>145</v>
      </c>
      <c r="C18" s="113">
        <v>8.2063619353114134</v>
      </c>
      <c r="D18" s="115">
        <v>614</v>
      </c>
      <c r="E18" s="114">
        <v>390</v>
      </c>
      <c r="F18" s="114">
        <v>755</v>
      </c>
      <c r="G18" s="114">
        <v>542</v>
      </c>
      <c r="H18" s="140">
        <v>602</v>
      </c>
      <c r="I18" s="115">
        <v>12</v>
      </c>
      <c r="J18" s="116">
        <v>1.9933554817275747</v>
      </c>
      <c r="K18" s="110"/>
      <c r="L18" s="110"/>
      <c r="M18" s="110"/>
      <c r="N18" s="110"/>
      <c r="O18" s="110"/>
    </row>
    <row r="19" spans="1:15" s="110" customFormat="1" ht="24.95" customHeight="1" x14ac:dyDescent="0.2">
      <c r="A19" s="193" t="s">
        <v>146</v>
      </c>
      <c r="B19" s="199" t="s">
        <v>147</v>
      </c>
      <c r="C19" s="113">
        <v>10.678962844159315</v>
      </c>
      <c r="D19" s="115">
        <v>799</v>
      </c>
      <c r="E19" s="114">
        <v>623</v>
      </c>
      <c r="F19" s="114">
        <v>1122</v>
      </c>
      <c r="G19" s="114">
        <v>604</v>
      </c>
      <c r="H19" s="140">
        <v>725</v>
      </c>
      <c r="I19" s="115">
        <v>74</v>
      </c>
      <c r="J19" s="116">
        <v>10.206896551724139</v>
      </c>
    </row>
    <row r="20" spans="1:15" s="287" customFormat="1" ht="24.95" customHeight="1" x14ac:dyDescent="0.2">
      <c r="A20" s="193" t="s">
        <v>148</v>
      </c>
      <c r="B20" s="199" t="s">
        <v>149</v>
      </c>
      <c r="C20" s="113">
        <v>7.1905907511360603</v>
      </c>
      <c r="D20" s="115">
        <v>538</v>
      </c>
      <c r="E20" s="114">
        <v>366</v>
      </c>
      <c r="F20" s="114">
        <v>570</v>
      </c>
      <c r="G20" s="114">
        <v>470</v>
      </c>
      <c r="H20" s="140">
        <v>513</v>
      </c>
      <c r="I20" s="115">
        <v>25</v>
      </c>
      <c r="J20" s="116">
        <v>4.8732943469785575</v>
      </c>
      <c r="K20" s="110"/>
      <c r="L20" s="110"/>
      <c r="M20" s="110"/>
      <c r="N20" s="110"/>
      <c r="O20" s="110"/>
    </row>
    <row r="21" spans="1:15" s="110" customFormat="1" ht="24.95" customHeight="1" x14ac:dyDescent="0.2">
      <c r="A21" s="201" t="s">
        <v>150</v>
      </c>
      <c r="B21" s="202" t="s">
        <v>151</v>
      </c>
      <c r="C21" s="113">
        <v>5.4397219994653838</v>
      </c>
      <c r="D21" s="115">
        <v>407</v>
      </c>
      <c r="E21" s="114">
        <v>205</v>
      </c>
      <c r="F21" s="114">
        <v>241</v>
      </c>
      <c r="G21" s="114">
        <v>277</v>
      </c>
      <c r="H21" s="140">
        <v>229</v>
      </c>
      <c r="I21" s="115">
        <v>178</v>
      </c>
      <c r="J21" s="116">
        <v>77.729257641921393</v>
      </c>
    </row>
    <row r="22" spans="1:15" s="110" customFormat="1" ht="24.95" customHeight="1" x14ac:dyDescent="0.2">
      <c r="A22" s="201" t="s">
        <v>152</v>
      </c>
      <c r="B22" s="199" t="s">
        <v>153</v>
      </c>
      <c r="C22" s="113">
        <v>1.0558674151296445</v>
      </c>
      <c r="D22" s="115">
        <v>79</v>
      </c>
      <c r="E22" s="114">
        <v>34</v>
      </c>
      <c r="F22" s="114">
        <v>71</v>
      </c>
      <c r="G22" s="114">
        <v>55</v>
      </c>
      <c r="H22" s="140">
        <v>41</v>
      </c>
      <c r="I22" s="115">
        <v>38</v>
      </c>
      <c r="J22" s="116">
        <v>92.682926829268297</v>
      </c>
    </row>
    <row r="23" spans="1:15" s="110" customFormat="1" ht="24.95" customHeight="1" x14ac:dyDescent="0.2">
      <c r="A23" s="193" t="s">
        <v>154</v>
      </c>
      <c r="B23" s="199" t="s">
        <v>155</v>
      </c>
      <c r="C23" s="113">
        <v>0.68163592622293501</v>
      </c>
      <c r="D23" s="115">
        <v>51</v>
      </c>
      <c r="E23" s="114">
        <v>37</v>
      </c>
      <c r="F23" s="114">
        <v>73</v>
      </c>
      <c r="G23" s="114">
        <v>33</v>
      </c>
      <c r="H23" s="140">
        <v>69</v>
      </c>
      <c r="I23" s="115">
        <v>-18</v>
      </c>
      <c r="J23" s="116">
        <v>-26.086956521739129</v>
      </c>
    </row>
    <row r="24" spans="1:15" s="110" customFormat="1" ht="24.95" customHeight="1" x14ac:dyDescent="0.2">
      <c r="A24" s="193" t="s">
        <v>156</v>
      </c>
      <c r="B24" s="199" t="s">
        <v>221</v>
      </c>
      <c r="C24" s="113">
        <v>8.2999198075380907</v>
      </c>
      <c r="D24" s="115">
        <v>621</v>
      </c>
      <c r="E24" s="114">
        <v>464</v>
      </c>
      <c r="F24" s="114">
        <v>634</v>
      </c>
      <c r="G24" s="114">
        <v>478</v>
      </c>
      <c r="H24" s="140">
        <v>468</v>
      </c>
      <c r="I24" s="115">
        <v>153</v>
      </c>
      <c r="J24" s="116">
        <v>32.692307692307693</v>
      </c>
    </row>
    <row r="25" spans="1:15" s="110" customFormat="1" ht="24.95" customHeight="1" x14ac:dyDescent="0.2">
      <c r="A25" s="193" t="s">
        <v>222</v>
      </c>
      <c r="B25" s="204" t="s">
        <v>159</v>
      </c>
      <c r="C25" s="113">
        <v>10.41165463779738</v>
      </c>
      <c r="D25" s="115">
        <v>779</v>
      </c>
      <c r="E25" s="114">
        <v>773</v>
      </c>
      <c r="F25" s="114">
        <v>1033</v>
      </c>
      <c r="G25" s="114">
        <v>833</v>
      </c>
      <c r="H25" s="140">
        <v>945</v>
      </c>
      <c r="I25" s="115">
        <v>-166</v>
      </c>
      <c r="J25" s="116">
        <v>-17.566137566137566</v>
      </c>
    </row>
    <row r="26" spans="1:15" s="110" customFormat="1" ht="24.95" customHeight="1" x14ac:dyDescent="0.2">
      <c r="A26" s="201">
        <v>782.78300000000002</v>
      </c>
      <c r="B26" s="203" t="s">
        <v>160</v>
      </c>
      <c r="C26" s="113">
        <v>10.224538893344025</v>
      </c>
      <c r="D26" s="115">
        <v>765</v>
      </c>
      <c r="E26" s="114">
        <v>705</v>
      </c>
      <c r="F26" s="114">
        <v>1066</v>
      </c>
      <c r="G26" s="114">
        <v>880</v>
      </c>
      <c r="H26" s="140">
        <v>775</v>
      </c>
      <c r="I26" s="115">
        <v>-10</v>
      </c>
      <c r="J26" s="116">
        <v>-1.2903225806451613</v>
      </c>
    </row>
    <row r="27" spans="1:15" s="110" customFormat="1" ht="24.95" customHeight="1" x14ac:dyDescent="0.2">
      <c r="A27" s="193" t="s">
        <v>161</v>
      </c>
      <c r="B27" s="199" t="s">
        <v>162</v>
      </c>
      <c r="C27" s="113">
        <v>2.0850040096230953</v>
      </c>
      <c r="D27" s="115">
        <v>156</v>
      </c>
      <c r="E27" s="114">
        <v>121</v>
      </c>
      <c r="F27" s="114">
        <v>319</v>
      </c>
      <c r="G27" s="114">
        <v>155</v>
      </c>
      <c r="H27" s="140">
        <v>173</v>
      </c>
      <c r="I27" s="115">
        <v>-17</v>
      </c>
      <c r="J27" s="116">
        <v>-9.8265895953757223</v>
      </c>
    </row>
    <row r="28" spans="1:15" s="110" customFormat="1" ht="24.95" customHeight="1" x14ac:dyDescent="0.2">
      <c r="A28" s="193" t="s">
        <v>163</v>
      </c>
      <c r="B28" s="199" t="s">
        <v>164</v>
      </c>
      <c r="C28" s="113">
        <v>1.8444266238973537</v>
      </c>
      <c r="D28" s="115">
        <v>138</v>
      </c>
      <c r="E28" s="114">
        <v>138</v>
      </c>
      <c r="F28" s="114">
        <v>309</v>
      </c>
      <c r="G28" s="114">
        <v>135</v>
      </c>
      <c r="H28" s="140">
        <v>132</v>
      </c>
      <c r="I28" s="115">
        <v>6</v>
      </c>
      <c r="J28" s="116">
        <v>4.5454545454545459</v>
      </c>
    </row>
    <row r="29" spans="1:15" s="110" customFormat="1" ht="24.95" customHeight="1" x14ac:dyDescent="0.2">
      <c r="A29" s="193">
        <v>86</v>
      </c>
      <c r="B29" s="199" t="s">
        <v>165</v>
      </c>
      <c r="C29" s="113">
        <v>6.8965517241379306</v>
      </c>
      <c r="D29" s="115">
        <v>516</v>
      </c>
      <c r="E29" s="114">
        <v>425</v>
      </c>
      <c r="F29" s="114">
        <v>591</v>
      </c>
      <c r="G29" s="114">
        <v>315</v>
      </c>
      <c r="H29" s="140">
        <v>460</v>
      </c>
      <c r="I29" s="115">
        <v>56</v>
      </c>
      <c r="J29" s="116">
        <v>12.173913043478262</v>
      </c>
    </row>
    <row r="30" spans="1:15" s="110" customFormat="1" ht="24.95" customHeight="1" x14ac:dyDescent="0.2">
      <c r="A30" s="193">
        <v>87.88</v>
      </c>
      <c r="B30" s="204" t="s">
        <v>166</v>
      </c>
      <c r="C30" s="113">
        <v>8.4736701416733489</v>
      </c>
      <c r="D30" s="115">
        <v>634</v>
      </c>
      <c r="E30" s="114">
        <v>602</v>
      </c>
      <c r="F30" s="114">
        <v>1164</v>
      </c>
      <c r="G30" s="114">
        <v>424</v>
      </c>
      <c r="H30" s="140">
        <v>543</v>
      </c>
      <c r="I30" s="115">
        <v>91</v>
      </c>
      <c r="J30" s="116">
        <v>16.758747697974218</v>
      </c>
    </row>
    <row r="31" spans="1:15" s="110" customFormat="1" ht="24.95" customHeight="1" x14ac:dyDescent="0.2">
      <c r="A31" s="193" t="s">
        <v>167</v>
      </c>
      <c r="B31" s="199" t="s">
        <v>168</v>
      </c>
      <c r="C31" s="113">
        <v>4.0363539160652229</v>
      </c>
      <c r="D31" s="115">
        <v>302</v>
      </c>
      <c r="E31" s="114">
        <v>234</v>
      </c>
      <c r="F31" s="114">
        <v>343</v>
      </c>
      <c r="G31" s="114">
        <v>275</v>
      </c>
      <c r="H31" s="140">
        <v>283</v>
      </c>
      <c r="I31" s="115">
        <v>19</v>
      </c>
      <c r="J31" s="116">
        <v>6.7137809187279149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3.2210638866613204</v>
      </c>
      <c r="D34" s="115">
        <v>241</v>
      </c>
      <c r="E34" s="114">
        <v>114</v>
      </c>
      <c r="F34" s="114">
        <v>380</v>
      </c>
      <c r="G34" s="114">
        <v>436</v>
      </c>
      <c r="H34" s="140">
        <v>95</v>
      </c>
      <c r="I34" s="115">
        <v>146</v>
      </c>
      <c r="J34" s="116">
        <v>153.68421052631578</v>
      </c>
    </row>
    <row r="35" spans="1:10" s="110" customFormat="1" ht="24.95" customHeight="1" x14ac:dyDescent="0.2">
      <c r="A35" s="292" t="s">
        <v>171</v>
      </c>
      <c r="B35" s="293" t="s">
        <v>172</v>
      </c>
      <c r="C35" s="113">
        <v>19.46003742314889</v>
      </c>
      <c r="D35" s="115">
        <v>1456</v>
      </c>
      <c r="E35" s="114">
        <v>1448</v>
      </c>
      <c r="F35" s="114">
        <v>2350</v>
      </c>
      <c r="G35" s="114">
        <v>1180</v>
      </c>
      <c r="H35" s="140">
        <v>1571</v>
      </c>
      <c r="I35" s="115">
        <v>-115</v>
      </c>
      <c r="J35" s="116">
        <v>-7.32017823042648</v>
      </c>
    </row>
    <row r="36" spans="1:10" s="110" customFormat="1" ht="24.95" customHeight="1" x14ac:dyDescent="0.2">
      <c r="A36" s="294" t="s">
        <v>173</v>
      </c>
      <c r="B36" s="295" t="s">
        <v>174</v>
      </c>
      <c r="C36" s="125">
        <v>77.318898690189783</v>
      </c>
      <c r="D36" s="143">
        <v>5785</v>
      </c>
      <c r="E36" s="144">
        <v>4727</v>
      </c>
      <c r="F36" s="144">
        <v>7536</v>
      </c>
      <c r="G36" s="144">
        <v>4934</v>
      </c>
      <c r="H36" s="145">
        <v>5356</v>
      </c>
      <c r="I36" s="143">
        <v>429</v>
      </c>
      <c r="J36" s="146">
        <v>8.0097087378640772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7482</v>
      </c>
      <c r="F11" s="264">
        <v>6289</v>
      </c>
      <c r="G11" s="264">
        <v>10266</v>
      </c>
      <c r="H11" s="264">
        <v>6550</v>
      </c>
      <c r="I11" s="265">
        <v>7022</v>
      </c>
      <c r="J11" s="263">
        <v>460</v>
      </c>
      <c r="K11" s="266">
        <v>6.5508402164625466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36.447473937449878</v>
      </c>
      <c r="E13" s="115">
        <v>2727</v>
      </c>
      <c r="F13" s="114">
        <v>2382</v>
      </c>
      <c r="G13" s="114">
        <v>3497</v>
      </c>
      <c r="H13" s="114">
        <v>2848</v>
      </c>
      <c r="I13" s="140">
        <v>2604</v>
      </c>
      <c r="J13" s="115">
        <v>123</v>
      </c>
      <c r="K13" s="116">
        <v>4.7235023041474653</v>
      </c>
    </row>
    <row r="14" spans="1:15" ht="15.95" customHeight="1" x14ac:dyDescent="0.2">
      <c r="A14" s="306" t="s">
        <v>230</v>
      </c>
      <c r="B14" s="307"/>
      <c r="C14" s="308"/>
      <c r="D14" s="113">
        <v>47.661053194333064</v>
      </c>
      <c r="E14" s="115">
        <v>3566</v>
      </c>
      <c r="F14" s="114">
        <v>2930</v>
      </c>
      <c r="G14" s="114">
        <v>5474</v>
      </c>
      <c r="H14" s="114">
        <v>2780</v>
      </c>
      <c r="I14" s="140">
        <v>3327</v>
      </c>
      <c r="J14" s="115">
        <v>239</v>
      </c>
      <c r="K14" s="116">
        <v>7.1836489329726483</v>
      </c>
    </row>
    <row r="15" spans="1:15" ht="15.95" customHeight="1" x14ac:dyDescent="0.2">
      <c r="A15" s="306" t="s">
        <v>231</v>
      </c>
      <c r="B15" s="307"/>
      <c r="C15" s="308"/>
      <c r="D15" s="113">
        <v>6.5089548249131246</v>
      </c>
      <c r="E15" s="115">
        <v>487</v>
      </c>
      <c r="F15" s="114">
        <v>429</v>
      </c>
      <c r="G15" s="114">
        <v>591</v>
      </c>
      <c r="H15" s="114">
        <v>399</v>
      </c>
      <c r="I15" s="140">
        <v>502</v>
      </c>
      <c r="J15" s="115">
        <v>-15</v>
      </c>
      <c r="K15" s="116">
        <v>-2.9880478087649402</v>
      </c>
    </row>
    <row r="16" spans="1:15" ht="15.95" customHeight="1" x14ac:dyDescent="0.2">
      <c r="A16" s="306" t="s">
        <v>232</v>
      </c>
      <c r="B16" s="307"/>
      <c r="C16" s="308"/>
      <c r="D16" s="113">
        <v>8.9949211440791235</v>
      </c>
      <c r="E16" s="115">
        <v>673</v>
      </c>
      <c r="F16" s="114">
        <v>522</v>
      </c>
      <c r="G16" s="114">
        <v>644</v>
      </c>
      <c r="H16" s="114">
        <v>508</v>
      </c>
      <c r="I16" s="140">
        <v>558</v>
      </c>
      <c r="J16" s="115">
        <v>115</v>
      </c>
      <c r="K16" s="116">
        <v>20.609318996415769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3.1676022453889336</v>
      </c>
      <c r="E18" s="115">
        <v>237</v>
      </c>
      <c r="F18" s="114">
        <v>123</v>
      </c>
      <c r="G18" s="114">
        <v>392</v>
      </c>
      <c r="H18" s="114">
        <v>411</v>
      </c>
      <c r="I18" s="140">
        <v>99</v>
      </c>
      <c r="J18" s="115">
        <v>138</v>
      </c>
      <c r="K18" s="116">
        <v>139.39393939393941</v>
      </c>
    </row>
    <row r="19" spans="1:11" ht="14.1" customHeight="1" x14ac:dyDescent="0.2">
      <c r="A19" s="306" t="s">
        <v>235</v>
      </c>
      <c r="B19" s="307" t="s">
        <v>236</v>
      </c>
      <c r="C19" s="308"/>
      <c r="D19" s="113">
        <v>2.9671210906174821</v>
      </c>
      <c r="E19" s="115">
        <v>222</v>
      </c>
      <c r="F19" s="114">
        <v>112</v>
      </c>
      <c r="G19" s="114">
        <v>367</v>
      </c>
      <c r="H19" s="114">
        <v>384</v>
      </c>
      <c r="I19" s="140">
        <v>77</v>
      </c>
      <c r="J19" s="115">
        <v>145</v>
      </c>
      <c r="K19" s="116">
        <v>188.3116883116883</v>
      </c>
    </row>
    <row r="20" spans="1:11" ht="14.1" customHeight="1" x14ac:dyDescent="0.2">
      <c r="A20" s="306">
        <v>12</v>
      </c>
      <c r="B20" s="307" t="s">
        <v>237</v>
      </c>
      <c r="C20" s="308"/>
      <c r="D20" s="113">
        <v>1.0558674151296445</v>
      </c>
      <c r="E20" s="115">
        <v>79</v>
      </c>
      <c r="F20" s="114">
        <v>34</v>
      </c>
      <c r="G20" s="114">
        <v>80</v>
      </c>
      <c r="H20" s="114">
        <v>73</v>
      </c>
      <c r="I20" s="140">
        <v>73</v>
      </c>
      <c r="J20" s="115">
        <v>6</v>
      </c>
      <c r="K20" s="116">
        <v>8.2191780821917817</v>
      </c>
    </row>
    <row r="21" spans="1:11" ht="14.1" customHeight="1" x14ac:dyDescent="0.2">
      <c r="A21" s="306">
        <v>21</v>
      </c>
      <c r="B21" s="307" t="s">
        <v>238</v>
      </c>
      <c r="C21" s="308"/>
      <c r="D21" s="113">
        <v>0.42769313017909649</v>
      </c>
      <c r="E21" s="115">
        <v>32</v>
      </c>
      <c r="F21" s="114">
        <v>23</v>
      </c>
      <c r="G21" s="114">
        <v>28</v>
      </c>
      <c r="H21" s="114">
        <v>23</v>
      </c>
      <c r="I21" s="140">
        <v>33</v>
      </c>
      <c r="J21" s="115">
        <v>-1</v>
      </c>
      <c r="K21" s="116">
        <v>-3.0303030303030303</v>
      </c>
    </row>
    <row r="22" spans="1:11" ht="14.1" customHeight="1" x14ac:dyDescent="0.2">
      <c r="A22" s="306">
        <v>22</v>
      </c>
      <c r="B22" s="307" t="s">
        <v>239</v>
      </c>
      <c r="C22" s="308"/>
      <c r="D22" s="113">
        <v>1.0825982357658379</v>
      </c>
      <c r="E22" s="115">
        <v>81</v>
      </c>
      <c r="F22" s="114">
        <v>71</v>
      </c>
      <c r="G22" s="114">
        <v>102</v>
      </c>
      <c r="H22" s="114">
        <v>65</v>
      </c>
      <c r="I22" s="140">
        <v>96</v>
      </c>
      <c r="J22" s="115">
        <v>-15</v>
      </c>
      <c r="K22" s="116">
        <v>-15.625</v>
      </c>
    </row>
    <row r="23" spans="1:11" ht="14.1" customHeight="1" x14ac:dyDescent="0.2">
      <c r="A23" s="306">
        <v>23</v>
      </c>
      <c r="B23" s="307" t="s">
        <v>240</v>
      </c>
      <c r="C23" s="308"/>
      <c r="D23" s="113">
        <v>1.8043303929430634</v>
      </c>
      <c r="E23" s="115">
        <v>135</v>
      </c>
      <c r="F23" s="114">
        <v>86</v>
      </c>
      <c r="G23" s="114">
        <v>224</v>
      </c>
      <c r="H23" s="114">
        <v>132</v>
      </c>
      <c r="I23" s="140">
        <v>84</v>
      </c>
      <c r="J23" s="115">
        <v>51</v>
      </c>
      <c r="K23" s="116">
        <v>60.714285714285715</v>
      </c>
    </row>
    <row r="24" spans="1:11" ht="14.1" customHeight="1" x14ac:dyDescent="0.2">
      <c r="A24" s="306">
        <v>24</v>
      </c>
      <c r="B24" s="307" t="s">
        <v>241</v>
      </c>
      <c r="C24" s="308"/>
      <c r="D24" s="113">
        <v>2.9537556802993854</v>
      </c>
      <c r="E24" s="115">
        <v>221</v>
      </c>
      <c r="F24" s="114">
        <v>158</v>
      </c>
      <c r="G24" s="114">
        <v>246</v>
      </c>
      <c r="H24" s="114">
        <v>177</v>
      </c>
      <c r="I24" s="140">
        <v>260</v>
      </c>
      <c r="J24" s="115">
        <v>-39</v>
      </c>
      <c r="K24" s="116">
        <v>-15</v>
      </c>
    </row>
    <row r="25" spans="1:11" ht="14.1" customHeight="1" x14ac:dyDescent="0.2">
      <c r="A25" s="306">
        <v>25</v>
      </c>
      <c r="B25" s="307" t="s">
        <v>242</v>
      </c>
      <c r="C25" s="308"/>
      <c r="D25" s="113">
        <v>4.4105854049719326</v>
      </c>
      <c r="E25" s="115">
        <v>330</v>
      </c>
      <c r="F25" s="114">
        <v>238</v>
      </c>
      <c r="G25" s="114">
        <v>404</v>
      </c>
      <c r="H25" s="114">
        <v>219</v>
      </c>
      <c r="I25" s="140">
        <v>296</v>
      </c>
      <c r="J25" s="115">
        <v>34</v>
      </c>
      <c r="K25" s="116">
        <v>11.486486486486486</v>
      </c>
    </row>
    <row r="26" spans="1:11" ht="14.1" customHeight="1" x14ac:dyDescent="0.2">
      <c r="A26" s="306">
        <v>26</v>
      </c>
      <c r="B26" s="307" t="s">
        <v>243</v>
      </c>
      <c r="C26" s="308"/>
      <c r="D26" s="113">
        <v>2.5394279604383856</v>
      </c>
      <c r="E26" s="115">
        <v>190</v>
      </c>
      <c r="F26" s="114">
        <v>377</v>
      </c>
      <c r="G26" s="114">
        <v>519</v>
      </c>
      <c r="H26" s="114">
        <v>136</v>
      </c>
      <c r="I26" s="140">
        <v>193</v>
      </c>
      <c r="J26" s="115">
        <v>-3</v>
      </c>
      <c r="K26" s="116">
        <v>-1.5544041450777202</v>
      </c>
    </row>
    <row r="27" spans="1:11" ht="14.1" customHeight="1" x14ac:dyDescent="0.2">
      <c r="A27" s="306">
        <v>27</v>
      </c>
      <c r="B27" s="307" t="s">
        <v>244</v>
      </c>
      <c r="C27" s="308"/>
      <c r="D27" s="113">
        <v>1.1627906976744187</v>
      </c>
      <c r="E27" s="115">
        <v>87</v>
      </c>
      <c r="F27" s="114">
        <v>53</v>
      </c>
      <c r="G27" s="114">
        <v>118</v>
      </c>
      <c r="H27" s="114">
        <v>61</v>
      </c>
      <c r="I27" s="140">
        <v>81</v>
      </c>
      <c r="J27" s="115">
        <v>6</v>
      </c>
      <c r="K27" s="116">
        <v>7.4074074074074074</v>
      </c>
    </row>
    <row r="28" spans="1:11" ht="14.1" customHeight="1" x14ac:dyDescent="0.2">
      <c r="A28" s="306">
        <v>28</v>
      </c>
      <c r="B28" s="307" t="s">
        <v>245</v>
      </c>
      <c r="C28" s="308"/>
      <c r="D28" s="113">
        <v>0.24057738572574178</v>
      </c>
      <c r="E28" s="115">
        <v>18</v>
      </c>
      <c r="F28" s="114">
        <v>12</v>
      </c>
      <c r="G28" s="114">
        <v>32</v>
      </c>
      <c r="H28" s="114">
        <v>12</v>
      </c>
      <c r="I28" s="140">
        <v>17</v>
      </c>
      <c r="J28" s="115">
        <v>1</v>
      </c>
      <c r="K28" s="116">
        <v>5.882352941176471</v>
      </c>
    </row>
    <row r="29" spans="1:11" ht="14.1" customHeight="1" x14ac:dyDescent="0.2">
      <c r="A29" s="306">
        <v>29</v>
      </c>
      <c r="B29" s="307" t="s">
        <v>246</v>
      </c>
      <c r="C29" s="308"/>
      <c r="D29" s="113">
        <v>3.6888532477947074</v>
      </c>
      <c r="E29" s="115">
        <v>276</v>
      </c>
      <c r="F29" s="114">
        <v>142</v>
      </c>
      <c r="G29" s="114">
        <v>234</v>
      </c>
      <c r="H29" s="114">
        <v>151</v>
      </c>
      <c r="I29" s="140">
        <v>159</v>
      </c>
      <c r="J29" s="115">
        <v>117</v>
      </c>
      <c r="K29" s="116">
        <v>73.584905660377359</v>
      </c>
    </row>
    <row r="30" spans="1:11" ht="14.1" customHeight="1" x14ac:dyDescent="0.2">
      <c r="A30" s="306" t="s">
        <v>247</v>
      </c>
      <c r="B30" s="307" t="s">
        <v>248</v>
      </c>
      <c r="C30" s="308"/>
      <c r="D30" s="113">
        <v>0.77519379844961245</v>
      </c>
      <c r="E30" s="115">
        <v>58</v>
      </c>
      <c r="F30" s="114">
        <v>35</v>
      </c>
      <c r="G30" s="114">
        <v>93</v>
      </c>
      <c r="H30" s="114" t="s">
        <v>513</v>
      </c>
      <c r="I30" s="140">
        <v>43</v>
      </c>
      <c r="J30" s="115">
        <v>15</v>
      </c>
      <c r="K30" s="116">
        <v>34.883720930232556</v>
      </c>
    </row>
    <row r="31" spans="1:11" ht="14.1" customHeight="1" x14ac:dyDescent="0.2">
      <c r="A31" s="306" t="s">
        <v>249</v>
      </c>
      <c r="B31" s="307" t="s">
        <v>250</v>
      </c>
      <c r="C31" s="308"/>
      <c r="D31" s="113">
        <v>2.9136594493450949</v>
      </c>
      <c r="E31" s="115">
        <v>218</v>
      </c>
      <c r="F31" s="114">
        <v>107</v>
      </c>
      <c r="G31" s="114">
        <v>141</v>
      </c>
      <c r="H31" s="114">
        <v>127</v>
      </c>
      <c r="I31" s="140">
        <v>116</v>
      </c>
      <c r="J31" s="115">
        <v>102</v>
      </c>
      <c r="K31" s="116">
        <v>87.931034482758619</v>
      </c>
    </row>
    <row r="32" spans="1:11" ht="14.1" customHeight="1" x14ac:dyDescent="0.2">
      <c r="A32" s="306">
        <v>31</v>
      </c>
      <c r="B32" s="307" t="s">
        <v>251</v>
      </c>
      <c r="C32" s="308"/>
      <c r="D32" s="113">
        <v>0.45442395081529002</v>
      </c>
      <c r="E32" s="115">
        <v>34</v>
      </c>
      <c r="F32" s="114">
        <v>23</v>
      </c>
      <c r="G32" s="114">
        <v>30</v>
      </c>
      <c r="H32" s="114">
        <v>30</v>
      </c>
      <c r="I32" s="140">
        <v>38</v>
      </c>
      <c r="J32" s="115">
        <v>-4</v>
      </c>
      <c r="K32" s="116">
        <v>-10.526315789473685</v>
      </c>
    </row>
    <row r="33" spans="1:11" ht="14.1" customHeight="1" x14ac:dyDescent="0.2">
      <c r="A33" s="306">
        <v>32</v>
      </c>
      <c r="B33" s="307" t="s">
        <v>252</v>
      </c>
      <c r="C33" s="308"/>
      <c r="D33" s="113">
        <v>4.517508687516707</v>
      </c>
      <c r="E33" s="115">
        <v>338</v>
      </c>
      <c r="F33" s="114">
        <v>242</v>
      </c>
      <c r="G33" s="114">
        <v>388</v>
      </c>
      <c r="H33" s="114">
        <v>307</v>
      </c>
      <c r="I33" s="140">
        <v>303</v>
      </c>
      <c r="J33" s="115">
        <v>35</v>
      </c>
      <c r="K33" s="116">
        <v>11.551155115511552</v>
      </c>
    </row>
    <row r="34" spans="1:11" ht="14.1" customHeight="1" x14ac:dyDescent="0.2">
      <c r="A34" s="306">
        <v>33</v>
      </c>
      <c r="B34" s="307" t="s">
        <v>253</v>
      </c>
      <c r="C34" s="308"/>
      <c r="D34" s="113">
        <v>1.029136594493451</v>
      </c>
      <c r="E34" s="115">
        <v>77</v>
      </c>
      <c r="F34" s="114">
        <v>51</v>
      </c>
      <c r="G34" s="114">
        <v>132</v>
      </c>
      <c r="H34" s="114">
        <v>95</v>
      </c>
      <c r="I34" s="140">
        <v>84</v>
      </c>
      <c r="J34" s="115">
        <v>-7</v>
      </c>
      <c r="K34" s="116">
        <v>-8.3333333333333339</v>
      </c>
    </row>
    <row r="35" spans="1:11" ht="14.1" customHeight="1" x14ac:dyDescent="0.2">
      <c r="A35" s="306">
        <v>34</v>
      </c>
      <c r="B35" s="307" t="s">
        <v>254</v>
      </c>
      <c r="C35" s="308"/>
      <c r="D35" s="113">
        <v>2.3924084469393212</v>
      </c>
      <c r="E35" s="115">
        <v>179</v>
      </c>
      <c r="F35" s="114">
        <v>140</v>
      </c>
      <c r="G35" s="114">
        <v>190</v>
      </c>
      <c r="H35" s="114">
        <v>119</v>
      </c>
      <c r="I35" s="140">
        <v>160</v>
      </c>
      <c r="J35" s="115">
        <v>19</v>
      </c>
      <c r="K35" s="116">
        <v>11.875</v>
      </c>
    </row>
    <row r="36" spans="1:11" ht="14.1" customHeight="1" x14ac:dyDescent="0.2">
      <c r="A36" s="306">
        <v>41</v>
      </c>
      <c r="B36" s="307" t="s">
        <v>255</v>
      </c>
      <c r="C36" s="308"/>
      <c r="D36" s="113">
        <v>2.2453889334402568</v>
      </c>
      <c r="E36" s="115">
        <v>168</v>
      </c>
      <c r="F36" s="114">
        <v>175</v>
      </c>
      <c r="G36" s="114">
        <v>220</v>
      </c>
      <c r="H36" s="114">
        <v>158</v>
      </c>
      <c r="I36" s="140">
        <v>160</v>
      </c>
      <c r="J36" s="115">
        <v>8</v>
      </c>
      <c r="K36" s="116">
        <v>5</v>
      </c>
    </row>
    <row r="37" spans="1:11" ht="14.1" customHeight="1" x14ac:dyDescent="0.2">
      <c r="A37" s="306">
        <v>42</v>
      </c>
      <c r="B37" s="307" t="s">
        <v>256</v>
      </c>
      <c r="C37" s="308"/>
      <c r="D37" s="113">
        <v>0.14701951349906442</v>
      </c>
      <c r="E37" s="115">
        <v>11</v>
      </c>
      <c r="F37" s="114">
        <v>9</v>
      </c>
      <c r="G37" s="114">
        <v>12</v>
      </c>
      <c r="H37" s="114">
        <v>9</v>
      </c>
      <c r="I37" s="140">
        <v>17</v>
      </c>
      <c r="J37" s="115">
        <v>-6</v>
      </c>
      <c r="K37" s="116">
        <v>-35.294117647058826</v>
      </c>
    </row>
    <row r="38" spans="1:11" ht="14.1" customHeight="1" x14ac:dyDescent="0.2">
      <c r="A38" s="306">
        <v>43</v>
      </c>
      <c r="B38" s="307" t="s">
        <v>257</v>
      </c>
      <c r="C38" s="308"/>
      <c r="D38" s="113">
        <v>1.0692328254477412</v>
      </c>
      <c r="E38" s="115">
        <v>80</v>
      </c>
      <c r="F38" s="114">
        <v>70</v>
      </c>
      <c r="G38" s="114">
        <v>177</v>
      </c>
      <c r="H38" s="114">
        <v>58</v>
      </c>
      <c r="I38" s="140">
        <v>60</v>
      </c>
      <c r="J38" s="115">
        <v>20</v>
      </c>
      <c r="K38" s="116">
        <v>33.333333333333336</v>
      </c>
    </row>
    <row r="39" spans="1:11" ht="14.1" customHeight="1" x14ac:dyDescent="0.2">
      <c r="A39" s="306">
        <v>51</v>
      </c>
      <c r="B39" s="307" t="s">
        <v>258</v>
      </c>
      <c r="C39" s="308"/>
      <c r="D39" s="113">
        <v>8.3400160384923812</v>
      </c>
      <c r="E39" s="115">
        <v>624</v>
      </c>
      <c r="F39" s="114">
        <v>641</v>
      </c>
      <c r="G39" s="114">
        <v>1046</v>
      </c>
      <c r="H39" s="114">
        <v>750</v>
      </c>
      <c r="I39" s="140">
        <v>743</v>
      </c>
      <c r="J39" s="115">
        <v>-119</v>
      </c>
      <c r="K39" s="116">
        <v>-16.01615074024226</v>
      </c>
    </row>
    <row r="40" spans="1:11" ht="14.1" customHeight="1" x14ac:dyDescent="0.2">
      <c r="A40" s="306" t="s">
        <v>259</v>
      </c>
      <c r="B40" s="307" t="s">
        <v>260</v>
      </c>
      <c r="C40" s="308"/>
      <c r="D40" s="113">
        <v>7.7653033948142207</v>
      </c>
      <c r="E40" s="115">
        <v>581</v>
      </c>
      <c r="F40" s="114">
        <v>626</v>
      </c>
      <c r="G40" s="114">
        <v>994</v>
      </c>
      <c r="H40" s="114">
        <v>722</v>
      </c>
      <c r="I40" s="140">
        <v>710</v>
      </c>
      <c r="J40" s="115">
        <v>-129</v>
      </c>
      <c r="K40" s="116">
        <v>-18.169014084507044</v>
      </c>
    </row>
    <row r="41" spans="1:11" ht="14.1" customHeight="1" x14ac:dyDescent="0.2">
      <c r="A41" s="306"/>
      <c r="B41" s="307" t="s">
        <v>261</v>
      </c>
      <c r="C41" s="308"/>
      <c r="D41" s="113">
        <v>7.3777064955894147</v>
      </c>
      <c r="E41" s="115">
        <v>552</v>
      </c>
      <c r="F41" s="114">
        <v>601</v>
      </c>
      <c r="G41" s="114">
        <v>954</v>
      </c>
      <c r="H41" s="114">
        <v>674</v>
      </c>
      <c r="I41" s="140">
        <v>661</v>
      </c>
      <c r="J41" s="115">
        <v>-109</v>
      </c>
      <c r="K41" s="116">
        <v>-16.490166414523451</v>
      </c>
    </row>
    <row r="42" spans="1:11" ht="14.1" customHeight="1" x14ac:dyDescent="0.2">
      <c r="A42" s="306">
        <v>52</v>
      </c>
      <c r="B42" s="307" t="s">
        <v>262</v>
      </c>
      <c r="C42" s="308"/>
      <c r="D42" s="113">
        <v>7.0168404170008021</v>
      </c>
      <c r="E42" s="115">
        <v>525</v>
      </c>
      <c r="F42" s="114">
        <v>360</v>
      </c>
      <c r="G42" s="114">
        <v>516</v>
      </c>
      <c r="H42" s="114">
        <v>489</v>
      </c>
      <c r="I42" s="140">
        <v>479</v>
      </c>
      <c r="J42" s="115">
        <v>46</v>
      </c>
      <c r="K42" s="116">
        <v>9.6033402922755737</v>
      </c>
    </row>
    <row r="43" spans="1:11" ht="14.1" customHeight="1" x14ac:dyDescent="0.2">
      <c r="A43" s="306" t="s">
        <v>263</v>
      </c>
      <c r="B43" s="307" t="s">
        <v>264</v>
      </c>
      <c r="C43" s="308"/>
      <c r="D43" s="113">
        <v>5.9743384121892538</v>
      </c>
      <c r="E43" s="115">
        <v>447</v>
      </c>
      <c r="F43" s="114">
        <v>311</v>
      </c>
      <c r="G43" s="114">
        <v>446</v>
      </c>
      <c r="H43" s="114">
        <v>382</v>
      </c>
      <c r="I43" s="140">
        <v>412</v>
      </c>
      <c r="J43" s="115">
        <v>35</v>
      </c>
      <c r="K43" s="116">
        <v>8.4951456310679614</v>
      </c>
    </row>
    <row r="44" spans="1:11" ht="14.1" customHeight="1" x14ac:dyDescent="0.2">
      <c r="A44" s="306">
        <v>53</v>
      </c>
      <c r="B44" s="307" t="s">
        <v>265</v>
      </c>
      <c r="C44" s="308"/>
      <c r="D44" s="113">
        <v>0.70836674685912859</v>
      </c>
      <c r="E44" s="115">
        <v>53</v>
      </c>
      <c r="F44" s="114">
        <v>69</v>
      </c>
      <c r="G44" s="114">
        <v>87</v>
      </c>
      <c r="H44" s="114">
        <v>76</v>
      </c>
      <c r="I44" s="140">
        <v>117</v>
      </c>
      <c r="J44" s="115">
        <v>-64</v>
      </c>
      <c r="K44" s="116">
        <v>-54.700854700854698</v>
      </c>
    </row>
    <row r="45" spans="1:11" ht="14.1" customHeight="1" x14ac:dyDescent="0.2">
      <c r="A45" s="306" t="s">
        <v>266</v>
      </c>
      <c r="B45" s="307" t="s">
        <v>267</v>
      </c>
      <c r="C45" s="308"/>
      <c r="D45" s="113">
        <v>0.68163592622293501</v>
      </c>
      <c r="E45" s="115">
        <v>51</v>
      </c>
      <c r="F45" s="114">
        <v>66</v>
      </c>
      <c r="G45" s="114">
        <v>86</v>
      </c>
      <c r="H45" s="114">
        <v>75</v>
      </c>
      <c r="I45" s="140">
        <v>113</v>
      </c>
      <c r="J45" s="115">
        <v>-62</v>
      </c>
      <c r="K45" s="116">
        <v>-54.86725663716814</v>
      </c>
    </row>
    <row r="46" spans="1:11" ht="14.1" customHeight="1" x14ac:dyDescent="0.2">
      <c r="A46" s="306">
        <v>54</v>
      </c>
      <c r="B46" s="307" t="s">
        <v>268</v>
      </c>
      <c r="C46" s="308"/>
      <c r="D46" s="113">
        <v>9.2755947607591551</v>
      </c>
      <c r="E46" s="115">
        <v>694</v>
      </c>
      <c r="F46" s="114">
        <v>694</v>
      </c>
      <c r="G46" s="114">
        <v>922</v>
      </c>
      <c r="H46" s="114">
        <v>698</v>
      </c>
      <c r="I46" s="140">
        <v>802</v>
      </c>
      <c r="J46" s="115">
        <v>-108</v>
      </c>
      <c r="K46" s="116">
        <v>-13.466334164588529</v>
      </c>
    </row>
    <row r="47" spans="1:11" ht="14.1" customHeight="1" x14ac:dyDescent="0.2">
      <c r="A47" s="306">
        <v>61</v>
      </c>
      <c r="B47" s="307" t="s">
        <v>269</v>
      </c>
      <c r="C47" s="308"/>
      <c r="D47" s="113">
        <v>1.3499064421277733</v>
      </c>
      <c r="E47" s="115">
        <v>101</v>
      </c>
      <c r="F47" s="114">
        <v>61</v>
      </c>
      <c r="G47" s="114">
        <v>101</v>
      </c>
      <c r="H47" s="114">
        <v>87</v>
      </c>
      <c r="I47" s="140">
        <v>124</v>
      </c>
      <c r="J47" s="115">
        <v>-23</v>
      </c>
      <c r="K47" s="116">
        <v>-18.548387096774192</v>
      </c>
    </row>
    <row r="48" spans="1:11" ht="14.1" customHeight="1" x14ac:dyDescent="0.2">
      <c r="A48" s="306">
        <v>62</v>
      </c>
      <c r="B48" s="307" t="s">
        <v>270</v>
      </c>
      <c r="C48" s="308"/>
      <c r="D48" s="113">
        <v>6.1748195669607053</v>
      </c>
      <c r="E48" s="115">
        <v>462</v>
      </c>
      <c r="F48" s="114">
        <v>454</v>
      </c>
      <c r="G48" s="114">
        <v>727</v>
      </c>
      <c r="H48" s="114">
        <v>377</v>
      </c>
      <c r="I48" s="140">
        <v>408</v>
      </c>
      <c r="J48" s="115">
        <v>54</v>
      </c>
      <c r="K48" s="116">
        <v>13.235294117647058</v>
      </c>
    </row>
    <row r="49" spans="1:11" ht="14.1" customHeight="1" x14ac:dyDescent="0.2">
      <c r="A49" s="306">
        <v>63</v>
      </c>
      <c r="B49" s="307" t="s">
        <v>271</v>
      </c>
      <c r="C49" s="308"/>
      <c r="D49" s="113">
        <v>2.5928896017107723</v>
      </c>
      <c r="E49" s="115">
        <v>194</v>
      </c>
      <c r="F49" s="114">
        <v>135</v>
      </c>
      <c r="G49" s="114">
        <v>186</v>
      </c>
      <c r="H49" s="114">
        <v>183</v>
      </c>
      <c r="I49" s="140">
        <v>171</v>
      </c>
      <c r="J49" s="115">
        <v>23</v>
      </c>
      <c r="K49" s="116">
        <v>13.450292397660819</v>
      </c>
    </row>
    <row r="50" spans="1:11" ht="14.1" customHeight="1" x14ac:dyDescent="0.2">
      <c r="A50" s="306" t="s">
        <v>272</v>
      </c>
      <c r="B50" s="307" t="s">
        <v>273</v>
      </c>
      <c r="C50" s="308"/>
      <c r="D50" s="113">
        <v>0.2806736166800321</v>
      </c>
      <c r="E50" s="115">
        <v>21</v>
      </c>
      <c r="F50" s="114">
        <v>11</v>
      </c>
      <c r="G50" s="114">
        <v>30</v>
      </c>
      <c r="H50" s="114">
        <v>14</v>
      </c>
      <c r="I50" s="140">
        <v>16</v>
      </c>
      <c r="J50" s="115">
        <v>5</v>
      </c>
      <c r="K50" s="116">
        <v>31.25</v>
      </c>
    </row>
    <row r="51" spans="1:11" ht="14.1" customHeight="1" x14ac:dyDescent="0.2">
      <c r="A51" s="306" t="s">
        <v>274</v>
      </c>
      <c r="B51" s="307" t="s">
        <v>275</v>
      </c>
      <c r="C51" s="308"/>
      <c r="D51" s="113">
        <v>2.1919272921678696</v>
      </c>
      <c r="E51" s="115">
        <v>164</v>
      </c>
      <c r="F51" s="114">
        <v>115</v>
      </c>
      <c r="G51" s="114">
        <v>135</v>
      </c>
      <c r="H51" s="114">
        <v>157</v>
      </c>
      <c r="I51" s="140">
        <v>138</v>
      </c>
      <c r="J51" s="115">
        <v>26</v>
      </c>
      <c r="K51" s="116">
        <v>18.840579710144926</v>
      </c>
    </row>
    <row r="52" spans="1:11" ht="14.1" customHeight="1" x14ac:dyDescent="0.2">
      <c r="A52" s="306">
        <v>71</v>
      </c>
      <c r="B52" s="307" t="s">
        <v>276</v>
      </c>
      <c r="C52" s="308"/>
      <c r="D52" s="113">
        <v>6.6693397487302857</v>
      </c>
      <c r="E52" s="115">
        <v>499</v>
      </c>
      <c r="F52" s="114">
        <v>396</v>
      </c>
      <c r="G52" s="114">
        <v>575</v>
      </c>
      <c r="H52" s="114">
        <v>397</v>
      </c>
      <c r="I52" s="140">
        <v>478</v>
      </c>
      <c r="J52" s="115">
        <v>21</v>
      </c>
      <c r="K52" s="116">
        <v>4.3933054393305442</v>
      </c>
    </row>
    <row r="53" spans="1:11" ht="14.1" customHeight="1" x14ac:dyDescent="0.2">
      <c r="A53" s="306" t="s">
        <v>277</v>
      </c>
      <c r="B53" s="307" t="s">
        <v>278</v>
      </c>
      <c r="C53" s="308"/>
      <c r="D53" s="113">
        <v>2.0582731889869019</v>
      </c>
      <c r="E53" s="115">
        <v>154</v>
      </c>
      <c r="F53" s="114">
        <v>92</v>
      </c>
      <c r="G53" s="114">
        <v>173</v>
      </c>
      <c r="H53" s="114">
        <v>100</v>
      </c>
      <c r="I53" s="140">
        <v>149</v>
      </c>
      <c r="J53" s="115">
        <v>5</v>
      </c>
      <c r="K53" s="116">
        <v>3.3557046979865772</v>
      </c>
    </row>
    <row r="54" spans="1:11" ht="14.1" customHeight="1" x14ac:dyDescent="0.2">
      <c r="A54" s="306" t="s">
        <v>279</v>
      </c>
      <c r="B54" s="307" t="s">
        <v>280</v>
      </c>
      <c r="C54" s="308"/>
      <c r="D54" s="113">
        <v>3.9828922747928361</v>
      </c>
      <c r="E54" s="115">
        <v>298</v>
      </c>
      <c r="F54" s="114">
        <v>272</v>
      </c>
      <c r="G54" s="114">
        <v>365</v>
      </c>
      <c r="H54" s="114">
        <v>271</v>
      </c>
      <c r="I54" s="140">
        <v>288</v>
      </c>
      <c r="J54" s="115">
        <v>10</v>
      </c>
      <c r="K54" s="116">
        <v>3.4722222222222223</v>
      </c>
    </row>
    <row r="55" spans="1:11" ht="14.1" customHeight="1" x14ac:dyDescent="0.2">
      <c r="A55" s="306">
        <v>72</v>
      </c>
      <c r="B55" s="307" t="s">
        <v>281</v>
      </c>
      <c r="C55" s="308"/>
      <c r="D55" s="113">
        <v>1.7642341619887731</v>
      </c>
      <c r="E55" s="115">
        <v>132</v>
      </c>
      <c r="F55" s="114">
        <v>58</v>
      </c>
      <c r="G55" s="114">
        <v>136</v>
      </c>
      <c r="H55" s="114">
        <v>76</v>
      </c>
      <c r="I55" s="140">
        <v>106</v>
      </c>
      <c r="J55" s="115">
        <v>26</v>
      </c>
      <c r="K55" s="116">
        <v>24.528301886792452</v>
      </c>
    </row>
    <row r="56" spans="1:11" ht="14.1" customHeight="1" x14ac:dyDescent="0.2">
      <c r="A56" s="306" t="s">
        <v>282</v>
      </c>
      <c r="B56" s="307" t="s">
        <v>283</v>
      </c>
      <c r="C56" s="308"/>
      <c r="D56" s="113">
        <v>0.46778936113338682</v>
      </c>
      <c r="E56" s="115">
        <v>35</v>
      </c>
      <c r="F56" s="114">
        <v>17</v>
      </c>
      <c r="G56" s="114">
        <v>55</v>
      </c>
      <c r="H56" s="114">
        <v>16</v>
      </c>
      <c r="I56" s="140">
        <v>42</v>
      </c>
      <c r="J56" s="115">
        <v>-7</v>
      </c>
      <c r="K56" s="116">
        <v>-16.666666666666668</v>
      </c>
    </row>
    <row r="57" spans="1:11" ht="14.1" customHeight="1" x14ac:dyDescent="0.2">
      <c r="A57" s="306" t="s">
        <v>284</v>
      </c>
      <c r="B57" s="307" t="s">
        <v>285</v>
      </c>
      <c r="C57" s="308"/>
      <c r="D57" s="113">
        <v>0.68163592622293501</v>
      </c>
      <c r="E57" s="115">
        <v>51</v>
      </c>
      <c r="F57" s="114">
        <v>27</v>
      </c>
      <c r="G57" s="114">
        <v>28</v>
      </c>
      <c r="H57" s="114">
        <v>31</v>
      </c>
      <c r="I57" s="140">
        <v>38</v>
      </c>
      <c r="J57" s="115">
        <v>13</v>
      </c>
      <c r="K57" s="116">
        <v>34.210526315789473</v>
      </c>
    </row>
    <row r="58" spans="1:11" ht="14.1" customHeight="1" x14ac:dyDescent="0.2">
      <c r="A58" s="306">
        <v>73</v>
      </c>
      <c r="B58" s="307" t="s">
        <v>286</v>
      </c>
      <c r="C58" s="308"/>
      <c r="D58" s="113">
        <v>1.657310879443999</v>
      </c>
      <c r="E58" s="115">
        <v>124</v>
      </c>
      <c r="F58" s="114">
        <v>61</v>
      </c>
      <c r="G58" s="114">
        <v>158</v>
      </c>
      <c r="H58" s="114">
        <v>73</v>
      </c>
      <c r="I58" s="140">
        <v>68</v>
      </c>
      <c r="J58" s="115">
        <v>56</v>
      </c>
      <c r="K58" s="116">
        <v>82.352941176470594</v>
      </c>
    </row>
    <row r="59" spans="1:11" ht="14.1" customHeight="1" x14ac:dyDescent="0.2">
      <c r="A59" s="306" t="s">
        <v>287</v>
      </c>
      <c r="B59" s="307" t="s">
        <v>288</v>
      </c>
      <c r="C59" s="308"/>
      <c r="D59" s="113">
        <v>0.78855920876770913</v>
      </c>
      <c r="E59" s="115">
        <v>59</v>
      </c>
      <c r="F59" s="114">
        <v>30</v>
      </c>
      <c r="G59" s="114">
        <v>103</v>
      </c>
      <c r="H59" s="114">
        <v>45</v>
      </c>
      <c r="I59" s="140">
        <v>44</v>
      </c>
      <c r="J59" s="115">
        <v>15</v>
      </c>
      <c r="K59" s="116">
        <v>34.090909090909093</v>
      </c>
    </row>
    <row r="60" spans="1:11" ht="14.1" customHeight="1" x14ac:dyDescent="0.2">
      <c r="A60" s="306">
        <v>81</v>
      </c>
      <c r="B60" s="307" t="s">
        <v>289</v>
      </c>
      <c r="C60" s="308"/>
      <c r="D60" s="113">
        <v>7.4846297781341891</v>
      </c>
      <c r="E60" s="115">
        <v>560</v>
      </c>
      <c r="F60" s="114">
        <v>474</v>
      </c>
      <c r="G60" s="114">
        <v>590</v>
      </c>
      <c r="H60" s="114">
        <v>375</v>
      </c>
      <c r="I60" s="140">
        <v>550</v>
      </c>
      <c r="J60" s="115">
        <v>10</v>
      </c>
      <c r="K60" s="116">
        <v>1.8181818181818181</v>
      </c>
    </row>
    <row r="61" spans="1:11" ht="14.1" customHeight="1" x14ac:dyDescent="0.2">
      <c r="A61" s="306" t="s">
        <v>290</v>
      </c>
      <c r="B61" s="307" t="s">
        <v>291</v>
      </c>
      <c r="C61" s="308"/>
      <c r="D61" s="113">
        <v>2.1919272921678696</v>
      </c>
      <c r="E61" s="115">
        <v>164</v>
      </c>
      <c r="F61" s="114">
        <v>83</v>
      </c>
      <c r="G61" s="114">
        <v>188</v>
      </c>
      <c r="H61" s="114">
        <v>122</v>
      </c>
      <c r="I61" s="140">
        <v>168</v>
      </c>
      <c r="J61" s="115">
        <v>-4</v>
      </c>
      <c r="K61" s="116">
        <v>-2.3809523809523809</v>
      </c>
    </row>
    <row r="62" spans="1:11" ht="14.1" customHeight="1" x14ac:dyDescent="0.2">
      <c r="A62" s="306" t="s">
        <v>292</v>
      </c>
      <c r="B62" s="307" t="s">
        <v>293</v>
      </c>
      <c r="C62" s="308"/>
      <c r="D62" s="113">
        <v>3.074044373162256</v>
      </c>
      <c r="E62" s="115">
        <v>230</v>
      </c>
      <c r="F62" s="114">
        <v>238</v>
      </c>
      <c r="G62" s="114">
        <v>254</v>
      </c>
      <c r="H62" s="114">
        <v>118</v>
      </c>
      <c r="I62" s="140">
        <v>170</v>
      </c>
      <c r="J62" s="115">
        <v>60</v>
      </c>
      <c r="K62" s="116">
        <v>35.294117647058826</v>
      </c>
    </row>
    <row r="63" spans="1:11" ht="14.1" customHeight="1" x14ac:dyDescent="0.2">
      <c r="A63" s="306"/>
      <c r="B63" s="307" t="s">
        <v>294</v>
      </c>
      <c r="C63" s="308"/>
      <c r="D63" s="113">
        <v>1.7241379310344827</v>
      </c>
      <c r="E63" s="115">
        <v>129</v>
      </c>
      <c r="F63" s="114">
        <v>216</v>
      </c>
      <c r="G63" s="114">
        <v>206</v>
      </c>
      <c r="H63" s="114">
        <v>101</v>
      </c>
      <c r="I63" s="140">
        <v>140</v>
      </c>
      <c r="J63" s="115">
        <v>-11</v>
      </c>
      <c r="K63" s="116">
        <v>-7.8571428571428568</v>
      </c>
    </row>
    <row r="64" spans="1:11" ht="14.1" customHeight="1" x14ac:dyDescent="0.2">
      <c r="A64" s="306" t="s">
        <v>295</v>
      </c>
      <c r="B64" s="307" t="s">
        <v>296</v>
      </c>
      <c r="C64" s="308"/>
      <c r="D64" s="113">
        <v>0.90884790163058005</v>
      </c>
      <c r="E64" s="115">
        <v>68</v>
      </c>
      <c r="F64" s="114">
        <v>40</v>
      </c>
      <c r="G64" s="114">
        <v>51</v>
      </c>
      <c r="H64" s="114">
        <v>48</v>
      </c>
      <c r="I64" s="140">
        <v>58</v>
      </c>
      <c r="J64" s="115">
        <v>10</v>
      </c>
      <c r="K64" s="116">
        <v>17.241379310344829</v>
      </c>
    </row>
    <row r="65" spans="1:11" ht="14.1" customHeight="1" x14ac:dyDescent="0.2">
      <c r="A65" s="306" t="s">
        <v>297</v>
      </c>
      <c r="B65" s="307" t="s">
        <v>298</v>
      </c>
      <c r="C65" s="308"/>
      <c r="D65" s="113">
        <v>0.5613472333600642</v>
      </c>
      <c r="E65" s="115">
        <v>42</v>
      </c>
      <c r="F65" s="114">
        <v>59</v>
      </c>
      <c r="G65" s="114">
        <v>39</v>
      </c>
      <c r="H65" s="114">
        <v>44</v>
      </c>
      <c r="I65" s="140">
        <v>115</v>
      </c>
      <c r="J65" s="115">
        <v>-73</v>
      </c>
      <c r="K65" s="116">
        <v>-63.478260869565219</v>
      </c>
    </row>
    <row r="66" spans="1:11" ht="14.1" customHeight="1" x14ac:dyDescent="0.2">
      <c r="A66" s="306">
        <v>82</v>
      </c>
      <c r="B66" s="307" t="s">
        <v>299</v>
      </c>
      <c r="C66" s="308"/>
      <c r="D66" s="113">
        <v>4.5843357391071908</v>
      </c>
      <c r="E66" s="115">
        <v>343</v>
      </c>
      <c r="F66" s="114">
        <v>301</v>
      </c>
      <c r="G66" s="114">
        <v>383</v>
      </c>
      <c r="H66" s="114">
        <v>217</v>
      </c>
      <c r="I66" s="140">
        <v>252</v>
      </c>
      <c r="J66" s="115">
        <v>91</v>
      </c>
      <c r="K66" s="116">
        <v>36.111111111111114</v>
      </c>
    </row>
    <row r="67" spans="1:11" ht="14.1" customHeight="1" x14ac:dyDescent="0.2">
      <c r="A67" s="306" t="s">
        <v>300</v>
      </c>
      <c r="B67" s="307" t="s">
        <v>301</v>
      </c>
      <c r="C67" s="308"/>
      <c r="D67" s="113">
        <v>3.5284683239775463</v>
      </c>
      <c r="E67" s="115">
        <v>264</v>
      </c>
      <c r="F67" s="114">
        <v>252</v>
      </c>
      <c r="G67" s="114">
        <v>270</v>
      </c>
      <c r="H67" s="114">
        <v>180</v>
      </c>
      <c r="I67" s="140">
        <v>179</v>
      </c>
      <c r="J67" s="115">
        <v>85</v>
      </c>
      <c r="K67" s="116">
        <v>47.486033519553075</v>
      </c>
    </row>
    <row r="68" spans="1:11" ht="14.1" customHeight="1" x14ac:dyDescent="0.2">
      <c r="A68" s="306" t="s">
        <v>302</v>
      </c>
      <c r="B68" s="307" t="s">
        <v>303</v>
      </c>
      <c r="C68" s="308"/>
      <c r="D68" s="113">
        <v>0.62817428495054795</v>
      </c>
      <c r="E68" s="115">
        <v>47</v>
      </c>
      <c r="F68" s="114">
        <v>32</v>
      </c>
      <c r="G68" s="114">
        <v>59</v>
      </c>
      <c r="H68" s="114">
        <v>25</v>
      </c>
      <c r="I68" s="140">
        <v>45</v>
      </c>
      <c r="J68" s="115">
        <v>2</v>
      </c>
      <c r="K68" s="116">
        <v>4.4444444444444446</v>
      </c>
    </row>
    <row r="69" spans="1:11" ht="14.1" customHeight="1" x14ac:dyDescent="0.2">
      <c r="A69" s="306">
        <v>83</v>
      </c>
      <c r="B69" s="307" t="s">
        <v>304</v>
      </c>
      <c r="C69" s="308"/>
      <c r="D69" s="113">
        <v>4.9585672280138997</v>
      </c>
      <c r="E69" s="115">
        <v>371</v>
      </c>
      <c r="F69" s="114">
        <v>354</v>
      </c>
      <c r="G69" s="114">
        <v>1017</v>
      </c>
      <c r="H69" s="114">
        <v>310</v>
      </c>
      <c r="I69" s="140">
        <v>329</v>
      </c>
      <c r="J69" s="115">
        <v>42</v>
      </c>
      <c r="K69" s="116">
        <v>12.76595744680851</v>
      </c>
    </row>
    <row r="70" spans="1:11" ht="14.1" customHeight="1" x14ac:dyDescent="0.2">
      <c r="A70" s="306" t="s">
        <v>305</v>
      </c>
      <c r="B70" s="307" t="s">
        <v>306</v>
      </c>
      <c r="C70" s="308"/>
      <c r="D70" s="113">
        <v>3.5017375033413525</v>
      </c>
      <c r="E70" s="115">
        <v>262</v>
      </c>
      <c r="F70" s="114">
        <v>267</v>
      </c>
      <c r="G70" s="114">
        <v>901</v>
      </c>
      <c r="H70" s="114">
        <v>222</v>
      </c>
      <c r="I70" s="140">
        <v>229</v>
      </c>
      <c r="J70" s="115">
        <v>33</v>
      </c>
      <c r="K70" s="116">
        <v>14.410480349344978</v>
      </c>
    </row>
    <row r="71" spans="1:11" ht="14.1" customHeight="1" x14ac:dyDescent="0.2">
      <c r="A71" s="306"/>
      <c r="B71" s="307" t="s">
        <v>307</v>
      </c>
      <c r="C71" s="308"/>
      <c r="D71" s="113">
        <v>1.3766372627639669</v>
      </c>
      <c r="E71" s="115">
        <v>103</v>
      </c>
      <c r="F71" s="114">
        <v>118</v>
      </c>
      <c r="G71" s="114">
        <v>577</v>
      </c>
      <c r="H71" s="114">
        <v>123</v>
      </c>
      <c r="I71" s="140">
        <v>119</v>
      </c>
      <c r="J71" s="115">
        <v>-16</v>
      </c>
      <c r="K71" s="116">
        <v>-13.445378151260504</v>
      </c>
    </row>
    <row r="72" spans="1:11" ht="14.1" customHeight="1" x14ac:dyDescent="0.2">
      <c r="A72" s="306">
        <v>84</v>
      </c>
      <c r="B72" s="307" t="s">
        <v>308</v>
      </c>
      <c r="C72" s="308"/>
      <c r="D72" s="113">
        <v>1.6840417000801924</v>
      </c>
      <c r="E72" s="115">
        <v>126</v>
      </c>
      <c r="F72" s="114">
        <v>116</v>
      </c>
      <c r="G72" s="114">
        <v>122</v>
      </c>
      <c r="H72" s="114">
        <v>112</v>
      </c>
      <c r="I72" s="140">
        <v>95</v>
      </c>
      <c r="J72" s="115">
        <v>31</v>
      </c>
      <c r="K72" s="116">
        <v>32.631578947368418</v>
      </c>
    </row>
    <row r="73" spans="1:11" ht="14.1" customHeight="1" x14ac:dyDescent="0.2">
      <c r="A73" s="306" t="s">
        <v>309</v>
      </c>
      <c r="B73" s="307" t="s">
        <v>310</v>
      </c>
      <c r="C73" s="308"/>
      <c r="D73" s="113">
        <v>0.53461641272387062</v>
      </c>
      <c r="E73" s="115">
        <v>40</v>
      </c>
      <c r="F73" s="114">
        <v>46</v>
      </c>
      <c r="G73" s="114">
        <v>46</v>
      </c>
      <c r="H73" s="114">
        <v>41</v>
      </c>
      <c r="I73" s="140">
        <v>43</v>
      </c>
      <c r="J73" s="115">
        <v>-3</v>
      </c>
      <c r="K73" s="116">
        <v>-6.9767441860465116</v>
      </c>
    </row>
    <row r="74" spans="1:11" ht="14.1" customHeight="1" x14ac:dyDescent="0.2">
      <c r="A74" s="306" t="s">
        <v>311</v>
      </c>
      <c r="B74" s="307" t="s">
        <v>312</v>
      </c>
      <c r="C74" s="308"/>
      <c r="D74" s="113">
        <v>0.16038492381716118</v>
      </c>
      <c r="E74" s="115">
        <v>12</v>
      </c>
      <c r="F74" s="114">
        <v>13</v>
      </c>
      <c r="G74" s="114">
        <v>17</v>
      </c>
      <c r="H74" s="114">
        <v>16</v>
      </c>
      <c r="I74" s="140">
        <v>7</v>
      </c>
      <c r="J74" s="115">
        <v>5</v>
      </c>
      <c r="K74" s="116">
        <v>71.428571428571431</v>
      </c>
    </row>
    <row r="75" spans="1:11" ht="14.1" customHeight="1" x14ac:dyDescent="0.2">
      <c r="A75" s="306" t="s">
        <v>313</v>
      </c>
      <c r="B75" s="307" t="s">
        <v>314</v>
      </c>
      <c r="C75" s="308"/>
      <c r="D75" s="113">
        <v>0.64153969526864474</v>
      </c>
      <c r="E75" s="115">
        <v>48</v>
      </c>
      <c r="F75" s="114">
        <v>41</v>
      </c>
      <c r="G75" s="114">
        <v>20</v>
      </c>
      <c r="H75" s="114">
        <v>26</v>
      </c>
      <c r="I75" s="140">
        <v>25</v>
      </c>
      <c r="J75" s="115">
        <v>23</v>
      </c>
      <c r="K75" s="116">
        <v>92</v>
      </c>
    </row>
    <row r="76" spans="1:11" ht="14.1" customHeight="1" x14ac:dyDescent="0.2">
      <c r="A76" s="306">
        <v>91</v>
      </c>
      <c r="B76" s="307" t="s">
        <v>315</v>
      </c>
      <c r="C76" s="308"/>
      <c r="D76" s="113">
        <v>0.16038492381716118</v>
      </c>
      <c r="E76" s="115">
        <v>12</v>
      </c>
      <c r="F76" s="114">
        <v>13</v>
      </c>
      <c r="G76" s="114">
        <v>31</v>
      </c>
      <c r="H76" s="114">
        <v>16</v>
      </c>
      <c r="I76" s="140">
        <v>17</v>
      </c>
      <c r="J76" s="115">
        <v>-5</v>
      </c>
      <c r="K76" s="116">
        <v>-29.411764705882351</v>
      </c>
    </row>
    <row r="77" spans="1:11" ht="14.1" customHeight="1" x14ac:dyDescent="0.2">
      <c r="A77" s="306">
        <v>92</v>
      </c>
      <c r="B77" s="307" t="s">
        <v>316</v>
      </c>
      <c r="C77" s="308"/>
      <c r="D77" s="113">
        <v>0.50788559208767714</v>
      </c>
      <c r="E77" s="115">
        <v>38</v>
      </c>
      <c r="F77" s="114">
        <v>26</v>
      </c>
      <c r="G77" s="114">
        <v>34</v>
      </c>
      <c r="H77" s="114">
        <v>26</v>
      </c>
      <c r="I77" s="140">
        <v>26</v>
      </c>
      <c r="J77" s="115">
        <v>12</v>
      </c>
      <c r="K77" s="116">
        <v>46.153846153846153</v>
      </c>
    </row>
    <row r="78" spans="1:11" ht="14.1" customHeight="1" x14ac:dyDescent="0.2">
      <c r="A78" s="306">
        <v>93</v>
      </c>
      <c r="B78" s="307" t="s">
        <v>317</v>
      </c>
      <c r="C78" s="308"/>
      <c r="D78" s="113">
        <v>8.0192461908580592E-2</v>
      </c>
      <c r="E78" s="115">
        <v>6</v>
      </c>
      <c r="F78" s="114">
        <v>5</v>
      </c>
      <c r="G78" s="114">
        <v>14</v>
      </c>
      <c r="H78" s="114" t="s">
        <v>513</v>
      </c>
      <c r="I78" s="140" t="s">
        <v>513</v>
      </c>
      <c r="J78" s="115" t="s">
        <v>513</v>
      </c>
      <c r="K78" s="116" t="s">
        <v>513</v>
      </c>
    </row>
    <row r="79" spans="1:11" ht="14.1" customHeight="1" x14ac:dyDescent="0.2">
      <c r="A79" s="306">
        <v>94</v>
      </c>
      <c r="B79" s="307" t="s">
        <v>318</v>
      </c>
      <c r="C79" s="308"/>
      <c r="D79" s="113">
        <v>0.21384656508954825</v>
      </c>
      <c r="E79" s="115">
        <v>16</v>
      </c>
      <c r="F79" s="114">
        <v>18</v>
      </c>
      <c r="G79" s="114">
        <v>33</v>
      </c>
      <c r="H79" s="114">
        <v>32</v>
      </c>
      <c r="I79" s="140">
        <v>7</v>
      </c>
      <c r="J79" s="115">
        <v>9</v>
      </c>
      <c r="K79" s="116">
        <v>128.57142857142858</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0.38759689922480622</v>
      </c>
      <c r="E81" s="143">
        <v>29</v>
      </c>
      <c r="F81" s="144">
        <v>26</v>
      </c>
      <c r="G81" s="144">
        <v>60</v>
      </c>
      <c r="H81" s="144">
        <v>15</v>
      </c>
      <c r="I81" s="145">
        <v>31</v>
      </c>
      <c r="J81" s="143">
        <v>-2</v>
      </c>
      <c r="K81" s="146">
        <v>-6.4516129032258061</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7637</v>
      </c>
      <c r="E11" s="114">
        <v>7015</v>
      </c>
      <c r="F11" s="114">
        <v>8709</v>
      </c>
      <c r="G11" s="114">
        <v>6023</v>
      </c>
      <c r="H11" s="140">
        <v>7159</v>
      </c>
      <c r="I11" s="115">
        <v>478</v>
      </c>
      <c r="J11" s="116">
        <v>6.6769101829864503</v>
      </c>
    </row>
    <row r="12" spans="1:15" s="110" customFormat="1" ht="24.95" customHeight="1" x14ac:dyDescent="0.2">
      <c r="A12" s="193" t="s">
        <v>132</v>
      </c>
      <c r="B12" s="194" t="s">
        <v>133</v>
      </c>
      <c r="C12" s="113">
        <v>1.8986513028676182</v>
      </c>
      <c r="D12" s="115">
        <v>145</v>
      </c>
      <c r="E12" s="114">
        <v>416</v>
      </c>
      <c r="F12" s="114">
        <v>437</v>
      </c>
      <c r="G12" s="114">
        <v>104</v>
      </c>
      <c r="H12" s="140">
        <v>83</v>
      </c>
      <c r="I12" s="115">
        <v>62</v>
      </c>
      <c r="J12" s="116">
        <v>74.698795180722897</v>
      </c>
    </row>
    <row r="13" spans="1:15" s="110" customFormat="1" ht="24.95" customHeight="1" x14ac:dyDescent="0.2">
      <c r="A13" s="193" t="s">
        <v>134</v>
      </c>
      <c r="B13" s="199" t="s">
        <v>214</v>
      </c>
      <c r="C13" s="113">
        <v>1.5974859237920649</v>
      </c>
      <c r="D13" s="115">
        <v>122</v>
      </c>
      <c r="E13" s="114">
        <v>456</v>
      </c>
      <c r="F13" s="114">
        <v>431</v>
      </c>
      <c r="G13" s="114">
        <v>72</v>
      </c>
      <c r="H13" s="140">
        <v>158</v>
      </c>
      <c r="I13" s="115">
        <v>-36</v>
      </c>
      <c r="J13" s="116">
        <v>-22.784810126582279</v>
      </c>
    </row>
    <row r="14" spans="1:15" s="287" customFormat="1" ht="24.95" customHeight="1" x14ac:dyDescent="0.2">
      <c r="A14" s="193" t="s">
        <v>215</v>
      </c>
      <c r="B14" s="199" t="s">
        <v>137</v>
      </c>
      <c r="C14" s="113">
        <v>11.313342935707739</v>
      </c>
      <c r="D14" s="115">
        <v>864</v>
      </c>
      <c r="E14" s="114">
        <v>773</v>
      </c>
      <c r="F14" s="114">
        <v>904</v>
      </c>
      <c r="G14" s="114">
        <v>688</v>
      </c>
      <c r="H14" s="140">
        <v>1048</v>
      </c>
      <c r="I14" s="115">
        <v>-184</v>
      </c>
      <c r="J14" s="116">
        <v>-17.557251908396946</v>
      </c>
      <c r="K14" s="110"/>
      <c r="L14" s="110"/>
      <c r="M14" s="110"/>
      <c r="N14" s="110"/>
      <c r="O14" s="110"/>
    </row>
    <row r="15" spans="1:15" s="110" customFormat="1" ht="24.95" customHeight="1" x14ac:dyDescent="0.2">
      <c r="A15" s="193" t="s">
        <v>216</v>
      </c>
      <c r="B15" s="199" t="s">
        <v>217</v>
      </c>
      <c r="C15" s="113">
        <v>2.684300117847322</v>
      </c>
      <c r="D15" s="115">
        <v>205</v>
      </c>
      <c r="E15" s="114">
        <v>187</v>
      </c>
      <c r="F15" s="114">
        <v>189</v>
      </c>
      <c r="G15" s="114">
        <v>135</v>
      </c>
      <c r="H15" s="140">
        <v>179</v>
      </c>
      <c r="I15" s="115">
        <v>26</v>
      </c>
      <c r="J15" s="116">
        <v>14.525139664804469</v>
      </c>
    </row>
    <row r="16" spans="1:15" s="287" customFormat="1" ht="24.95" customHeight="1" x14ac:dyDescent="0.2">
      <c r="A16" s="193" t="s">
        <v>218</v>
      </c>
      <c r="B16" s="199" t="s">
        <v>141</v>
      </c>
      <c r="C16" s="113">
        <v>4.5960455676312693</v>
      </c>
      <c r="D16" s="115">
        <v>351</v>
      </c>
      <c r="E16" s="114">
        <v>311</v>
      </c>
      <c r="F16" s="114">
        <v>391</v>
      </c>
      <c r="G16" s="114">
        <v>279</v>
      </c>
      <c r="H16" s="140">
        <v>530</v>
      </c>
      <c r="I16" s="115">
        <v>-179</v>
      </c>
      <c r="J16" s="116">
        <v>-33.773584905660378</v>
      </c>
      <c r="K16" s="110"/>
      <c r="L16" s="110"/>
      <c r="M16" s="110"/>
      <c r="N16" s="110"/>
      <c r="O16" s="110"/>
    </row>
    <row r="17" spans="1:15" s="110" customFormat="1" ht="24.95" customHeight="1" x14ac:dyDescent="0.2">
      <c r="A17" s="193" t="s">
        <v>142</v>
      </c>
      <c r="B17" s="199" t="s">
        <v>220</v>
      </c>
      <c r="C17" s="113">
        <v>4.0329972502291476</v>
      </c>
      <c r="D17" s="115">
        <v>308</v>
      </c>
      <c r="E17" s="114">
        <v>275</v>
      </c>
      <c r="F17" s="114">
        <v>324</v>
      </c>
      <c r="G17" s="114">
        <v>274</v>
      </c>
      <c r="H17" s="140">
        <v>339</v>
      </c>
      <c r="I17" s="115">
        <v>-31</v>
      </c>
      <c r="J17" s="116">
        <v>-9.1445427728613566</v>
      </c>
    </row>
    <row r="18" spans="1:15" s="287" customFormat="1" ht="24.95" customHeight="1" x14ac:dyDescent="0.2">
      <c r="A18" s="201" t="s">
        <v>144</v>
      </c>
      <c r="B18" s="202" t="s">
        <v>145</v>
      </c>
      <c r="C18" s="113">
        <v>7.7386408275500855</v>
      </c>
      <c r="D18" s="115">
        <v>591</v>
      </c>
      <c r="E18" s="114">
        <v>508</v>
      </c>
      <c r="F18" s="114">
        <v>563</v>
      </c>
      <c r="G18" s="114">
        <v>461</v>
      </c>
      <c r="H18" s="140">
        <v>568</v>
      </c>
      <c r="I18" s="115">
        <v>23</v>
      </c>
      <c r="J18" s="116">
        <v>4.049295774647887</v>
      </c>
      <c r="K18" s="110"/>
      <c r="L18" s="110"/>
      <c r="M18" s="110"/>
      <c r="N18" s="110"/>
      <c r="O18" s="110"/>
    </row>
    <row r="19" spans="1:15" s="110" customFormat="1" ht="24.95" customHeight="1" x14ac:dyDescent="0.2">
      <c r="A19" s="193" t="s">
        <v>146</v>
      </c>
      <c r="B19" s="199" t="s">
        <v>147</v>
      </c>
      <c r="C19" s="113">
        <v>10.370564357732095</v>
      </c>
      <c r="D19" s="115">
        <v>792</v>
      </c>
      <c r="E19" s="114">
        <v>650</v>
      </c>
      <c r="F19" s="114">
        <v>944</v>
      </c>
      <c r="G19" s="114">
        <v>639</v>
      </c>
      <c r="H19" s="140">
        <v>786</v>
      </c>
      <c r="I19" s="115">
        <v>6</v>
      </c>
      <c r="J19" s="116">
        <v>0.76335877862595425</v>
      </c>
    </row>
    <row r="20" spans="1:15" s="287" customFormat="1" ht="24.95" customHeight="1" x14ac:dyDescent="0.2">
      <c r="A20" s="193" t="s">
        <v>148</v>
      </c>
      <c r="B20" s="199" t="s">
        <v>149</v>
      </c>
      <c r="C20" s="113">
        <v>7.5291344768888306</v>
      </c>
      <c r="D20" s="115">
        <v>575</v>
      </c>
      <c r="E20" s="114">
        <v>415</v>
      </c>
      <c r="F20" s="114">
        <v>445</v>
      </c>
      <c r="G20" s="114">
        <v>366</v>
      </c>
      <c r="H20" s="140">
        <v>469</v>
      </c>
      <c r="I20" s="115">
        <v>106</v>
      </c>
      <c r="J20" s="116">
        <v>22.601279317697227</v>
      </c>
      <c r="K20" s="110"/>
      <c r="L20" s="110"/>
      <c r="M20" s="110"/>
      <c r="N20" s="110"/>
      <c r="O20" s="110"/>
    </row>
    <row r="21" spans="1:15" s="110" customFormat="1" ht="24.95" customHeight="1" x14ac:dyDescent="0.2">
      <c r="A21" s="201" t="s">
        <v>150</v>
      </c>
      <c r="B21" s="202" t="s">
        <v>151</v>
      </c>
      <c r="C21" s="113">
        <v>5.8138012308498102</v>
      </c>
      <c r="D21" s="115">
        <v>444</v>
      </c>
      <c r="E21" s="114">
        <v>271</v>
      </c>
      <c r="F21" s="114">
        <v>234</v>
      </c>
      <c r="G21" s="114">
        <v>235</v>
      </c>
      <c r="H21" s="140">
        <v>241</v>
      </c>
      <c r="I21" s="115">
        <v>203</v>
      </c>
      <c r="J21" s="116">
        <v>84.232365145228215</v>
      </c>
    </row>
    <row r="22" spans="1:15" s="110" customFormat="1" ht="24.95" customHeight="1" x14ac:dyDescent="0.2">
      <c r="A22" s="201" t="s">
        <v>152</v>
      </c>
      <c r="B22" s="199" t="s">
        <v>153</v>
      </c>
      <c r="C22" s="113">
        <v>0.73327222731439046</v>
      </c>
      <c r="D22" s="115">
        <v>56</v>
      </c>
      <c r="E22" s="114">
        <v>37</v>
      </c>
      <c r="F22" s="114">
        <v>51</v>
      </c>
      <c r="G22" s="114">
        <v>36</v>
      </c>
      <c r="H22" s="140">
        <v>44</v>
      </c>
      <c r="I22" s="115">
        <v>12</v>
      </c>
      <c r="J22" s="116">
        <v>27.272727272727273</v>
      </c>
    </row>
    <row r="23" spans="1:15" s="110" customFormat="1" ht="24.95" customHeight="1" x14ac:dyDescent="0.2">
      <c r="A23" s="193" t="s">
        <v>154</v>
      </c>
      <c r="B23" s="199" t="s">
        <v>155</v>
      </c>
      <c r="C23" s="113">
        <v>1.0344376063899436</v>
      </c>
      <c r="D23" s="115">
        <v>79</v>
      </c>
      <c r="E23" s="114">
        <v>56</v>
      </c>
      <c r="F23" s="114">
        <v>68</v>
      </c>
      <c r="G23" s="114">
        <v>52</v>
      </c>
      <c r="H23" s="140">
        <v>105</v>
      </c>
      <c r="I23" s="115">
        <v>-26</v>
      </c>
      <c r="J23" s="116">
        <v>-24.761904761904763</v>
      </c>
    </row>
    <row r="24" spans="1:15" s="110" customFormat="1" ht="24.95" customHeight="1" x14ac:dyDescent="0.2">
      <c r="A24" s="193" t="s">
        <v>156</v>
      </c>
      <c r="B24" s="199" t="s">
        <v>221</v>
      </c>
      <c r="C24" s="113">
        <v>7.4505695953908599</v>
      </c>
      <c r="D24" s="115">
        <v>569</v>
      </c>
      <c r="E24" s="114">
        <v>379</v>
      </c>
      <c r="F24" s="114">
        <v>462</v>
      </c>
      <c r="G24" s="114">
        <v>419</v>
      </c>
      <c r="H24" s="140">
        <v>458</v>
      </c>
      <c r="I24" s="115">
        <v>111</v>
      </c>
      <c r="J24" s="116">
        <v>24.23580786026201</v>
      </c>
    </row>
    <row r="25" spans="1:15" s="110" customFormat="1" ht="24.95" customHeight="1" x14ac:dyDescent="0.2">
      <c r="A25" s="193" t="s">
        <v>222</v>
      </c>
      <c r="B25" s="204" t="s">
        <v>159</v>
      </c>
      <c r="C25" s="113">
        <v>11.391907817205709</v>
      </c>
      <c r="D25" s="115">
        <v>870</v>
      </c>
      <c r="E25" s="114">
        <v>839</v>
      </c>
      <c r="F25" s="114">
        <v>1011</v>
      </c>
      <c r="G25" s="114">
        <v>747</v>
      </c>
      <c r="H25" s="140">
        <v>824</v>
      </c>
      <c r="I25" s="115">
        <v>46</v>
      </c>
      <c r="J25" s="116">
        <v>5.5825242718446599</v>
      </c>
    </row>
    <row r="26" spans="1:15" s="110" customFormat="1" ht="24.95" customHeight="1" x14ac:dyDescent="0.2">
      <c r="A26" s="201">
        <v>782.78300000000002</v>
      </c>
      <c r="B26" s="203" t="s">
        <v>160</v>
      </c>
      <c r="C26" s="113">
        <v>11.195495613460784</v>
      </c>
      <c r="D26" s="115">
        <v>855</v>
      </c>
      <c r="E26" s="114">
        <v>920</v>
      </c>
      <c r="F26" s="114">
        <v>976</v>
      </c>
      <c r="G26" s="114">
        <v>938</v>
      </c>
      <c r="H26" s="140">
        <v>827</v>
      </c>
      <c r="I26" s="115">
        <v>28</v>
      </c>
      <c r="J26" s="116">
        <v>3.3857315598548974</v>
      </c>
    </row>
    <row r="27" spans="1:15" s="110" customFormat="1" ht="24.95" customHeight="1" x14ac:dyDescent="0.2">
      <c r="A27" s="193" t="s">
        <v>161</v>
      </c>
      <c r="B27" s="199" t="s">
        <v>162</v>
      </c>
      <c r="C27" s="113">
        <v>2.2914757103574703</v>
      </c>
      <c r="D27" s="115">
        <v>175</v>
      </c>
      <c r="E27" s="114">
        <v>109</v>
      </c>
      <c r="F27" s="114">
        <v>457</v>
      </c>
      <c r="G27" s="114">
        <v>142</v>
      </c>
      <c r="H27" s="140">
        <v>181</v>
      </c>
      <c r="I27" s="115">
        <v>-6</v>
      </c>
      <c r="J27" s="116">
        <v>-3.3149171270718232</v>
      </c>
    </row>
    <row r="28" spans="1:15" s="110" customFormat="1" ht="24.95" customHeight="1" x14ac:dyDescent="0.2">
      <c r="A28" s="193" t="s">
        <v>163</v>
      </c>
      <c r="B28" s="199" t="s">
        <v>164</v>
      </c>
      <c r="C28" s="113">
        <v>2.0557810658635591</v>
      </c>
      <c r="D28" s="115">
        <v>157</v>
      </c>
      <c r="E28" s="114">
        <v>113</v>
      </c>
      <c r="F28" s="114">
        <v>255</v>
      </c>
      <c r="G28" s="114">
        <v>128</v>
      </c>
      <c r="H28" s="140">
        <v>143</v>
      </c>
      <c r="I28" s="115">
        <v>14</v>
      </c>
      <c r="J28" s="116">
        <v>9.79020979020979</v>
      </c>
    </row>
    <row r="29" spans="1:15" s="110" customFormat="1" ht="24.95" customHeight="1" x14ac:dyDescent="0.2">
      <c r="A29" s="193">
        <v>86</v>
      </c>
      <c r="B29" s="199" t="s">
        <v>165</v>
      </c>
      <c r="C29" s="113">
        <v>6.6780149273274843</v>
      </c>
      <c r="D29" s="115">
        <v>510</v>
      </c>
      <c r="E29" s="114">
        <v>341</v>
      </c>
      <c r="F29" s="114">
        <v>481</v>
      </c>
      <c r="G29" s="114">
        <v>347</v>
      </c>
      <c r="H29" s="140">
        <v>414</v>
      </c>
      <c r="I29" s="115">
        <v>96</v>
      </c>
      <c r="J29" s="116">
        <v>23.188405797101449</v>
      </c>
    </row>
    <row r="30" spans="1:15" s="110" customFormat="1" ht="24.95" customHeight="1" x14ac:dyDescent="0.2">
      <c r="A30" s="193">
        <v>87.88</v>
      </c>
      <c r="B30" s="204" t="s">
        <v>166</v>
      </c>
      <c r="C30" s="113">
        <v>7.8041115621317267</v>
      </c>
      <c r="D30" s="115">
        <v>596</v>
      </c>
      <c r="E30" s="114">
        <v>498</v>
      </c>
      <c r="F30" s="114">
        <v>664</v>
      </c>
      <c r="G30" s="114">
        <v>419</v>
      </c>
      <c r="H30" s="140">
        <v>503</v>
      </c>
      <c r="I30" s="115">
        <v>93</v>
      </c>
      <c r="J30" s="116">
        <v>18.48906560636183</v>
      </c>
    </row>
    <row r="31" spans="1:15" s="110" customFormat="1" ht="24.95" customHeight="1" x14ac:dyDescent="0.2">
      <c r="A31" s="193" t="s">
        <v>167</v>
      </c>
      <c r="B31" s="199" t="s">
        <v>168</v>
      </c>
      <c r="C31" s="113">
        <v>3.1033128191698309</v>
      </c>
      <c r="D31" s="115">
        <v>237</v>
      </c>
      <c r="E31" s="114">
        <v>234</v>
      </c>
      <c r="F31" s="114">
        <v>326</v>
      </c>
      <c r="G31" s="114">
        <v>230</v>
      </c>
      <c r="H31" s="140">
        <v>307</v>
      </c>
      <c r="I31" s="115">
        <v>-70</v>
      </c>
      <c r="J31" s="116">
        <v>-22.801302931596091</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1.8986513028676182</v>
      </c>
      <c r="D34" s="115">
        <v>145</v>
      </c>
      <c r="E34" s="114">
        <v>416</v>
      </c>
      <c r="F34" s="114">
        <v>437</v>
      </c>
      <c r="G34" s="114">
        <v>104</v>
      </c>
      <c r="H34" s="140">
        <v>83</v>
      </c>
      <c r="I34" s="115">
        <v>62</v>
      </c>
      <c r="J34" s="116">
        <v>74.698795180722897</v>
      </c>
    </row>
    <row r="35" spans="1:10" s="110" customFormat="1" ht="24.95" customHeight="1" x14ac:dyDescent="0.2">
      <c r="A35" s="292" t="s">
        <v>171</v>
      </c>
      <c r="B35" s="293" t="s">
        <v>172</v>
      </c>
      <c r="C35" s="113">
        <v>20.649469687049887</v>
      </c>
      <c r="D35" s="115">
        <v>1577</v>
      </c>
      <c r="E35" s="114">
        <v>1737</v>
      </c>
      <c r="F35" s="114">
        <v>1898</v>
      </c>
      <c r="G35" s="114">
        <v>1221</v>
      </c>
      <c r="H35" s="140">
        <v>1774</v>
      </c>
      <c r="I35" s="115">
        <v>-197</v>
      </c>
      <c r="J35" s="116">
        <v>-11.104847801578353</v>
      </c>
    </row>
    <row r="36" spans="1:10" s="110" customFormat="1" ht="24.95" customHeight="1" x14ac:dyDescent="0.2">
      <c r="A36" s="294" t="s">
        <v>173</v>
      </c>
      <c r="B36" s="295" t="s">
        <v>174</v>
      </c>
      <c r="C36" s="125">
        <v>77.451879010082493</v>
      </c>
      <c r="D36" s="143">
        <v>5915</v>
      </c>
      <c r="E36" s="144">
        <v>4862</v>
      </c>
      <c r="F36" s="144">
        <v>6374</v>
      </c>
      <c r="G36" s="144">
        <v>4698</v>
      </c>
      <c r="H36" s="145">
        <v>5302</v>
      </c>
      <c r="I36" s="143">
        <v>613</v>
      </c>
      <c r="J36" s="146">
        <v>11.561674839683139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7637</v>
      </c>
      <c r="F11" s="264">
        <v>7015</v>
      </c>
      <c r="G11" s="264">
        <v>8709</v>
      </c>
      <c r="H11" s="264">
        <v>6023</v>
      </c>
      <c r="I11" s="265">
        <v>7159</v>
      </c>
      <c r="J11" s="263">
        <v>478</v>
      </c>
      <c r="K11" s="266">
        <v>6.6769101829864503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35.223255204923397</v>
      </c>
      <c r="E13" s="115">
        <v>2690</v>
      </c>
      <c r="F13" s="114">
        <v>2857</v>
      </c>
      <c r="G13" s="114">
        <v>3257</v>
      </c>
      <c r="H13" s="114">
        <v>2264</v>
      </c>
      <c r="I13" s="140">
        <v>2456</v>
      </c>
      <c r="J13" s="115">
        <v>234</v>
      </c>
      <c r="K13" s="116">
        <v>9.5276872964169375</v>
      </c>
    </row>
    <row r="14" spans="1:17" ht="15.95" customHeight="1" x14ac:dyDescent="0.2">
      <c r="A14" s="306" t="s">
        <v>230</v>
      </c>
      <c r="B14" s="307"/>
      <c r="C14" s="308"/>
      <c r="D14" s="113">
        <v>50.60887783160927</v>
      </c>
      <c r="E14" s="115">
        <v>3865</v>
      </c>
      <c r="F14" s="114">
        <v>3276</v>
      </c>
      <c r="G14" s="114">
        <v>4281</v>
      </c>
      <c r="H14" s="114">
        <v>2957</v>
      </c>
      <c r="I14" s="140">
        <v>3727</v>
      </c>
      <c r="J14" s="115">
        <v>138</v>
      </c>
      <c r="K14" s="116">
        <v>3.7027099543869064</v>
      </c>
    </row>
    <row r="15" spans="1:17" ht="15.95" customHeight="1" x14ac:dyDescent="0.2">
      <c r="A15" s="306" t="s">
        <v>231</v>
      </c>
      <c r="B15" s="307"/>
      <c r="C15" s="308"/>
      <c r="D15" s="113">
        <v>5.8138012308498102</v>
      </c>
      <c r="E15" s="115">
        <v>444</v>
      </c>
      <c r="F15" s="114">
        <v>428</v>
      </c>
      <c r="G15" s="114">
        <v>536</v>
      </c>
      <c r="H15" s="114">
        <v>362</v>
      </c>
      <c r="I15" s="140">
        <v>443</v>
      </c>
      <c r="J15" s="115">
        <v>1</v>
      </c>
      <c r="K15" s="116">
        <v>0.22573363431151242</v>
      </c>
    </row>
    <row r="16" spans="1:17" ht="15.95" customHeight="1" x14ac:dyDescent="0.2">
      <c r="A16" s="306" t="s">
        <v>232</v>
      </c>
      <c r="B16" s="307"/>
      <c r="C16" s="308"/>
      <c r="D16" s="113">
        <v>7.8172057090480553</v>
      </c>
      <c r="E16" s="115">
        <v>597</v>
      </c>
      <c r="F16" s="114">
        <v>423</v>
      </c>
      <c r="G16" s="114">
        <v>605</v>
      </c>
      <c r="H16" s="114">
        <v>420</v>
      </c>
      <c r="I16" s="140">
        <v>505</v>
      </c>
      <c r="J16" s="115">
        <v>92</v>
      </c>
      <c r="K16" s="116">
        <v>18.217821782178216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2.0164986251145738</v>
      </c>
      <c r="E18" s="115">
        <v>154</v>
      </c>
      <c r="F18" s="114">
        <v>423</v>
      </c>
      <c r="G18" s="114">
        <v>417</v>
      </c>
      <c r="H18" s="114">
        <v>103</v>
      </c>
      <c r="I18" s="140">
        <v>88</v>
      </c>
      <c r="J18" s="115">
        <v>66</v>
      </c>
      <c r="K18" s="116">
        <v>75</v>
      </c>
    </row>
    <row r="19" spans="1:11" ht="14.1" customHeight="1" x14ac:dyDescent="0.2">
      <c r="A19" s="306" t="s">
        <v>235</v>
      </c>
      <c r="B19" s="307" t="s">
        <v>236</v>
      </c>
      <c r="C19" s="308"/>
      <c r="D19" s="113">
        <v>1.793898127536991</v>
      </c>
      <c r="E19" s="115">
        <v>137</v>
      </c>
      <c r="F19" s="114">
        <v>407</v>
      </c>
      <c r="G19" s="114">
        <v>391</v>
      </c>
      <c r="H19" s="114">
        <v>85</v>
      </c>
      <c r="I19" s="140">
        <v>67</v>
      </c>
      <c r="J19" s="115">
        <v>70</v>
      </c>
      <c r="K19" s="116">
        <v>104.4776119402985</v>
      </c>
    </row>
    <row r="20" spans="1:11" ht="14.1" customHeight="1" x14ac:dyDescent="0.2">
      <c r="A20" s="306">
        <v>12</v>
      </c>
      <c r="B20" s="307" t="s">
        <v>237</v>
      </c>
      <c r="C20" s="308"/>
      <c r="D20" s="113">
        <v>0.87730784339400292</v>
      </c>
      <c r="E20" s="115">
        <v>67</v>
      </c>
      <c r="F20" s="114">
        <v>67</v>
      </c>
      <c r="G20" s="114">
        <v>80</v>
      </c>
      <c r="H20" s="114">
        <v>69</v>
      </c>
      <c r="I20" s="140">
        <v>45</v>
      </c>
      <c r="J20" s="115">
        <v>22</v>
      </c>
      <c r="K20" s="116">
        <v>48.888888888888886</v>
      </c>
    </row>
    <row r="21" spans="1:11" ht="14.1" customHeight="1" x14ac:dyDescent="0.2">
      <c r="A21" s="306">
        <v>21</v>
      </c>
      <c r="B21" s="307" t="s">
        <v>238</v>
      </c>
      <c r="C21" s="308"/>
      <c r="D21" s="113">
        <v>0.56304831740212125</v>
      </c>
      <c r="E21" s="115">
        <v>43</v>
      </c>
      <c r="F21" s="114">
        <v>32</v>
      </c>
      <c r="G21" s="114">
        <v>21</v>
      </c>
      <c r="H21" s="114">
        <v>32</v>
      </c>
      <c r="I21" s="140">
        <v>39</v>
      </c>
      <c r="J21" s="115">
        <v>4</v>
      </c>
      <c r="K21" s="116">
        <v>10.256410256410257</v>
      </c>
    </row>
    <row r="22" spans="1:11" ht="14.1" customHeight="1" x14ac:dyDescent="0.2">
      <c r="A22" s="306">
        <v>22</v>
      </c>
      <c r="B22" s="307" t="s">
        <v>239</v>
      </c>
      <c r="C22" s="308"/>
      <c r="D22" s="113">
        <v>0.83802540264501768</v>
      </c>
      <c r="E22" s="115">
        <v>64</v>
      </c>
      <c r="F22" s="114">
        <v>93</v>
      </c>
      <c r="G22" s="114">
        <v>95</v>
      </c>
      <c r="H22" s="114">
        <v>108</v>
      </c>
      <c r="I22" s="140">
        <v>89</v>
      </c>
      <c r="J22" s="115">
        <v>-25</v>
      </c>
      <c r="K22" s="116">
        <v>-28.089887640449437</v>
      </c>
    </row>
    <row r="23" spans="1:11" ht="14.1" customHeight="1" x14ac:dyDescent="0.2">
      <c r="A23" s="306">
        <v>23</v>
      </c>
      <c r="B23" s="307" t="s">
        <v>240</v>
      </c>
      <c r="C23" s="308"/>
      <c r="D23" s="113">
        <v>1.793898127536991</v>
      </c>
      <c r="E23" s="115">
        <v>137</v>
      </c>
      <c r="F23" s="114">
        <v>115</v>
      </c>
      <c r="G23" s="114">
        <v>161</v>
      </c>
      <c r="H23" s="114">
        <v>116</v>
      </c>
      <c r="I23" s="140">
        <v>154</v>
      </c>
      <c r="J23" s="115">
        <v>-17</v>
      </c>
      <c r="K23" s="116">
        <v>-11.038961038961039</v>
      </c>
    </row>
    <row r="24" spans="1:11" ht="14.1" customHeight="1" x14ac:dyDescent="0.2">
      <c r="A24" s="306">
        <v>24</v>
      </c>
      <c r="B24" s="307" t="s">
        <v>241</v>
      </c>
      <c r="C24" s="308"/>
      <c r="D24" s="113">
        <v>2.8021474400942781</v>
      </c>
      <c r="E24" s="115">
        <v>214</v>
      </c>
      <c r="F24" s="114">
        <v>259</v>
      </c>
      <c r="G24" s="114">
        <v>226</v>
      </c>
      <c r="H24" s="114">
        <v>225</v>
      </c>
      <c r="I24" s="140">
        <v>314</v>
      </c>
      <c r="J24" s="115">
        <v>-100</v>
      </c>
      <c r="K24" s="116">
        <v>-31.847133757961782</v>
      </c>
    </row>
    <row r="25" spans="1:11" ht="14.1" customHeight="1" x14ac:dyDescent="0.2">
      <c r="A25" s="306">
        <v>25</v>
      </c>
      <c r="B25" s="307" t="s">
        <v>242</v>
      </c>
      <c r="C25" s="308"/>
      <c r="D25" s="113">
        <v>4.5567631268822835</v>
      </c>
      <c r="E25" s="115">
        <v>348</v>
      </c>
      <c r="F25" s="114">
        <v>229</v>
      </c>
      <c r="G25" s="114">
        <v>351</v>
      </c>
      <c r="H25" s="114">
        <v>245</v>
      </c>
      <c r="I25" s="140">
        <v>299</v>
      </c>
      <c r="J25" s="115">
        <v>49</v>
      </c>
      <c r="K25" s="116">
        <v>16.387959866220736</v>
      </c>
    </row>
    <row r="26" spans="1:11" ht="14.1" customHeight="1" x14ac:dyDescent="0.2">
      <c r="A26" s="306">
        <v>26</v>
      </c>
      <c r="B26" s="307" t="s">
        <v>243</v>
      </c>
      <c r="C26" s="308"/>
      <c r="D26" s="113">
        <v>3.2997250229147572</v>
      </c>
      <c r="E26" s="115">
        <v>252</v>
      </c>
      <c r="F26" s="114">
        <v>404</v>
      </c>
      <c r="G26" s="114">
        <v>410</v>
      </c>
      <c r="H26" s="114">
        <v>138</v>
      </c>
      <c r="I26" s="140">
        <v>232</v>
      </c>
      <c r="J26" s="115">
        <v>20</v>
      </c>
      <c r="K26" s="116">
        <v>8.6206896551724146</v>
      </c>
    </row>
    <row r="27" spans="1:11" ht="14.1" customHeight="1" x14ac:dyDescent="0.2">
      <c r="A27" s="306">
        <v>27</v>
      </c>
      <c r="B27" s="307" t="s">
        <v>244</v>
      </c>
      <c r="C27" s="308"/>
      <c r="D27" s="113">
        <v>1.0999083409715857</v>
      </c>
      <c r="E27" s="115">
        <v>84</v>
      </c>
      <c r="F27" s="114">
        <v>61</v>
      </c>
      <c r="G27" s="114">
        <v>97</v>
      </c>
      <c r="H27" s="114">
        <v>75</v>
      </c>
      <c r="I27" s="140">
        <v>89</v>
      </c>
      <c r="J27" s="115">
        <v>-5</v>
      </c>
      <c r="K27" s="116">
        <v>-5.617977528089888</v>
      </c>
    </row>
    <row r="28" spans="1:11" ht="14.1" customHeight="1" x14ac:dyDescent="0.2">
      <c r="A28" s="306">
        <v>28</v>
      </c>
      <c r="B28" s="307" t="s">
        <v>245</v>
      </c>
      <c r="C28" s="308"/>
      <c r="D28" s="113">
        <v>0.44520099515516565</v>
      </c>
      <c r="E28" s="115">
        <v>34</v>
      </c>
      <c r="F28" s="114">
        <v>21</v>
      </c>
      <c r="G28" s="114">
        <v>39</v>
      </c>
      <c r="H28" s="114">
        <v>32</v>
      </c>
      <c r="I28" s="140">
        <v>87</v>
      </c>
      <c r="J28" s="115">
        <v>-53</v>
      </c>
      <c r="K28" s="116">
        <v>-60.919540229885058</v>
      </c>
    </row>
    <row r="29" spans="1:11" ht="14.1" customHeight="1" x14ac:dyDescent="0.2">
      <c r="A29" s="306">
        <v>29</v>
      </c>
      <c r="B29" s="307" t="s">
        <v>246</v>
      </c>
      <c r="C29" s="308"/>
      <c r="D29" s="113">
        <v>4.0984679848107897</v>
      </c>
      <c r="E29" s="115">
        <v>313</v>
      </c>
      <c r="F29" s="114">
        <v>188</v>
      </c>
      <c r="G29" s="114">
        <v>197</v>
      </c>
      <c r="H29" s="114">
        <v>168</v>
      </c>
      <c r="I29" s="140">
        <v>202</v>
      </c>
      <c r="J29" s="115">
        <v>111</v>
      </c>
      <c r="K29" s="116">
        <v>54.950495049504951</v>
      </c>
    </row>
    <row r="30" spans="1:11" ht="14.1" customHeight="1" x14ac:dyDescent="0.2">
      <c r="A30" s="306" t="s">
        <v>247</v>
      </c>
      <c r="B30" s="307" t="s">
        <v>248</v>
      </c>
      <c r="C30" s="308"/>
      <c r="D30" s="113">
        <v>0.92968443105931653</v>
      </c>
      <c r="E30" s="115">
        <v>71</v>
      </c>
      <c r="F30" s="114">
        <v>64</v>
      </c>
      <c r="G30" s="114">
        <v>54</v>
      </c>
      <c r="H30" s="114">
        <v>42</v>
      </c>
      <c r="I30" s="140">
        <v>68</v>
      </c>
      <c r="J30" s="115">
        <v>3</v>
      </c>
      <c r="K30" s="116">
        <v>4.4117647058823533</v>
      </c>
    </row>
    <row r="31" spans="1:11" ht="14.1" customHeight="1" x14ac:dyDescent="0.2">
      <c r="A31" s="306" t="s">
        <v>249</v>
      </c>
      <c r="B31" s="307" t="s">
        <v>250</v>
      </c>
      <c r="C31" s="308"/>
      <c r="D31" s="113">
        <v>3.168783553751473</v>
      </c>
      <c r="E31" s="115">
        <v>242</v>
      </c>
      <c r="F31" s="114">
        <v>124</v>
      </c>
      <c r="G31" s="114">
        <v>143</v>
      </c>
      <c r="H31" s="114">
        <v>126</v>
      </c>
      <c r="I31" s="140">
        <v>134</v>
      </c>
      <c r="J31" s="115">
        <v>108</v>
      </c>
      <c r="K31" s="116">
        <v>80.597014925373131</v>
      </c>
    </row>
    <row r="32" spans="1:11" ht="14.1" customHeight="1" x14ac:dyDescent="0.2">
      <c r="A32" s="306">
        <v>31</v>
      </c>
      <c r="B32" s="307" t="s">
        <v>251</v>
      </c>
      <c r="C32" s="308"/>
      <c r="D32" s="113">
        <v>0.27497708524289644</v>
      </c>
      <c r="E32" s="115">
        <v>21</v>
      </c>
      <c r="F32" s="114">
        <v>30</v>
      </c>
      <c r="G32" s="114">
        <v>29</v>
      </c>
      <c r="H32" s="114">
        <v>12</v>
      </c>
      <c r="I32" s="140">
        <v>24</v>
      </c>
      <c r="J32" s="115">
        <v>-3</v>
      </c>
      <c r="K32" s="116">
        <v>-12.5</v>
      </c>
    </row>
    <row r="33" spans="1:11" ht="14.1" customHeight="1" x14ac:dyDescent="0.2">
      <c r="A33" s="306">
        <v>32</v>
      </c>
      <c r="B33" s="307" t="s">
        <v>252</v>
      </c>
      <c r="C33" s="308"/>
      <c r="D33" s="113">
        <v>3.915149927982192</v>
      </c>
      <c r="E33" s="115">
        <v>299</v>
      </c>
      <c r="F33" s="114">
        <v>290</v>
      </c>
      <c r="G33" s="114">
        <v>335</v>
      </c>
      <c r="H33" s="114">
        <v>247</v>
      </c>
      <c r="I33" s="140">
        <v>285</v>
      </c>
      <c r="J33" s="115">
        <v>14</v>
      </c>
      <c r="K33" s="116">
        <v>4.9122807017543861</v>
      </c>
    </row>
    <row r="34" spans="1:11" ht="14.1" customHeight="1" x14ac:dyDescent="0.2">
      <c r="A34" s="306">
        <v>33</v>
      </c>
      <c r="B34" s="307" t="s">
        <v>253</v>
      </c>
      <c r="C34" s="308"/>
      <c r="D34" s="113">
        <v>1.0999083409715857</v>
      </c>
      <c r="E34" s="115">
        <v>84</v>
      </c>
      <c r="F34" s="114">
        <v>97</v>
      </c>
      <c r="G34" s="114">
        <v>109</v>
      </c>
      <c r="H34" s="114">
        <v>69</v>
      </c>
      <c r="I34" s="140">
        <v>87</v>
      </c>
      <c r="J34" s="115">
        <v>-3</v>
      </c>
      <c r="K34" s="116">
        <v>-3.4482758620689653</v>
      </c>
    </row>
    <row r="35" spans="1:11" ht="14.1" customHeight="1" x14ac:dyDescent="0.2">
      <c r="A35" s="306">
        <v>34</v>
      </c>
      <c r="B35" s="307" t="s">
        <v>254</v>
      </c>
      <c r="C35" s="308"/>
      <c r="D35" s="113">
        <v>2.4486054733534108</v>
      </c>
      <c r="E35" s="115">
        <v>187</v>
      </c>
      <c r="F35" s="114">
        <v>134</v>
      </c>
      <c r="G35" s="114">
        <v>114</v>
      </c>
      <c r="H35" s="114">
        <v>117</v>
      </c>
      <c r="I35" s="140">
        <v>150</v>
      </c>
      <c r="J35" s="115">
        <v>37</v>
      </c>
      <c r="K35" s="116">
        <v>24.666666666666668</v>
      </c>
    </row>
    <row r="36" spans="1:11" ht="14.1" customHeight="1" x14ac:dyDescent="0.2">
      <c r="A36" s="306">
        <v>41</v>
      </c>
      <c r="B36" s="307" t="s">
        <v>255</v>
      </c>
      <c r="C36" s="308"/>
      <c r="D36" s="113">
        <v>2.1343459473615294</v>
      </c>
      <c r="E36" s="115">
        <v>163</v>
      </c>
      <c r="F36" s="114">
        <v>143</v>
      </c>
      <c r="G36" s="114">
        <v>162</v>
      </c>
      <c r="H36" s="114">
        <v>143</v>
      </c>
      <c r="I36" s="140">
        <v>166</v>
      </c>
      <c r="J36" s="115">
        <v>-3</v>
      </c>
      <c r="K36" s="116">
        <v>-1.8072289156626506</v>
      </c>
    </row>
    <row r="37" spans="1:11" ht="14.1" customHeight="1" x14ac:dyDescent="0.2">
      <c r="A37" s="306">
        <v>42</v>
      </c>
      <c r="B37" s="307" t="s">
        <v>256</v>
      </c>
      <c r="C37" s="308"/>
      <c r="D37" s="113">
        <v>0.10475317533062721</v>
      </c>
      <c r="E37" s="115">
        <v>8</v>
      </c>
      <c r="F37" s="114">
        <v>10</v>
      </c>
      <c r="G37" s="114" t="s">
        <v>513</v>
      </c>
      <c r="H37" s="114">
        <v>8</v>
      </c>
      <c r="I37" s="140">
        <v>12</v>
      </c>
      <c r="J37" s="115">
        <v>-4</v>
      </c>
      <c r="K37" s="116">
        <v>-33.333333333333336</v>
      </c>
    </row>
    <row r="38" spans="1:11" ht="14.1" customHeight="1" x14ac:dyDescent="0.2">
      <c r="A38" s="306">
        <v>43</v>
      </c>
      <c r="B38" s="307" t="s">
        <v>257</v>
      </c>
      <c r="C38" s="308"/>
      <c r="D38" s="113">
        <v>0.74636637423071883</v>
      </c>
      <c r="E38" s="115">
        <v>57</v>
      </c>
      <c r="F38" s="114">
        <v>55</v>
      </c>
      <c r="G38" s="114">
        <v>106</v>
      </c>
      <c r="H38" s="114">
        <v>49</v>
      </c>
      <c r="I38" s="140">
        <v>43</v>
      </c>
      <c r="J38" s="115">
        <v>14</v>
      </c>
      <c r="K38" s="116">
        <v>32.558139534883722</v>
      </c>
    </row>
    <row r="39" spans="1:11" ht="14.1" customHeight="1" x14ac:dyDescent="0.2">
      <c r="A39" s="306">
        <v>51</v>
      </c>
      <c r="B39" s="307" t="s">
        <v>258</v>
      </c>
      <c r="C39" s="308"/>
      <c r="D39" s="113">
        <v>9.8467984810789577</v>
      </c>
      <c r="E39" s="115">
        <v>752</v>
      </c>
      <c r="F39" s="114">
        <v>805</v>
      </c>
      <c r="G39" s="114">
        <v>886</v>
      </c>
      <c r="H39" s="114">
        <v>741</v>
      </c>
      <c r="I39" s="140">
        <v>752</v>
      </c>
      <c r="J39" s="115">
        <v>0</v>
      </c>
      <c r="K39" s="116">
        <v>0</v>
      </c>
    </row>
    <row r="40" spans="1:11" ht="14.1" customHeight="1" x14ac:dyDescent="0.2">
      <c r="A40" s="306" t="s">
        <v>259</v>
      </c>
      <c r="B40" s="307" t="s">
        <v>260</v>
      </c>
      <c r="C40" s="308"/>
      <c r="D40" s="113">
        <v>9.4539740735891051</v>
      </c>
      <c r="E40" s="115">
        <v>722</v>
      </c>
      <c r="F40" s="114">
        <v>782</v>
      </c>
      <c r="G40" s="114">
        <v>849</v>
      </c>
      <c r="H40" s="114">
        <v>717</v>
      </c>
      <c r="I40" s="140">
        <v>732</v>
      </c>
      <c r="J40" s="115">
        <v>-10</v>
      </c>
      <c r="K40" s="116">
        <v>-1.3661202185792349</v>
      </c>
    </row>
    <row r="41" spans="1:11" ht="14.1" customHeight="1" x14ac:dyDescent="0.2">
      <c r="A41" s="306"/>
      <c r="B41" s="307" t="s">
        <v>261</v>
      </c>
      <c r="C41" s="308"/>
      <c r="D41" s="113">
        <v>9.0087730784339399</v>
      </c>
      <c r="E41" s="115">
        <v>688</v>
      </c>
      <c r="F41" s="114">
        <v>746</v>
      </c>
      <c r="G41" s="114">
        <v>803</v>
      </c>
      <c r="H41" s="114">
        <v>661</v>
      </c>
      <c r="I41" s="140">
        <v>701</v>
      </c>
      <c r="J41" s="115">
        <v>-13</v>
      </c>
      <c r="K41" s="116">
        <v>-1.854493580599144</v>
      </c>
    </row>
    <row r="42" spans="1:11" ht="14.1" customHeight="1" x14ac:dyDescent="0.2">
      <c r="A42" s="306">
        <v>52</v>
      </c>
      <c r="B42" s="307" t="s">
        <v>262</v>
      </c>
      <c r="C42" s="308"/>
      <c r="D42" s="113">
        <v>7.201780803980621</v>
      </c>
      <c r="E42" s="115">
        <v>550</v>
      </c>
      <c r="F42" s="114">
        <v>424</v>
      </c>
      <c r="G42" s="114">
        <v>415</v>
      </c>
      <c r="H42" s="114">
        <v>375</v>
      </c>
      <c r="I42" s="140">
        <v>438</v>
      </c>
      <c r="J42" s="115">
        <v>112</v>
      </c>
      <c r="K42" s="116">
        <v>25.570776255707763</v>
      </c>
    </row>
    <row r="43" spans="1:11" ht="14.1" customHeight="1" x14ac:dyDescent="0.2">
      <c r="A43" s="306" t="s">
        <v>263</v>
      </c>
      <c r="B43" s="307" t="s">
        <v>264</v>
      </c>
      <c r="C43" s="308"/>
      <c r="D43" s="113">
        <v>6.1804373445070055</v>
      </c>
      <c r="E43" s="115">
        <v>472</v>
      </c>
      <c r="F43" s="114">
        <v>347</v>
      </c>
      <c r="G43" s="114">
        <v>342</v>
      </c>
      <c r="H43" s="114">
        <v>290</v>
      </c>
      <c r="I43" s="140">
        <v>373</v>
      </c>
      <c r="J43" s="115">
        <v>99</v>
      </c>
      <c r="K43" s="116">
        <v>26.541554959785522</v>
      </c>
    </row>
    <row r="44" spans="1:11" ht="14.1" customHeight="1" x14ac:dyDescent="0.2">
      <c r="A44" s="306">
        <v>53</v>
      </c>
      <c r="B44" s="307" t="s">
        <v>265</v>
      </c>
      <c r="C44" s="308"/>
      <c r="D44" s="113">
        <v>0.87730784339400292</v>
      </c>
      <c r="E44" s="115">
        <v>67</v>
      </c>
      <c r="F44" s="114">
        <v>80</v>
      </c>
      <c r="G44" s="114">
        <v>76</v>
      </c>
      <c r="H44" s="114">
        <v>84</v>
      </c>
      <c r="I44" s="140">
        <v>120</v>
      </c>
      <c r="J44" s="115">
        <v>-53</v>
      </c>
      <c r="K44" s="116">
        <v>-44.166666666666664</v>
      </c>
    </row>
    <row r="45" spans="1:11" ht="14.1" customHeight="1" x14ac:dyDescent="0.2">
      <c r="A45" s="306" t="s">
        <v>266</v>
      </c>
      <c r="B45" s="307" t="s">
        <v>267</v>
      </c>
      <c r="C45" s="308"/>
      <c r="D45" s="113">
        <v>0.87730784339400292</v>
      </c>
      <c r="E45" s="115">
        <v>67</v>
      </c>
      <c r="F45" s="114">
        <v>78</v>
      </c>
      <c r="G45" s="114">
        <v>74</v>
      </c>
      <c r="H45" s="114">
        <v>83</v>
      </c>
      <c r="I45" s="140">
        <v>119</v>
      </c>
      <c r="J45" s="115">
        <v>-52</v>
      </c>
      <c r="K45" s="116">
        <v>-43.69747899159664</v>
      </c>
    </row>
    <row r="46" spans="1:11" ht="14.1" customHeight="1" x14ac:dyDescent="0.2">
      <c r="A46" s="306">
        <v>54</v>
      </c>
      <c r="B46" s="307" t="s">
        <v>268</v>
      </c>
      <c r="C46" s="308"/>
      <c r="D46" s="113">
        <v>9.9122692156605989</v>
      </c>
      <c r="E46" s="115">
        <v>757</v>
      </c>
      <c r="F46" s="114">
        <v>714</v>
      </c>
      <c r="G46" s="114">
        <v>908</v>
      </c>
      <c r="H46" s="114">
        <v>641</v>
      </c>
      <c r="I46" s="140">
        <v>711</v>
      </c>
      <c r="J46" s="115">
        <v>46</v>
      </c>
      <c r="K46" s="116">
        <v>6.4697609001406473</v>
      </c>
    </row>
    <row r="47" spans="1:11" ht="14.1" customHeight="1" x14ac:dyDescent="0.2">
      <c r="A47" s="306">
        <v>61</v>
      </c>
      <c r="B47" s="307" t="s">
        <v>269</v>
      </c>
      <c r="C47" s="308"/>
      <c r="D47" s="113">
        <v>1.2177556632185413</v>
      </c>
      <c r="E47" s="115">
        <v>93</v>
      </c>
      <c r="F47" s="114">
        <v>90</v>
      </c>
      <c r="G47" s="114">
        <v>109</v>
      </c>
      <c r="H47" s="114">
        <v>94</v>
      </c>
      <c r="I47" s="140">
        <v>104</v>
      </c>
      <c r="J47" s="115">
        <v>-11</v>
      </c>
      <c r="K47" s="116">
        <v>-10.576923076923077</v>
      </c>
    </row>
    <row r="48" spans="1:11" ht="14.1" customHeight="1" x14ac:dyDescent="0.2">
      <c r="A48" s="306">
        <v>62</v>
      </c>
      <c r="B48" s="307" t="s">
        <v>270</v>
      </c>
      <c r="C48" s="308"/>
      <c r="D48" s="113">
        <v>6.1149666099253634</v>
      </c>
      <c r="E48" s="115">
        <v>467</v>
      </c>
      <c r="F48" s="114">
        <v>446</v>
      </c>
      <c r="G48" s="114">
        <v>629</v>
      </c>
      <c r="H48" s="114">
        <v>372</v>
      </c>
      <c r="I48" s="140">
        <v>488</v>
      </c>
      <c r="J48" s="115">
        <v>-21</v>
      </c>
      <c r="K48" s="116">
        <v>-4.3032786885245899</v>
      </c>
    </row>
    <row r="49" spans="1:11" ht="14.1" customHeight="1" x14ac:dyDescent="0.2">
      <c r="A49" s="306">
        <v>63</v>
      </c>
      <c r="B49" s="307" t="s">
        <v>271</v>
      </c>
      <c r="C49" s="308"/>
      <c r="D49" s="113">
        <v>2.579546942516695</v>
      </c>
      <c r="E49" s="115">
        <v>197</v>
      </c>
      <c r="F49" s="114">
        <v>180</v>
      </c>
      <c r="G49" s="114">
        <v>176</v>
      </c>
      <c r="H49" s="114">
        <v>164</v>
      </c>
      <c r="I49" s="140">
        <v>165</v>
      </c>
      <c r="J49" s="115">
        <v>32</v>
      </c>
      <c r="K49" s="116">
        <v>19.393939393939394</v>
      </c>
    </row>
    <row r="50" spans="1:11" ht="14.1" customHeight="1" x14ac:dyDescent="0.2">
      <c r="A50" s="306" t="s">
        <v>272</v>
      </c>
      <c r="B50" s="307" t="s">
        <v>273</v>
      </c>
      <c r="C50" s="308"/>
      <c r="D50" s="113">
        <v>0.32735367290821005</v>
      </c>
      <c r="E50" s="115">
        <v>25</v>
      </c>
      <c r="F50" s="114">
        <v>17</v>
      </c>
      <c r="G50" s="114">
        <v>18</v>
      </c>
      <c r="H50" s="114">
        <v>14</v>
      </c>
      <c r="I50" s="140">
        <v>18</v>
      </c>
      <c r="J50" s="115">
        <v>7</v>
      </c>
      <c r="K50" s="116">
        <v>38.888888888888886</v>
      </c>
    </row>
    <row r="51" spans="1:11" ht="14.1" customHeight="1" x14ac:dyDescent="0.2">
      <c r="A51" s="306" t="s">
        <v>274</v>
      </c>
      <c r="B51" s="307" t="s">
        <v>275</v>
      </c>
      <c r="C51" s="308"/>
      <c r="D51" s="113">
        <v>2.1343459473615294</v>
      </c>
      <c r="E51" s="115">
        <v>163</v>
      </c>
      <c r="F51" s="114">
        <v>154</v>
      </c>
      <c r="G51" s="114">
        <v>139</v>
      </c>
      <c r="H51" s="114">
        <v>135</v>
      </c>
      <c r="I51" s="140">
        <v>136</v>
      </c>
      <c r="J51" s="115">
        <v>27</v>
      </c>
      <c r="K51" s="116">
        <v>19.852941176470587</v>
      </c>
    </row>
    <row r="52" spans="1:11" ht="14.1" customHeight="1" x14ac:dyDescent="0.2">
      <c r="A52" s="306">
        <v>71</v>
      </c>
      <c r="B52" s="307" t="s">
        <v>276</v>
      </c>
      <c r="C52" s="308"/>
      <c r="D52" s="113">
        <v>6.4161319890009167</v>
      </c>
      <c r="E52" s="115">
        <v>490</v>
      </c>
      <c r="F52" s="114">
        <v>360</v>
      </c>
      <c r="G52" s="114">
        <v>453</v>
      </c>
      <c r="H52" s="114">
        <v>411</v>
      </c>
      <c r="I52" s="140">
        <v>503</v>
      </c>
      <c r="J52" s="115">
        <v>-13</v>
      </c>
      <c r="K52" s="116">
        <v>-2.5844930417495031</v>
      </c>
    </row>
    <row r="53" spans="1:11" ht="14.1" customHeight="1" x14ac:dyDescent="0.2">
      <c r="A53" s="306" t="s">
        <v>277</v>
      </c>
      <c r="B53" s="307" t="s">
        <v>278</v>
      </c>
      <c r="C53" s="308"/>
      <c r="D53" s="113">
        <v>1.7546156867880058</v>
      </c>
      <c r="E53" s="115">
        <v>134</v>
      </c>
      <c r="F53" s="114">
        <v>99</v>
      </c>
      <c r="G53" s="114">
        <v>107</v>
      </c>
      <c r="H53" s="114">
        <v>102</v>
      </c>
      <c r="I53" s="140">
        <v>186</v>
      </c>
      <c r="J53" s="115">
        <v>-52</v>
      </c>
      <c r="K53" s="116">
        <v>-27.956989247311828</v>
      </c>
    </row>
    <row r="54" spans="1:11" ht="14.1" customHeight="1" x14ac:dyDescent="0.2">
      <c r="A54" s="306" t="s">
        <v>279</v>
      </c>
      <c r="B54" s="307" t="s">
        <v>280</v>
      </c>
      <c r="C54" s="308"/>
      <c r="D54" s="113">
        <v>4.1508445724761032</v>
      </c>
      <c r="E54" s="115">
        <v>317</v>
      </c>
      <c r="F54" s="114">
        <v>232</v>
      </c>
      <c r="G54" s="114">
        <v>310</v>
      </c>
      <c r="H54" s="114">
        <v>270</v>
      </c>
      <c r="I54" s="140">
        <v>266</v>
      </c>
      <c r="J54" s="115">
        <v>51</v>
      </c>
      <c r="K54" s="116">
        <v>19.172932330827066</v>
      </c>
    </row>
    <row r="55" spans="1:11" ht="14.1" customHeight="1" x14ac:dyDescent="0.2">
      <c r="A55" s="306">
        <v>72</v>
      </c>
      <c r="B55" s="307" t="s">
        <v>281</v>
      </c>
      <c r="C55" s="308"/>
      <c r="D55" s="113">
        <v>1.9510278905329317</v>
      </c>
      <c r="E55" s="115">
        <v>149</v>
      </c>
      <c r="F55" s="114">
        <v>79</v>
      </c>
      <c r="G55" s="114">
        <v>120</v>
      </c>
      <c r="H55" s="114">
        <v>89</v>
      </c>
      <c r="I55" s="140">
        <v>143</v>
      </c>
      <c r="J55" s="115">
        <v>6</v>
      </c>
      <c r="K55" s="116">
        <v>4.1958041958041958</v>
      </c>
    </row>
    <row r="56" spans="1:11" ht="14.1" customHeight="1" x14ac:dyDescent="0.2">
      <c r="A56" s="306" t="s">
        <v>282</v>
      </c>
      <c r="B56" s="307" t="s">
        <v>283</v>
      </c>
      <c r="C56" s="308"/>
      <c r="D56" s="113">
        <v>0.79874296189603244</v>
      </c>
      <c r="E56" s="115">
        <v>61</v>
      </c>
      <c r="F56" s="114">
        <v>41</v>
      </c>
      <c r="G56" s="114">
        <v>52</v>
      </c>
      <c r="H56" s="114">
        <v>40</v>
      </c>
      <c r="I56" s="140">
        <v>72</v>
      </c>
      <c r="J56" s="115">
        <v>-11</v>
      </c>
      <c r="K56" s="116">
        <v>-15.277777777777779</v>
      </c>
    </row>
    <row r="57" spans="1:11" ht="14.1" customHeight="1" x14ac:dyDescent="0.2">
      <c r="A57" s="306" t="s">
        <v>284</v>
      </c>
      <c r="B57" s="307" t="s">
        <v>285</v>
      </c>
      <c r="C57" s="308"/>
      <c r="D57" s="113">
        <v>0.54995417048579287</v>
      </c>
      <c r="E57" s="115">
        <v>42</v>
      </c>
      <c r="F57" s="114">
        <v>15</v>
      </c>
      <c r="G57" s="114">
        <v>28</v>
      </c>
      <c r="H57" s="114">
        <v>27</v>
      </c>
      <c r="I57" s="140">
        <v>42</v>
      </c>
      <c r="J57" s="115">
        <v>0</v>
      </c>
      <c r="K57" s="116">
        <v>0</v>
      </c>
    </row>
    <row r="58" spans="1:11" ht="14.1" customHeight="1" x14ac:dyDescent="0.2">
      <c r="A58" s="306">
        <v>73</v>
      </c>
      <c r="B58" s="307" t="s">
        <v>286</v>
      </c>
      <c r="C58" s="308"/>
      <c r="D58" s="113">
        <v>2.0426869189472305</v>
      </c>
      <c r="E58" s="115">
        <v>156</v>
      </c>
      <c r="F58" s="114">
        <v>62</v>
      </c>
      <c r="G58" s="114">
        <v>100</v>
      </c>
      <c r="H58" s="114">
        <v>57</v>
      </c>
      <c r="I58" s="140">
        <v>104</v>
      </c>
      <c r="J58" s="115">
        <v>52</v>
      </c>
      <c r="K58" s="116">
        <v>50</v>
      </c>
    </row>
    <row r="59" spans="1:11" ht="14.1" customHeight="1" x14ac:dyDescent="0.2">
      <c r="A59" s="306" t="s">
        <v>287</v>
      </c>
      <c r="B59" s="307" t="s">
        <v>288</v>
      </c>
      <c r="C59" s="308"/>
      <c r="D59" s="113">
        <v>0.79874296189603244</v>
      </c>
      <c r="E59" s="115">
        <v>61</v>
      </c>
      <c r="F59" s="114">
        <v>29</v>
      </c>
      <c r="G59" s="114">
        <v>66</v>
      </c>
      <c r="H59" s="114">
        <v>31</v>
      </c>
      <c r="I59" s="140">
        <v>64</v>
      </c>
      <c r="J59" s="115">
        <v>-3</v>
      </c>
      <c r="K59" s="116">
        <v>-4.6875</v>
      </c>
    </row>
    <row r="60" spans="1:11" ht="14.1" customHeight="1" x14ac:dyDescent="0.2">
      <c r="A60" s="306">
        <v>81</v>
      </c>
      <c r="B60" s="307" t="s">
        <v>289</v>
      </c>
      <c r="C60" s="308"/>
      <c r="D60" s="113">
        <v>7.5684169176378155</v>
      </c>
      <c r="E60" s="115">
        <v>578</v>
      </c>
      <c r="F60" s="114">
        <v>409</v>
      </c>
      <c r="G60" s="114">
        <v>522</v>
      </c>
      <c r="H60" s="114">
        <v>388</v>
      </c>
      <c r="I60" s="140">
        <v>478</v>
      </c>
      <c r="J60" s="115">
        <v>100</v>
      </c>
      <c r="K60" s="116">
        <v>20.92050209205021</v>
      </c>
    </row>
    <row r="61" spans="1:11" ht="14.1" customHeight="1" x14ac:dyDescent="0.2">
      <c r="A61" s="306" t="s">
        <v>290</v>
      </c>
      <c r="B61" s="307" t="s">
        <v>291</v>
      </c>
      <c r="C61" s="308"/>
      <c r="D61" s="113">
        <v>2.1081576535288726</v>
      </c>
      <c r="E61" s="115">
        <v>161</v>
      </c>
      <c r="F61" s="114">
        <v>89</v>
      </c>
      <c r="G61" s="114">
        <v>152</v>
      </c>
      <c r="H61" s="114">
        <v>130</v>
      </c>
      <c r="I61" s="140">
        <v>155</v>
      </c>
      <c r="J61" s="115">
        <v>6</v>
      </c>
      <c r="K61" s="116">
        <v>3.870967741935484</v>
      </c>
    </row>
    <row r="62" spans="1:11" ht="14.1" customHeight="1" x14ac:dyDescent="0.2">
      <c r="A62" s="306" t="s">
        <v>292</v>
      </c>
      <c r="B62" s="307" t="s">
        <v>293</v>
      </c>
      <c r="C62" s="308"/>
      <c r="D62" s="113">
        <v>3.2866308759984286</v>
      </c>
      <c r="E62" s="115">
        <v>251</v>
      </c>
      <c r="F62" s="114">
        <v>191</v>
      </c>
      <c r="G62" s="114">
        <v>212</v>
      </c>
      <c r="H62" s="114">
        <v>133</v>
      </c>
      <c r="I62" s="140">
        <v>177</v>
      </c>
      <c r="J62" s="115">
        <v>74</v>
      </c>
      <c r="K62" s="116">
        <v>41.807909604519772</v>
      </c>
    </row>
    <row r="63" spans="1:11" ht="14.1" customHeight="1" x14ac:dyDescent="0.2">
      <c r="A63" s="306"/>
      <c r="B63" s="307" t="s">
        <v>294</v>
      </c>
      <c r="C63" s="308"/>
      <c r="D63" s="113">
        <v>2.0557810658635591</v>
      </c>
      <c r="E63" s="115">
        <v>157</v>
      </c>
      <c r="F63" s="114">
        <v>170</v>
      </c>
      <c r="G63" s="114">
        <v>175</v>
      </c>
      <c r="H63" s="114">
        <v>117</v>
      </c>
      <c r="I63" s="140">
        <v>146</v>
      </c>
      <c r="J63" s="115">
        <v>11</v>
      </c>
      <c r="K63" s="116">
        <v>7.5342465753424657</v>
      </c>
    </row>
    <row r="64" spans="1:11" ht="14.1" customHeight="1" x14ac:dyDescent="0.2">
      <c r="A64" s="306" t="s">
        <v>295</v>
      </c>
      <c r="B64" s="307" t="s">
        <v>296</v>
      </c>
      <c r="C64" s="308"/>
      <c r="D64" s="113">
        <v>0.85111954956134606</v>
      </c>
      <c r="E64" s="115">
        <v>65</v>
      </c>
      <c r="F64" s="114">
        <v>32</v>
      </c>
      <c r="G64" s="114">
        <v>52</v>
      </c>
      <c r="H64" s="114">
        <v>42</v>
      </c>
      <c r="I64" s="140">
        <v>60</v>
      </c>
      <c r="J64" s="115">
        <v>5</v>
      </c>
      <c r="K64" s="116">
        <v>8.3333333333333339</v>
      </c>
    </row>
    <row r="65" spans="1:11" ht="14.1" customHeight="1" x14ac:dyDescent="0.2">
      <c r="A65" s="306" t="s">
        <v>297</v>
      </c>
      <c r="B65" s="307" t="s">
        <v>298</v>
      </c>
      <c r="C65" s="308"/>
      <c r="D65" s="113">
        <v>0.39282440748985203</v>
      </c>
      <c r="E65" s="115">
        <v>30</v>
      </c>
      <c r="F65" s="114">
        <v>50</v>
      </c>
      <c r="G65" s="114">
        <v>49</v>
      </c>
      <c r="H65" s="114">
        <v>46</v>
      </c>
      <c r="I65" s="140">
        <v>42</v>
      </c>
      <c r="J65" s="115">
        <v>-12</v>
      </c>
      <c r="K65" s="116">
        <v>-28.571428571428573</v>
      </c>
    </row>
    <row r="66" spans="1:11" ht="14.1" customHeight="1" x14ac:dyDescent="0.2">
      <c r="A66" s="306">
        <v>82</v>
      </c>
      <c r="B66" s="307" t="s">
        <v>299</v>
      </c>
      <c r="C66" s="308"/>
      <c r="D66" s="113">
        <v>4.3472567762210295</v>
      </c>
      <c r="E66" s="115">
        <v>332</v>
      </c>
      <c r="F66" s="114">
        <v>263</v>
      </c>
      <c r="G66" s="114">
        <v>310</v>
      </c>
      <c r="H66" s="114">
        <v>211</v>
      </c>
      <c r="I66" s="140">
        <v>270</v>
      </c>
      <c r="J66" s="115">
        <v>62</v>
      </c>
      <c r="K66" s="116">
        <v>22.962962962962962</v>
      </c>
    </row>
    <row r="67" spans="1:11" ht="14.1" customHeight="1" x14ac:dyDescent="0.2">
      <c r="A67" s="306" t="s">
        <v>300</v>
      </c>
      <c r="B67" s="307" t="s">
        <v>301</v>
      </c>
      <c r="C67" s="308"/>
      <c r="D67" s="113">
        <v>3.3651957574963993</v>
      </c>
      <c r="E67" s="115">
        <v>257</v>
      </c>
      <c r="F67" s="114">
        <v>217</v>
      </c>
      <c r="G67" s="114">
        <v>231</v>
      </c>
      <c r="H67" s="114">
        <v>159</v>
      </c>
      <c r="I67" s="140">
        <v>195</v>
      </c>
      <c r="J67" s="115">
        <v>62</v>
      </c>
      <c r="K67" s="116">
        <v>31.794871794871796</v>
      </c>
    </row>
    <row r="68" spans="1:11" ht="14.1" customHeight="1" x14ac:dyDescent="0.2">
      <c r="A68" s="306" t="s">
        <v>302</v>
      </c>
      <c r="B68" s="307" t="s">
        <v>303</v>
      </c>
      <c r="C68" s="308"/>
      <c r="D68" s="113">
        <v>0.60233075815110648</v>
      </c>
      <c r="E68" s="115">
        <v>46</v>
      </c>
      <c r="F68" s="114">
        <v>24</v>
      </c>
      <c r="G68" s="114">
        <v>45</v>
      </c>
      <c r="H68" s="114">
        <v>40</v>
      </c>
      <c r="I68" s="140">
        <v>43</v>
      </c>
      <c r="J68" s="115">
        <v>3</v>
      </c>
      <c r="K68" s="116">
        <v>6.9767441860465116</v>
      </c>
    </row>
    <row r="69" spans="1:11" ht="14.1" customHeight="1" x14ac:dyDescent="0.2">
      <c r="A69" s="306">
        <v>83</v>
      </c>
      <c r="B69" s="307" t="s">
        <v>304</v>
      </c>
      <c r="C69" s="308"/>
      <c r="D69" s="113">
        <v>4.0068089563964904</v>
      </c>
      <c r="E69" s="115">
        <v>306</v>
      </c>
      <c r="F69" s="114">
        <v>275</v>
      </c>
      <c r="G69" s="114">
        <v>793</v>
      </c>
      <c r="H69" s="114">
        <v>273</v>
      </c>
      <c r="I69" s="140">
        <v>287</v>
      </c>
      <c r="J69" s="115">
        <v>19</v>
      </c>
      <c r="K69" s="116">
        <v>6.6202090592334493</v>
      </c>
    </row>
    <row r="70" spans="1:11" ht="14.1" customHeight="1" x14ac:dyDescent="0.2">
      <c r="A70" s="306" t="s">
        <v>305</v>
      </c>
      <c r="B70" s="307" t="s">
        <v>306</v>
      </c>
      <c r="C70" s="308"/>
      <c r="D70" s="113">
        <v>3.0116537907555321</v>
      </c>
      <c r="E70" s="115">
        <v>230</v>
      </c>
      <c r="F70" s="114">
        <v>190</v>
      </c>
      <c r="G70" s="114">
        <v>692</v>
      </c>
      <c r="H70" s="114">
        <v>201</v>
      </c>
      <c r="I70" s="140">
        <v>204</v>
      </c>
      <c r="J70" s="115">
        <v>26</v>
      </c>
      <c r="K70" s="116">
        <v>12.745098039215685</v>
      </c>
    </row>
    <row r="71" spans="1:11" ht="14.1" customHeight="1" x14ac:dyDescent="0.2">
      <c r="A71" s="306"/>
      <c r="B71" s="307" t="s">
        <v>307</v>
      </c>
      <c r="C71" s="308"/>
      <c r="D71" s="113">
        <v>1.2570381039675265</v>
      </c>
      <c r="E71" s="115">
        <v>96</v>
      </c>
      <c r="F71" s="114">
        <v>97</v>
      </c>
      <c r="G71" s="114">
        <v>436</v>
      </c>
      <c r="H71" s="114">
        <v>114</v>
      </c>
      <c r="I71" s="140">
        <v>113</v>
      </c>
      <c r="J71" s="115">
        <v>-17</v>
      </c>
      <c r="K71" s="116">
        <v>-15.044247787610619</v>
      </c>
    </row>
    <row r="72" spans="1:11" ht="14.1" customHeight="1" x14ac:dyDescent="0.2">
      <c r="A72" s="306">
        <v>84</v>
      </c>
      <c r="B72" s="307" t="s">
        <v>308</v>
      </c>
      <c r="C72" s="308"/>
      <c r="D72" s="113">
        <v>1.4927327484614377</v>
      </c>
      <c r="E72" s="115">
        <v>114</v>
      </c>
      <c r="F72" s="114">
        <v>73</v>
      </c>
      <c r="G72" s="114">
        <v>139</v>
      </c>
      <c r="H72" s="114">
        <v>89</v>
      </c>
      <c r="I72" s="140">
        <v>97</v>
      </c>
      <c r="J72" s="115">
        <v>17</v>
      </c>
      <c r="K72" s="116">
        <v>17.52577319587629</v>
      </c>
    </row>
    <row r="73" spans="1:11" ht="14.1" customHeight="1" x14ac:dyDescent="0.2">
      <c r="A73" s="306" t="s">
        <v>309</v>
      </c>
      <c r="B73" s="307" t="s">
        <v>310</v>
      </c>
      <c r="C73" s="308"/>
      <c r="D73" s="113">
        <v>0.73327222731439046</v>
      </c>
      <c r="E73" s="115">
        <v>56</v>
      </c>
      <c r="F73" s="114">
        <v>30</v>
      </c>
      <c r="G73" s="114">
        <v>74</v>
      </c>
      <c r="H73" s="114">
        <v>30</v>
      </c>
      <c r="I73" s="140">
        <v>48</v>
      </c>
      <c r="J73" s="115">
        <v>8</v>
      </c>
      <c r="K73" s="116">
        <v>16.666666666666668</v>
      </c>
    </row>
    <row r="74" spans="1:11" ht="14.1" customHeight="1" x14ac:dyDescent="0.2">
      <c r="A74" s="306" t="s">
        <v>311</v>
      </c>
      <c r="B74" s="307" t="s">
        <v>312</v>
      </c>
      <c r="C74" s="308"/>
      <c r="D74" s="113">
        <v>0.11784732224695561</v>
      </c>
      <c r="E74" s="115">
        <v>9</v>
      </c>
      <c r="F74" s="114">
        <v>10</v>
      </c>
      <c r="G74" s="114">
        <v>19</v>
      </c>
      <c r="H74" s="114">
        <v>12</v>
      </c>
      <c r="I74" s="140">
        <v>12</v>
      </c>
      <c r="J74" s="115">
        <v>-3</v>
      </c>
      <c r="K74" s="116">
        <v>-25</v>
      </c>
    </row>
    <row r="75" spans="1:11" ht="14.1" customHeight="1" x14ac:dyDescent="0.2">
      <c r="A75" s="306" t="s">
        <v>313</v>
      </c>
      <c r="B75" s="307" t="s">
        <v>314</v>
      </c>
      <c r="C75" s="308"/>
      <c r="D75" s="113">
        <v>0.28807123215922481</v>
      </c>
      <c r="E75" s="115">
        <v>22</v>
      </c>
      <c r="F75" s="114">
        <v>18</v>
      </c>
      <c r="G75" s="114">
        <v>14</v>
      </c>
      <c r="H75" s="114">
        <v>22</v>
      </c>
      <c r="I75" s="140">
        <v>17</v>
      </c>
      <c r="J75" s="115">
        <v>5</v>
      </c>
      <c r="K75" s="116">
        <v>29.411764705882351</v>
      </c>
    </row>
    <row r="76" spans="1:11" ht="14.1" customHeight="1" x14ac:dyDescent="0.2">
      <c r="A76" s="306">
        <v>91</v>
      </c>
      <c r="B76" s="307" t="s">
        <v>315</v>
      </c>
      <c r="C76" s="308"/>
      <c r="D76" s="113">
        <v>0.11784732224695561</v>
      </c>
      <c r="E76" s="115">
        <v>9</v>
      </c>
      <c r="F76" s="114">
        <v>12</v>
      </c>
      <c r="G76" s="114">
        <v>19</v>
      </c>
      <c r="H76" s="114">
        <v>16</v>
      </c>
      <c r="I76" s="140">
        <v>12</v>
      </c>
      <c r="J76" s="115">
        <v>-3</v>
      </c>
      <c r="K76" s="116">
        <v>-25</v>
      </c>
    </row>
    <row r="77" spans="1:11" ht="14.1" customHeight="1" x14ac:dyDescent="0.2">
      <c r="A77" s="306">
        <v>92</v>
      </c>
      <c r="B77" s="307" t="s">
        <v>316</v>
      </c>
      <c r="C77" s="308"/>
      <c r="D77" s="113">
        <v>0.34044781982453842</v>
      </c>
      <c r="E77" s="115">
        <v>26</v>
      </c>
      <c r="F77" s="114">
        <v>25</v>
      </c>
      <c r="G77" s="114">
        <v>27</v>
      </c>
      <c r="H77" s="114">
        <v>19</v>
      </c>
      <c r="I77" s="140">
        <v>25</v>
      </c>
      <c r="J77" s="115">
        <v>1</v>
      </c>
      <c r="K77" s="116">
        <v>4</v>
      </c>
    </row>
    <row r="78" spans="1:11" ht="14.1" customHeight="1" x14ac:dyDescent="0.2">
      <c r="A78" s="306">
        <v>93</v>
      </c>
      <c r="B78" s="307" t="s">
        <v>317</v>
      </c>
      <c r="C78" s="308"/>
      <c r="D78" s="113">
        <v>7.8564881497970404E-2</v>
      </c>
      <c r="E78" s="115">
        <v>6</v>
      </c>
      <c r="F78" s="114" t="s">
        <v>513</v>
      </c>
      <c r="G78" s="114">
        <v>12</v>
      </c>
      <c r="H78" s="114" t="s">
        <v>513</v>
      </c>
      <c r="I78" s="140">
        <v>7</v>
      </c>
      <c r="J78" s="115">
        <v>-1</v>
      </c>
      <c r="K78" s="116">
        <v>-14.285714285714286</v>
      </c>
    </row>
    <row r="79" spans="1:11" ht="14.1" customHeight="1" x14ac:dyDescent="0.2">
      <c r="A79" s="306">
        <v>94</v>
      </c>
      <c r="B79" s="307" t="s">
        <v>318</v>
      </c>
      <c r="C79" s="308"/>
      <c r="D79" s="113">
        <v>0.23569464449391123</v>
      </c>
      <c r="E79" s="115">
        <v>18</v>
      </c>
      <c r="F79" s="114">
        <v>28</v>
      </c>
      <c r="G79" s="114">
        <v>28</v>
      </c>
      <c r="H79" s="114">
        <v>15</v>
      </c>
      <c r="I79" s="140">
        <v>22</v>
      </c>
      <c r="J79" s="115">
        <v>-4</v>
      </c>
      <c r="K79" s="116">
        <v>-18.181818181818183</v>
      </c>
    </row>
    <row r="80" spans="1:11" ht="14.1" customHeight="1" x14ac:dyDescent="0.2">
      <c r="A80" s="306" t="s">
        <v>319</v>
      </c>
      <c r="B80" s="307" t="s">
        <v>320</v>
      </c>
      <c r="C80" s="308"/>
      <c r="D80" s="113">
        <v>0</v>
      </c>
      <c r="E80" s="115">
        <v>0</v>
      </c>
      <c r="F80" s="114" t="s">
        <v>513</v>
      </c>
      <c r="G80" s="114" t="s">
        <v>513</v>
      </c>
      <c r="H80" s="114" t="s">
        <v>513</v>
      </c>
      <c r="I80" s="140">
        <v>0</v>
      </c>
      <c r="J80" s="115">
        <v>0</v>
      </c>
      <c r="K80" s="116">
        <v>0</v>
      </c>
    </row>
    <row r="81" spans="1:11" ht="14.1" customHeight="1" x14ac:dyDescent="0.2">
      <c r="A81" s="310" t="s">
        <v>321</v>
      </c>
      <c r="B81" s="311" t="s">
        <v>333</v>
      </c>
      <c r="C81" s="312"/>
      <c r="D81" s="125">
        <v>0.5368600235694645</v>
      </c>
      <c r="E81" s="143">
        <v>41</v>
      </c>
      <c r="F81" s="144">
        <v>31</v>
      </c>
      <c r="G81" s="144">
        <v>30</v>
      </c>
      <c r="H81" s="144">
        <v>20</v>
      </c>
      <c r="I81" s="145">
        <v>28</v>
      </c>
      <c r="J81" s="143">
        <v>13</v>
      </c>
      <c r="K81" s="146">
        <v>46.428571428571431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71091</v>
      </c>
      <c r="C10" s="114">
        <v>40623</v>
      </c>
      <c r="D10" s="114">
        <v>30468</v>
      </c>
      <c r="E10" s="114">
        <v>54113</v>
      </c>
      <c r="F10" s="114">
        <v>16068</v>
      </c>
      <c r="G10" s="114">
        <v>8354</v>
      </c>
      <c r="H10" s="114">
        <v>19854</v>
      </c>
      <c r="I10" s="115">
        <v>25627</v>
      </c>
      <c r="J10" s="114">
        <v>19275</v>
      </c>
      <c r="K10" s="114">
        <v>6352</v>
      </c>
      <c r="L10" s="423">
        <v>5459</v>
      </c>
      <c r="M10" s="424">
        <v>5981</v>
      </c>
    </row>
    <row r="11" spans="1:13" ht="11.1" customHeight="1" x14ac:dyDescent="0.2">
      <c r="A11" s="422" t="s">
        <v>387</v>
      </c>
      <c r="B11" s="115">
        <v>71510</v>
      </c>
      <c r="C11" s="114">
        <v>41019</v>
      </c>
      <c r="D11" s="114">
        <v>30491</v>
      </c>
      <c r="E11" s="114">
        <v>54389</v>
      </c>
      <c r="F11" s="114">
        <v>16224</v>
      </c>
      <c r="G11" s="114">
        <v>8062</v>
      </c>
      <c r="H11" s="114">
        <v>20210</v>
      </c>
      <c r="I11" s="115">
        <v>26029</v>
      </c>
      <c r="J11" s="114">
        <v>19595</v>
      </c>
      <c r="K11" s="114">
        <v>6434</v>
      </c>
      <c r="L11" s="423">
        <v>4983</v>
      </c>
      <c r="M11" s="424">
        <v>4562</v>
      </c>
    </row>
    <row r="12" spans="1:13" ht="11.1" customHeight="1" x14ac:dyDescent="0.2">
      <c r="A12" s="422" t="s">
        <v>388</v>
      </c>
      <c r="B12" s="115">
        <v>73568</v>
      </c>
      <c r="C12" s="114">
        <v>42344</v>
      </c>
      <c r="D12" s="114">
        <v>31224</v>
      </c>
      <c r="E12" s="114">
        <v>56240</v>
      </c>
      <c r="F12" s="114">
        <v>16404</v>
      </c>
      <c r="G12" s="114">
        <v>9139</v>
      </c>
      <c r="H12" s="114">
        <v>20792</v>
      </c>
      <c r="I12" s="115">
        <v>26207</v>
      </c>
      <c r="J12" s="114">
        <v>19419</v>
      </c>
      <c r="K12" s="114">
        <v>6788</v>
      </c>
      <c r="L12" s="423">
        <v>7520</v>
      </c>
      <c r="M12" s="424">
        <v>5715</v>
      </c>
    </row>
    <row r="13" spans="1:13" s="110" customFormat="1" ht="11.1" customHeight="1" x14ac:dyDescent="0.2">
      <c r="A13" s="422" t="s">
        <v>389</v>
      </c>
      <c r="B13" s="115">
        <v>73204</v>
      </c>
      <c r="C13" s="114">
        <v>41852</v>
      </c>
      <c r="D13" s="114">
        <v>31352</v>
      </c>
      <c r="E13" s="114">
        <v>55574</v>
      </c>
      <c r="F13" s="114">
        <v>16699</v>
      </c>
      <c r="G13" s="114">
        <v>8826</v>
      </c>
      <c r="H13" s="114">
        <v>20960</v>
      </c>
      <c r="I13" s="115">
        <v>26266</v>
      </c>
      <c r="J13" s="114">
        <v>19446</v>
      </c>
      <c r="K13" s="114">
        <v>6820</v>
      </c>
      <c r="L13" s="423">
        <v>4559</v>
      </c>
      <c r="M13" s="424">
        <v>5146</v>
      </c>
    </row>
    <row r="14" spans="1:13" ht="15" customHeight="1" x14ac:dyDescent="0.2">
      <c r="A14" s="422" t="s">
        <v>390</v>
      </c>
      <c r="B14" s="115">
        <v>73377</v>
      </c>
      <c r="C14" s="114">
        <v>42040</v>
      </c>
      <c r="D14" s="114">
        <v>31337</v>
      </c>
      <c r="E14" s="114">
        <v>54357</v>
      </c>
      <c r="F14" s="114">
        <v>18191</v>
      </c>
      <c r="G14" s="114">
        <v>8436</v>
      </c>
      <c r="H14" s="114">
        <v>21411</v>
      </c>
      <c r="I14" s="115">
        <v>26309</v>
      </c>
      <c r="J14" s="114">
        <v>19482</v>
      </c>
      <c r="K14" s="114">
        <v>6827</v>
      </c>
      <c r="L14" s="423">
        <v>5988</v>
      </c>
      <c r="M14" s="424">
        <v>5967</v>
      </c>
    </row>
    <row r="15" spans="1:13" ht="11.1" customHeight="1" x14ac:dyDescent="0.2">
      <c r="A15" s="422" t="s">
        <v>387</v>
      </c>
      <c r="B15" s="115">
        <v>73859</v>
      </c>
      <c r="C15" s="114">
        <v>42429</v>
      </c>
      <c r="D15" s="114">
        <v>31430</v>
      </c>
      <c r="E15" s="114">
        <v>54420</v>
      </c>
      <c r="F15" s="114">
        <v>18614</v>
      </c>
      <c r="G15" s="114">
        <v>8241</v>
      </c>
      <c r="H15" s="114">
        <v>21831</v>
      </c>
      <c r="I15" s="115">
        <v>26887</v>
      </c>
      <c r="J15" s="114">
        <v>19923</v>
      </c>
      <c r="K15" s="114">
        <v>6964</v>
      </c>
      <c r="L15" s="423">
        <v>5195</v>
      </c>
      <c r="M15" s="424">
        <v>4797</v>
      </c>
    </row>
    <row r="16" spans="1:13" ht="11.1" customHeight="1" x14ac:dyDescent="0.2">
      <c r="A16" s="422" t="s">
        <v>388</v>
      </c>
      <c r="B16" s="115">
        <v>75644</v>
      </c>
      <c r="C16" s="114">
        <v>43464</v>
      </c>
      <c r="D16" s="114">
        <v>32180</v>
      </c>
      <c r="E16" s="114">
        <v>55866</v>
      </c>
      <c r="F16" s="114">
        <v>18981</v>
      </c>
      <c r="G16" s="114">
        <v>9373</v>
      </c>
      <c r="H16" s="114">
        <v>22244</v>
      </c>
      <c r="I16" s="115">
        <v>26757</v>
      </c>
      <c r="J16" s="114">
        <v>19582</v>
      </c>
      <c r="K16" s="114">
        <v>7175</v>
      </c>
      <c r="L16" s="423">
        <v>8223</v>
      </c>
      <c r="M16" s="424">
        <v>6657</v>
      </c>
    </row>
    <row r="17" spans="1:13" s="110" customFormat="1" ht="11.1" customHeight="1" x14ac:dyDescent="0.2">
      <c r="A17" s="422" t="s">
        <v>389</v>
      </c>
      <c r="B17" s="115">
        <v>75556</v>
      </c>
      <c r="C17" s="114">
        <v>42843</v>
      </c>
      <c r="D17" s="114">
        <v>32713</v>
      </c>
      <c r="E17" s="114">
        <v>55980</v>
      </c>
      <c r="F17" s="114">
        <v>19511</v>
      </c>
      <c r="G17" s="114">
        <v>9003</v>
      </c>
      <c r="H17" s="114">
        <v>22662</v>
      </c>
      <c r="I17" s="115">
        <v>27038</v>
      </c>
      <c r="J17" s="114">
        <v>19818</v>
      </c>
      <c r="K17" s="114">
        <v>7220</v>
      </c>
      <c r="L17" s="423">
        <v>4643</v>
      </c>
      <c r="M17" s="424">
        <v>5522</v>
      </c>
    </row>
    <row r="18" spans="1:13" ht="15" customHeight="1" x14ac:dyDescent="0.2">
      <c r="A18" s="422" t="s">
        <v>391</v>
      </c>
      <c r="B18" s="115">
        <v>75439</v>
      </c>
      <c r="C18" s="114">
        <v>42574</v>
      </c>
      <c r="D18" s="114">
        <v>32865</v>
      </c>
      <c r="E18" s="114">
        <v>55181</v>
      </c>
      <c r="F18" s="114">
        <v>20154</v>
      </c>
      <c r="G18" s="114">
        <v>8682</v>
      </c>
      <c r="H18" s="114">
        <v>22861</v>
      </c>
      <c r="I18" s="115">
        <v>26897</v>
      </c>
      <c r="J18" s="114">
        <v>19758</v>
      </c>
      <c r="K18" s="114">
        <v>7139</v>
      </c>
      <c r="L18" s="423">
        <v>6033</v>
      </c>
      <c r="M18" s="424">
        <v>6217</v>
      </c>
    </row>
    <row r="19" spans="1:13" ht="11.1" customHeight="1" x14ac:dyDescent="0.2">
      <c r="A19" s="422" t="s">
        <v>387</v>
      </c>
      <c r="B19" s="115">
        <v>75807</v>
      </c>
      <c r="C19" s="114">
        <v>42796</v>
      </c>
      <c r="D19" s="114">
        <v>33011</v>
      </c>
      <c r="E19" s="114">
        <v>55171</v>
      </c>
      <c r="F19" s="114">
        <v>20517</v>
      </c>
      <c r="G19" s="114">
        <v>8315</v>
      </c>
      <c r="H19" s="114">
        <v>23342</v>
      </c>
      <c r="I19" s="115">
        <v>27840</v>
      </c>
      <c r="J19" s="114">
        <v>20421</v>
      </c>
      <c r="K19" s="114">
        <v>7419</v>
      </c>
      <c r="L19" s="423">
        <v>5280</v>
      </c>
      <c r="M19" s="424">
        <v>5015</v>
      </c>
    </row>
    <row r="20" spans="1:13" ht="11.1" customHeight="1" x14ac:dyDescent="0.2">
      <c r="A20" s="422" t="s">
        <v>388</v>
      </c>
      <c r="B20" s="115">
        <v>77350</v>
      </c>
      <c r="C20" s="114">
        <v>43581</v>
      </c>
      <c r="D20" s="114">
        <v>33769</v>
      </c>
      <c r="E20" s="114">
        <v>56452</v>
      </c>
      <c r="F20" s="114">
        <v>20751</v>
      </c>
      <c r="G20" s="114">
        <v>9254</v>
      </c>
      <c r="H20" s="114">
        <v>23702</v>
      </c>
      <c r="I20" s="115">
        <v>27924</v>
      </c>
      <c r="J20" s="114">
        <v>20124</v>
      </c>
      <c r="K20" s="114">
        <v>7800</v>
      </c>
      <c r="L20" s="423">
        <v>7734</v>
      </c>
      <c r="M20" s="424">
        <v>6482</v>
      </c>
    </row>
    <row r="21" spans="1:13" s="110" customFormat="1" ht="11.1" customHeight="1" x14ac:dyDescent="0.2">
      <c r="A21" s="422" t="s">
        <v>389</v>
      </c>
      <c r="B21" s="115">
        <v>76474</v>
      </c>
      <c r="C21" s="114">
        <v>42782</v>
      </c>
      <c r="D21" s="114">
        <v>33692</v>
      </c>
      <c r="E21" s="114">
        <v>55568</v>
      </c>
      <c r="F21" s="114">
        <v>20864</v>
      </c>
      <c r="G21" s="114">
        <v>8827</v>
      </c>
      <c r="H21" s="114">
        <v>23846</v>
      </c>
      <c r="I21" s="115">
        <v>28028</v>
      </c>
      <c r="J21" s="114">
        <v>20177</v>
      </c>
      <c r="K21" s="114">
        <v>7851</v>
      </c>
      <c r="L21" s="423">
        <v>4606</v>
      </c>
      <c r="M21" s="424">
        <v>5550</v>
      </c>
    </row>
    <row r="22" spans="1:13" ht="15" customHeight="1" x14ac:dyDescent="0.2">
      <c r="A22" s="422" t="s">
        <v>392</v>
      </c>
      <c r="B22" s="115">
        <v>76104</v>
      </c>
      <c r="C22" s="114">
        <v>42514</v>
      </c>
      <c r="D22" s="114">
        <v>33590</v>
      </c>
      <c r="E22" s="114">
        <v>55107</v>
      </c>
      <c r="F22" s="114">
        <v>20856</v>
      </c>
      <c r="G22" s="114">
        <v>8437</v>
      </c>
      <c r="H22" s="114">
        <v>24127</v>
      </c>
      <c r="I22" s="115">
        <v>27378</v>
      </c>
      <c r="J22" s="114">
        <v>19837</v>
      </c>
      <c r="K22" s="114">
        <v>7541</v>
      </c>
      <c r="L22" s="423">
        <v>6046</v>
      </c>
      <c r="M22" s="424">
        <v>6500</v>
      </c>
    </row>
    <row r="23" spans="1:13" ht="11.1" customHeight="1" x14ac:dyDescent="0.2">
      <c r="A23" s="422" t="s">
        <v>387</v>
      </c>
      <c r="B23" s="115">
        <v>76224</v>
      </c>
      <c r="C23" s="114">
        <v>42599</v>
      </c>
      <c r="D23" s="114">
        <v>33625</v>
      </c>
      <c r="E23" s="114">
        <v>55026</v>
      </c>
      <c r="F23" s="114">
        <v>21037</v>
      </c>
      <c r="G23" s="114">
        <v>8079</v>
      </c>
      <c r="H23" s="114">
        <v>24560</v>
      </c>
      <c r="I23" s="115">
        <v>27696</v>
      </c>
      <c r="J23" s="114">
        <v>20035</v>
      </c>
      <c r="K23" s="114">
        <v>7661</v>
      </c>
      <c r="L23" s="423">
        <v>5214</v>
      </c>
      <c r="M23" s="424">
        <v>4959</v>
      </c>
    </row>
    <row r="24" spans="1:13" ht="11.1" customHeight="1" x14ac:dyDescent="0.2">
      <c r="A24" s="422" t="s">
        <v>388</v>
      </c>
      <c r="B24" s="115">
        <v>78252</v>
      </c>
      <c r="C24" s="114">
        <v>43675</v>
      </c>
      <c r="D24" s="114">
        <v>34577</v>
      </c>
      <c r="E24" s="114">
        <v>55937</v>
      </c>
      <c r="F24" s="114">
        <v>21414</v>
      </c>
      <c r="G24" s="114">
        <v>9139</v>
      </c>
      <c r="H24" s="114">
        <v>24947</v>
      </c>
      <c r="I24" s="115">
        <v>27620</v>
      </c>
      <c r="J24" s="114">
        <v>19630</v>
      </c>
      <c r="K24" s="114">
        <v>7990</v>
      </c>
      <c r="L24" s="423">
        <v>8273</v>
      </c>
      <c r="M24" s="424">
        <v>6527</v>
      </c>
    </row>
    <row r="25" spans="1:13" s="110" customFormat="1" ht="11.1" customHeight="1" x14ac:dyDescent="0.2">
      <c r="A25" s="422" t="s">
        <v>389</v>
      </c>
      <c r="B25" s="115">
        <v>77372</v>
      </c>
      <c r="C25" s="114">
        <v>42881</v>
      </c>
      <c r="D25" s="114">
        <v>34491</v>
      </c>
      <c r="E25" s="114">
        <v>54934</v>
      </c>
      <c r="F25" s="114">
        <v>21550</v>
      </c>
      <c r="G25" s="114">
        <v>8731</v>
      </c>
      <c r="H25" s="114">
        <v>25110</v>
      </c>
      <c r="I25" s="115">
        <v>27424</v>
      </c>
      <c r="J25" s="114">
        <v>19572</v>
      </c>
      <c r="K25" s="114">
        <v>7852</v>
      </c>
      <c r="L25" s="423">
        <v>4780</v>
      </c>
      <c r="M25" s="424">
        <v>5616</v>
      </c>
    </row>
    <row r="26" spans="1:13" ht="15" customHeight="1" x14ac:dyDescent="0.2">
      <c r="A26" s="422" t="s">
        <v>393</v>
      </c>
      <c r="B26" s="115">
        <v>77268</v>
      </c>
      <c r="C26" s="114">
        <v>42596</v>
      </c>
      <c r="D26" s="114">
        <v>34672</v>
      </c>
      <c r="E26" s="114">
        <v>54578</v>
      </c>
      <c r="F26" s="114">
        <v>21787</v>
      </c>
      <c r="G26" s="114">
        <v>8437</v>
      </c>
      <c r="H26" s="114">
        <v>25341</v>
      </c>
      <c r="I26" s="115">
        <v>27374</v>
      </c>
      <c r="J26" s="114">
        <v>19557</v>
      </c>
      <c r="K26" s="114">
        <v>7817</v>
      </c>
      <c r="L26" s="423">
        <v>6068</v>
      </c>
      <c r="M26" s="424">
        <v>6237</v>
      </c>
    </row>
    <row r="27" spans="1:13" ht="11.1" customHeight="1" x14ac:dyDescent="0.2">
      <c r="A27" s="422" t="s">
        <v>387</v>
      </c>
      <c r="B27" s="115">
        <v>77876</v>
      </c>
      <c r="C27" s="114">
        <v>42982</v>
      </c>
      <c r="D27" s="114">
        <v>34894</v>
      </c>
      <c r="E27" s="114">
        <v>54639</v>
      </c>
      <c r="F27" s="114">
        <v>22331</v>
      </c>
      <c r="G27" s="114">
        <v>8026</v>
      </c>
      <c r="H27" s="114">
        <v>25915</v>
      </c>
      <c r="I27" s="115">
        <v>27842</v>
      </c>
      <c r="J27" s="114">
        <v>19873</v>
      </c>
      <c r="K27" s="114">
        <v>7969</v>
      </c>
      <c r="L27" s="423">
        <v>5430</v>
      </c>
      <c r="M27" s="424">
        <v>4914</v>
      </c>
    </row>
    <row r="28" spans="1:13" ht="11.1" customHeight="1" x14ac:dyDescent="0.2">
      <c r="A28" s="422" t="s">
        <v>388</v>
      </c>
      <c r="B28" s="115">
        <v>79666</v>
      </c>
      <c r="C28" s="114">
        <v>44022</v>
      </c>
      <c r="D28" s="114">
        <v>35644</v>
      </c>
      <c r="E28" s="114">
        <v>56322</v>
      </c>
      <c r="F28" s="114">
        <v>22495</v>
      </c>
      <c r="G28" s="114">
        <v>9093</v>
      </c>
      <c r="H28" s="114">
        <v>26291</v>
      </c>
      <c r="I28" s="115">
        <v>27748</v>
      </c>
      <c r="J28" s="114">
        <v>19588</v>
      </c>
      <c r="K28" s="114">
        <v>8160</v>
      </c>
      <c r="L28" s="423">
        <v>8081</v>
      </c>
      <c r="M28" s="424">
        <v>6679</v>
      </c>
    </row>
    <row r="29" spans="1:13" s="110" customFormat="1" ht="11.1" customHeight="1" x14ac:dyDescent="0.2">
      <c r="A29" s="422" t="s">
        <v>389</v>
      </c>
      <c r="B29" s="115">
        <v>78847</v>
      </c>
      <c r="C29" s="114">
        <v>43267</v>
      </c>
      <c r="D29" s="114">
        <v>35580</v>
      </c>
      <c r="E29" s="114">
        <v>56235</v>
      </c>
      <c r="F29" s="114">
        <v>22581</v>
      </c>
      <c r="G29" s="114">
        <v>8707</v>
      </c>
      <c r="H29" s="114">
        <v>26418</v>
      </c>
      <c r="I29" s="115">
        <v>27459</v>
      </c>
      <c r="J29" s="114">
        <v>19424</v>
      </c>
      <c r="K29" s="114">
        <v>8035</v>
      </c>
      <c r="L29" s="423">
        <v>4633</v>
      </c>
      <c r="M29" s="424">
        <v>5463</v>
      </c>
    </row>
    <row r="30" spans="1:13" ht="15" customHeight="1" x14ac:dyDescent="0.2">
      <c r="A30" s="422" t="s">
        <v>394</v>
      </c>
      <c r="B30" s="115">
        <v>79130</v>
      </c>
      <c r="C30" s="114">
        <v>43341</v>
      </c>
      <c r="D30" s="114">
        <v>35789</v>
      </c>
      <c r="E30" s="114">
        <v>56028</v>
      </c>
      <c r="F30" s="114">
        <v>23083</v>
      </c>
      <c r="G30" s="114">
        <v>8476</v>
      </c>
      <c r="H30" s="114">
        <v>26780</v>
      </c>
      <c r="I30" s="115">
        <v>26697</v>
      </c>
      <c r="J30" s="114">
        <v>18906</v>
      </c>
      <c r="K30" s="114">
        <v>7791</v>
      </c>
      <c r="L30" s="423">
        <v>6542</v>
      </c>
      <c r="M30" s="424">
        <v>6283</v>
      </c>
    </row>
    <row r="31" spans="1:13" ht="11.1" customHeight="1" x14ac:dyDescent="0.2">
      <c r="A31" s="422" t="s">
        <v>387</v>
      </c>
      <c r="B31" s="115">
        <v>79662</v>
      </c>
      <c r="C31" s="114">
        <v>43636</v>
      </c>
      <c r="D31" s="114">
        <v>36026</v>
      </c>
      <c r="E31" s="114">
        <v>56127</v>
      </c>
      <c r="F31" s="114">
        <v>23522</v>
      </c>
      <c r="G31" s="114">
        <v>8195</v>
      </c>
      <c r="H31" s="114">
        <v>27162</v>
      </c>
      <c r="I31" s="115">
        <v>27106</v>
      </c>
      <c r="J31" s="114">
        <v>19262</v>
      </c>
      <c r="K31" s="114">
        <v>7844</v>
      </c>
      <c r="L31" s="423">
        <v>5982</v>
      </c>
      <c r="M31" s="424">
        <v>5602</v>
      </c>
    </row>
    <row r="32" spans="1:13" ht="11.1" customHeight="1" x14ac:dyDescent="0.2">
      <c r="A32" s="422" t="s">
        <v>388</v>
      </c>
      <c r="B32" s="115">
        <v>81476</v>
      </c>
      <c r="C32" s="114">
        <v>44678</v>
      </c>
      <c r="D32" s="114">
        <v>36798</v>
      </c>
      <c r="E32" s="114">
        <v>57583</v>
      </c>
      <c r="F32" s="114">
        <v>23885</v>
      </c>
      <c r="G32" s="114">
        <v>9382</v>
      </c>
      <c r="H32" s="114">
        <v>27352</v>
      </c>
      <c r="I32" s="115">
        <v>27200</v>
      </c>
      <c r="J32" s="114">
        <v>18926</v>
      </c>
      <c r="K32" s="114">
        <v>8274</v>
      </c>
      <c r="L32" s="423">
        <v>8467</v>
      </c>
      <c r="M32" s="424">
        <v>6734</v>
      </c>
    </row>
    <row r="33" spans="1:13" s="110" customFormat="1" ht="11.1" customHeight="1" x14ac:dyDescent="0.2">
      <c r="A33" s="422" t="s">
        <v>389</v>
      </c>
      <c r="B33" s="115">
        <v>81067</v>
      </c>
      <c r="C33" s="114">
        <v>44171</v>
      </c>
      <c r="D33" s="114">
        <v>36896</v>
      </c>
      <c r="E33" s="114">
        <v>56978</v>
      </c>
      <c r="F33" s="114">
        <v>24081</v>
      </c>
      <c r="G33" s="114">
        <v>9077</v>
      </c>
      <c r="H33" s="114">
        <v>27510</v>
      </c>
      <c r="I33" s="115">
        <v>27075</v>
      </c>
      <c r="J33" s="114">
        <v>18776</v>
      </c>
      <c r="K33" s="114">
        <v>8299</v>
      </c>
      <c r="L33" s="423">
        <v>5079</v>
      </c>
      <c r="M33" s="424">
        <v>5647</v>
      </c>
    </row>
    <row r="34" spans="1:13" ht="15" customHeight="1" x14ac:dyDescent="0.2">
      <c r="A34" s="422" t="s">
        <v>395</v>
      </c>
      <c r="B34" s="115">
        <v>81040</v>
      </c>
      <c r="C34" s="114">
        <v>44207</v>
      </c>
      <c r="D34" s="114">
        <v>36833</v>
      </c>
      <c r="E34" s="114">
        <v>56766</v>
      </c>
      <c r="F34" s="114">
        <v>24270</v>
      </c>
      <c r="G34" s="114">
        <v>8682</v>
      </c>
      <c r="H34" s="114">
        <v>27718</v>
      </c>
      <c r="I34" s="115">
        <v>26936</v>
      </c>
      <c r="J34" s="114">
        <v>18677</v>
      </c>
      <c r="K34" s="114">
        <v>8259</v>
      </c>
      <c r="L34" s="423">
        <v>6260</v>
      </c>
      <c r="M34" s="424">
        <v>6358</v>
      </c>
    </row>
    <row r="35" spans="1:13" ht="11.1" customHeight="1" x14ac:dyDescent="0.2">
      <c r="A35" s="422" t="s">
        <v>387</v>
      </c>
      <c r="B35" s="115">
        <v>81177</v>
      </c>
      <c r="C35" s="114">
        <v>44332</v>
      </c>
      <c r="D35" s="114">
        <v>36845</v>
      </c>
      <c r="E35" s="114">
        <v>56492</v>
      </c>
      <c r="F35" s="114">
        <v>24683</v>
      </c>
      <c r="G35" s="114">
        <v>8380</v>
      </c>
      <c r="H35" s="114">
        <v>28088</v>
      </c>
      <c r="I35" s="115">
        <v>27546</v>
      </c>
      <c r="J35" s="114">
        <v>19083</v>
      </c>
      <c r="K35" s="114">
        <v>8463</v>
      </c>
      <c r="L35" s="423">
        <v>5712</v>
      </c>
      <c r="M35" s="424">
        <v>5603</v>
      </c>
    </row>
    <row r="36" spans="1:13" ht="11.1" customHeight="1" x14ac:dyDescent="0.2">
      <c r="A36" s="422" t="s">
        <v>388</v>
      </c>
      <c r="B36" s="115">
        <v>82799</v>
      </c>
      <c r="C36" s="114">
        <v>45352</v>
      </c>
      <c r="D36" s="114">
        <v>37447</v>
      </c>
      <c r="E36" s="114">
        <v>58003</v>
      </c>
      <c r="F36" s="114">
        <v>24796</v>
      </c>
      <c r="G36" s="114">
        <v>9513</v>
      </c>
      <c r="H36" s="114">
        <v>28261</v>
      </c>
      <c r="I36" s="115">
        <v>27819</v>
      </c>
      <c r="J36" s="114">
        <v>18949</v>
      </c>
      <c r="K36" s="114">
        <v>8870</v>
      </c>
      <c r="L36" s="423">
        <v>8507</v>
      </c>
      <c r="M36" s="424">
        <v>7029</v>
      </c>
    </row>
    <row r="37" spans="1:13" s="110" customFormat="1" ht="11.1" customHeight="1" x14ac:dyDescent="0.2">
      <c r="A37" s="422" t="s">
        <v>389</v>
      </c>
      <c r="B37" s="115">
        <v>82304</v>
      </c>
      <c r="C37" s="114">
        <v>44958</v>
      </c>
      <c r="D37" s="114">
        <v>37346</v>
      </c>
      <c r="E37" s="114">
        <v>57324</v>
      </c>
      <c r="F37" s="114">
        <v>24980</v>
      </c>
      <c r="G37" s="114">
        <v>9290</v>
      </c>
      <c r="H37" s="114">
        <v>28388</v>
      </c>
      <c r="I37" s="115">
        <v>27629</v>
      </c>
      <c r="J37" s="114">
        <v>18760</v>
      </c>
      <c r="K37" s="114">
        <v>8869</v>
      </c>
      <c r="L37" s="423">
        <v>5116</v>
      </c>
      <c r="M37" s="424">
        <v>5705</v>
      </c>
    </row>
    <row r="38" spans="1:13" ht="15" customHeight="1" x14ac:dyDescent="0.2">
      <c r="A38" s="425" t="s">
        <v>396</v>
      </c>
      <c r="B38" s="115">
        <v>82313</v>
      </c>
      <c r="C38" s="114">
        <v>44942</v>
      </c>
      <c r="D38" s="114">
        <v>37371</v>
      </c>
      <c r="E38" s="114">
        <v>57179</v>
      </c>
      <c r="F38" s="114">
        <v>25134</v>
      </c>
      <c r="G38" s="114">
        <v>8897</v>
      </c>
      <c r="H38" s="114">
        <v>28561</v>
      </c>
      <c r="I38" s="115">
        <v>27479</v>
      </c>
      <c r="J38" s="114">
        <v>18590</v>
      </c>
      <c r="K38" s="114">
        <v>8889</v>
      </c>
      <c r="L38" s="423">
        <v>6486</v>
      </c>
      <c r="M38" s="424">
        <v>6563</v>
      </c>
    </row>
    <row r="39" spans="1:13" ht="11.1" customHeight="1" x14ac:dyDescent="0.2">
      <c r="A39" s="422" t="s">
        <v>387</v>
      </c>
      <c r="B39" s="115">
        <v>82432</v>
      </c>
      <c r="C39" s="114">
        <v>45084</v>
      </c>
      <c r="D39" s="114">
        <v>37348</v>
      </c>
      <c r="E39" s="114">
        <v>57069</v>
      </c>
      <c r="F39" s="114">
        <v>25363</v>
      </c>
      <c r="G39" s="114">
        <v>8495</v>
      </c>
      <c r="H39" s="114">
        <v>28928</v>
      </c>
      <c r="I39" s="115">
        <v>27876</v>
      </c>
      <c r="J39" s="114">
        <v>18857</v>
      </c>
      <c r="K39" s="114">
        <v>9019</v>
      </c>
      <c r="L39" s="423">
        <v>6026</v>
      </c>
      <c r="M39" s="424">
        <v>5827</v>
      </c>
    </row>
    <row r="40" spans="1:13" ht="11.1" customHeight="1" x14ac:dyDescent="0.2">
      <c r="A40" s="425" t="s">
        <v>388</v>
      </c>
      <c r="B40" s="115">
        <v>84056</v>
      </c>
      <c r="C40" s="114">
        <v>46023</v>
      </c>
      <c r="D40" s="114">
        <v>38033</v>
      </c>
      <c r="E40" s="114">
        <v>58354</v>
      </c>
      <c r="F40" s="114">
        <v>25702</v>
      </c>
      <c r="G40" s="114">
        <v>9535</v>
      </c>
      <c r="H40" s="114">
        <v>29244</v>
      </c>
      <c r="I40" s="115">
        <v>27947</v>
      </c>
      <c r="J40" s="114">
        <v>18592</v>
      </c>
      <c r="K40" s="114">
        <v>9355</v>
      </c>
      <c r="L40" s="423">
        <v>8992</v>
      </c>
      <c r="M40" s="424">
        <v>7569</v>
      </c>
    </row>
    <row r="41" spans="1:13" s="110" customFormat="1" ht="11.1" customHeight="1" x14ac:dyDescent="0.2">
      <c r="A41" s="422" t="s">
        <v>389</v>
      </c>
      <c r="B41" s="115">
        <v>83588</v>
      </c>
      <c r="C41" s="114">
        <v>45571</v>
      </c>
      <c r="D41" s="114">
        <v>38017</v>
      </c>
      <c r="E41" s="114">
        <v>57696</v>
      </c>
      <c r="F41" s="114">
        <v>25892</v>
      </c>
      <c r="G41" s="114">
        <v>9163</v>
      </c>
      <c r="H41" s="114">
        <v>29493</v>
      </c>
      <c r="I41" s="115">
        <v>27833</v>
      </c>
      <c r="J41" s="114">
        <v>18466</v>
      </c>
      <c r="K41" s="114">
        <v>9367</v>
      </c>
      <c r="L41" s="423">
        <v>5741</v>
      </c>
      <c r="M41" s="424">
        <v>6320</v>
      </c>
    </row>
    <row r="42" spans="1:13" ht="15" customHeight="1" x14ac:dyDescent="0.2">
      <c r="A42" s="422" t="s">
        <v>397</v>
      </c>
      <c r="B42" s="115">
        <v>83458</v>
      </c>
      <c r="C42" s="114">
        <v>45565</v>
      </c>
      <c r="D42" s="114">
        <v>37893</v>
      </c>
      <c r="E42" s="114">
        <v>57429</v>
      </c>
      <c r="F42" s="114">
        <v>26029</v>
      </c>
      <c r="G42" s="114">
        <v>8821</v>
      </c>
      <c r="H42" s="114">
        <v>29707</v>
      </c>
      <c r="I42" s="115">
        <v>27480</v>
      </c>
      <c r="J42" s="114">
        <v>18227</v>
      </c>
      <c r="K42" s="114">
        <v>9253</v>
      </c>
      <c r="L42" s="423">
        <v>7423</v>
      </c>
      <c r="M42" s="424">
        <v>7481</v>
      </c>
    </row>
    <row r="43" spans="1:13" ht="11.1" customHeight="1" x14ac:dyDescent="0.2">
      <c r="A43" s="422" t="s">
        <v>387</v>
      </c>
      <c r="B43" s="115">
        <v>83868</v>
      </c>
      <c r="C43" s="114">
        <v>46055</v>
      </c>
      <c r="D43" s="114">
        <v>37813</v>
      </c>
      <c r="E43" s="114">
        <v>57711</v>
      </c>
      <c r="F43" s="114">
        <v>26157</v>
      </c>
      <c r="G43" s="114">
        <v>8633</v>
      </c>
      <c r="H43" s="114">
        <v>30069</v>
      </c>
      <c r="I43" s="115">
        <v>27877</v>
      </c>
      <c r="J43" s="114">
        <v>18468</v>
      </c>
      <c r="K43" s="114">
        <v>9409</v>
      </c>
      <c r="L43" s="423">
        <v>6556</v>
      </c>
      <c r="M43" s="424">
        <v>6282</v>
      </c>
    </row>
    <row r="44" spans="1:13" ht="11.1" customHeight="1" x14ac:dyDescent="0.2">
      <c r="A44" s="422" t="s">
        <v>388</v>
      </c>
      <c r="B44" s="115">
        <v>85604</v>
      </c>
      <c r="C44" s="114">
        <v>47080</v>
      </c>
      <c r="D44" s="114">
        <v>38524</v>
      </c>
      <c r="E44" s="114">
        <v>59269</v>
      </c>
      <c r="F44" s="114">
        <v>26335</v>
      </c>
      <c r="G44" s="114">
        <v>9622</v>
      </c>
      <c r="H44" s="114">
        <v>30335</v>
      </c>
      <c r="I44" s="115">
        <v>27913</v>
      </c>
      <c r="J44" s="114">
        <v>18154</v>
      </c>
      <c r="K44" s="114">
        <v>9759</v>
      </c>
      <c r="L44" s="423">
        <v>9462</v>
      </c>
      <c r="M44" s="424">
        <v>7923</v>
      </c>
    </row>
    <row r="45" spans="1:13" s="110" customFormat="1" ht="11.1" customHeight="1" x14ac:dyDescent="0.2">
      <c r="A45" s="422" t="s">
        <v>389</v>
      </c>
      <c r="B45" s="115">
        <v>85166</v>
      </c>
      <c r="C45" s="114">
        <v>46670</v>
      </c>
      <c r="D45" s="114">
        <v>38496</v>
      </c>
      <c r="E45" s="114">
        <v>58627</v>
      </c>
      <c r="F45" s="114">
        <v>26539</v>
      </c>
      <c r="G45" s="114">
        <v>9337</v>
      </c>
      <c r="H45" s="114">
        <v>30412</v>
      </c>
      <c r="I45" s="115">
        <v>27601</v>
      </c>
      <c r="J45" s="114">
        <v>17959</v>
      </c>
      <c r="K45" s="114">
        <v>9642</v>
      </c>
      <c r="L45" s="423">
        <v>5935</v>
      </c>
      <c r="M45" s="424">
        <v>6555</v>
      </c>
    </row>
    <row r="46" spans="1:13" ht="15" customHeight="1" x14ac:dyDescent="0.2">
      <c r="A46" s="422" t="s">
        <v>398</v>
      </c>
      <c r="B46" s="115">
        <v>85121</v>
      </c>
      <c r="C46" s="114">
        <v>46532</v>
      </c>
      <c r="D46" s="114">
        <v>38589</v>
      </c>
      <c r="E46" s="114">
        <v>58517</v>
      </c>
      <c r="F46" s="114">
        <v>26604</v>
      </c>
      <c r="G46" s="114">
        <v>9070</v>
      </c>
      <c r="H46" s="114">
        <v>30574</v>
      </c>
      <c r="I46" s="115">
        <v>27443</v>
      </c>
      <c r="J46" s="114">
        <v>17839</v>
      </c>
      <c r="K46" s="114">
        <v>9604</v>
      </c>
      <c r="L46" s="423">
        <v>7022</v>
      </c>
      <c r="M46" s="424">
        <v>7159</v>
      </c>
    </row>
    <row r="47" spans="1:13" ht="11.1" customHeight="1" x14ac:dyDescent="0.2">
      <c r="A47" s="422" t="s">
        <v>387</v>
      </c>
      <c r="B47" s="115">
        <v>85767</v>
      </c>
      <c r="C47" s="114">
        <v>46896</v>
      </c>
      <c r="D47" s="114">
        <v>38871</v>
      </c>
      <c r="E47" s="114">
        <v>58781</v>
      </c>
      <c r="F47" s="114">
        <v>26986</v>
      </c>
      <c r="G47" s="114">
        <v>8905</v>
      </c>
      <c r="H47" s="114">
        <v>30964</v>
      </c>
      <c r="I47" s="115">
        <v>27949</v>
      </c>
      <c r="J47" s="114">
        <v>18059</v>
      </c>
      <c r="K47" s="114">
        <v>9890</v>
      </c>
      <c r="L47" s="423">
        <v>6550</v>
      </c>
      <c r="M47" s="424">
        <v>6023</v>
      </c>
    </row>
    <row r="48" spans="1:13" ht="11.1" customHeight="1" x14ac:dyDescent="0.2">
      <c r="A48" s="422" t="s">
        <v>388</v>
      </c>
      <c r="B48" s="115">
        <v>87353</v>
      </c>
      <c r="C48" s="114">
        <v>47743</v>
      </c>
      <c r="D48" s="114">
        <v>39610</v>
      </c>
      <c r="E48" s="114">
        <v>60257</v>
      </c>
      <c r="F48" s="114">
        <v>27096</v>
      </c>
      <c r="G48" s="114">
        <v>9833</v>
      </c>
      <c r="H48" s="114">
        <v>31168</v>
      </c>
      <c r="I48" s="115">
        <v>27828</v>
      </c>
      <c r="J48" s="114">
        <v>17662</v>
      </c>
      <c r="K48" s="114">
        <v>10166</v>
      </c>
      <c r="L48" s="423">
        <v>10266</v>
      </c>
      <c r="M48" s="424">
        <v>8709</v>
      </c>
    </row>
    <row r="49" spans="1:17" s="110" customFormat="1" ht="11.1" customHeight="1" x14ac:dyDescent="0.2">
      <c r="A49" s="422" t="s">
        <v>389</v>
      </c>
      <c r="B49" s="115">
        <v>86716</v>
      </c>
      <c r="C49" s="114">
        <v>47177</v>
      </c>
      <c r="D49" s="114">
        <v>39539</v>
      </c>
      <c r="E49" s="114">
        <v>59468</v>
      </c>
      <c r="F49" s="114">
        <v>27248</v>
      </c>
      <c r="G49" s="114">
        <v>9506</v>
      </c>
      <c r="H49" s="114">
        <v>31149</v>
      </c>
      <c r="I49" s="115">
        <v>27412</v>
      </c>
      <c r="J49" s="114">
        <v>17404</v>
      </c>
      <c r="K49" s="114">
        <v>10008</v>
      </c>
      <c r="L49" s="423">
        <v>6289</v>
      </c>
      <c r="M49" s="424">
        <v>7015</v>
      </c>
    </row>
    <row r="50" spans="1:17" ht="15" customHeight="1" x14ac:dyDescent="0.2">
      <c r="A50" s="422" t="s">
        <v>399</v>
      </c>
      <c r="B50" s="143">
        <v>86433</v>
      </c>
      <c r="C50" s="144">
        <v>47030</v>
      </c>
      <c r="D50" s="144">
        <v>39403</v>
      </c>
      <c r="E50" s="144">
        <v>59128</v>
      </c>
      <c r="F50" s="144">
        <v>27305</v>
      </c>
      <c r="G50" s="144">
        <v>9194</v>
      </c>
      <c r="H50" s="144">
        <v>31095</v>
      </c>
      <c r="I50" s="143">
        <v>26443</v>
      </c>
      <c r="J50" s="144">
        <v>16817</v>
      </c>
      <c r="K50" s="144">
        <v>9626</v>
      </c>
      <c r="L50" s="426">
        <v>7482</v>
      </c>
      <c r="M50" s="427">
        <v>7637</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1.5413352756664043</v>
      </c>
      <c r="C6" s="480">
        <f>'Tabelle 3.3'!J11</f>
        <v>-3.6439164814342457</v>
      </c>
      <c r="D6" s="481">
        <f t="shared" ref="D6:E9" si="0">IF(OR(AND(B6&gt;=-50,B6&lt;=50),ISNUMBER(B6)=FALSE),B6,"")</f>
        <v>1.5413352756664043</v>
      </c>
      <c r="E6" s="481">
        <f t="shared" si="0"/>
        <v>-3.6439164814342457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1.5413352756664043</v>
      </c>
      <c r="C14" s="480">
        <f>'Tabelle 3.3'!J11</f>
        <v>-3.6439164814342457</v>
      </c>
      <c r="D14" s="481">
        <f>IF(OR(AND(B14&gt;=-50,B14&lt;=50),ISNUMBER(B14)=FALSE),B14,"")</f>
        <v>1.5413352756664043</v>
      </c>
      <c r="E14" s="481">
        <f>IF(OR(AND(C14&gt;=-50,C14&lt;=50),ISNUMBER(C14)=FALSE),C14,"")</f>
        <v>-3.6439164814342457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14.02805611222445</v>
      </c>
      <c r="C15" s="480">
        <f>'Tabelle 3.3'!J12</f>
        <v>7.1111111111111107</v>
      </c>
      <c r="D15" s="481">
        <f t="shared" ref="D15:E45" si="3">IF(OR(AND(B15&gt;=-50,B15&lt;=50),ISNUMBER(B15)=FALSE),B15,"")</f>
        <v>14.02805611222445</v>
      </c>
      <c r="E15" s="481">
        <f t="shared" si="3"/>
        <v>7.1111111111111107</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1.9904458598726114</v>
      </c>
      <c r="C16" s="480">
        <f>'Tabelle 3.3'!J13</f>
        <v>-11.956521739130435</v>
      </c>
      <c r="D16" s="481">
        <f t="shared" si="3"/>
        <v>1.9904458598726114</v>
      </c>
      <c r="E16" s="481">
        <f t="shared" si="3"/>
        <v>-11.956521739130435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-1.586558164041918</v>
      </c>
      <c r="C17" s="480">
        <f>'Tabelle 3.3'!J14</f>
        <v>-3.0285381479324402</v>
      </c>
      <c r="D17" s="481">
        <f t="shared" si="3"/>
        <v>-1.586558164041918</v>
      </c>
      <c r="E17" s="481">
        <f t="shared" si="3"/>
        <v>-3.0285381479324402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-1.3008672448298866</v>
      </c>
      <c r="C18" s="480">
        <f>'Tabelle 3.3'!J15</f>
        <v>-5.981308411214953</v>
      </c>
      <c r="D18" s="481">
        <f t="shared" si="3"/>
        <v>-1.3008672448298866</v>
      </c>
      <c r="E18" s="481">
        <f t="shared" si="3"/>
        <v>-5.981308411214953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-6.1126263436547408</v>
      </c>
      <c r="C19" s="480">
        <f>'Tabelle 3.3'!J16</f>
        <v>0.53191489361702127</v>
      </c>
      <c r="D19" s="481">
        <f t="shared" si="3"/>
        <v>-6.1126263436547408</v>
      </c>
      <c r="E19" s="481">
        <f t="shared" si="3"/>
        <v>0.53191489361702127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1.8980891719745223</v>
      </c>
      <c r="C20" s="480">
        <f>'Tabelle 3.3'!J17</f>
        <v>-5.5813953488372094</v>
      </c>
      <c r="D20" s="481">
        <f t="shared" si="3"/>
        <v>1.8980891719745223</v>
      </c>
      <c r="E20" s="481">
        <f t="shared" si="3"/>
        <v>-5.5813953488372094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2.9118773946360155</v>
      </c>
      <c r="C21" s="480">
        <f>'Tabelle 3.3'!J18</f>
        <v>7.9858030168589176</v>
      </c>
      <c r="D21" s="481">
        <f t="shared" si="3"/>
        <v>2.9118773946360155</v>
      </c>
      <c r="E21" s="481">
        <f t="shared" si="3"/>
        <v>7.9858030168589176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1.8930222320052827</v>
      </c>
      <c r="C22" s="480">
        <f>'Tabelle 3.3'!J19</f>
        <v>-3.2485110990795887</v>
      </c>
      <c r="D22" s="481">
        <f t="shared" si="3"/>
        <v>1.8930222320052827</v>
      </c>
      <c r="E22" s="481">
        <f t="shared" si="3"/>
        <v>-3.2485110990795887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4.0065991044072593</v>
      </c>
      <c r="C23" s="480">
        <f>'Tabelle 3.3'!J20</f>
        <v>-0.12804097311139565</v>
      </c>
      <c r="D23" s="481">
        <f t="shared" si="3"/>
        <v>4.0065991044072593</v>
      </c>
      <c r="E23" s="481">
        <f t="shared" si="3"/>
        <v>-0.12804097311139565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-3.6969696969696968</v>
      </c>
      <c r="C24" s="480">
        <f>'Tabelle 3.3'!J21</f>
        <v>-16.171993911719937</v>
      </c>
      <c r="D24" s="481">
        <f t="shared" si="3"/>
        <v>-3.6969696969696968</v>
      </c>
      <c r="E24" s="481">
        <f t="shared" si="3"/>
        <v>-16.171993911719937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11.52</v>
      </c>
      <c r="C25" s="480">
        <f>'Tabelle 3.3'!J22</f>
        <v>15.028901734104046</v>
      </c>
      <c r="D25" s="481">
        <f t="shared" si="3"/>
        <v>11.52</v>
      </c>
      <c r="E25" s="481">
        <f t="shared" si="3"/>
        <v>15.028901734104046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2.4517087667161963</v>
      </c>
      <c r="C26" s="480">
        <f>'Tabelle 3.3'!J23</f>
        <v>-4.8484848484848486</v>
      </c>
      <c r="D26" s="481">
        <f t="shared" si="3"/>
        <v>2.4517087667161963</v>
      </c>
      <c r="E26" s="481">
        <f t="shared" si="3"/>
        <v>-4.8484848484848486</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3.0327306019684137</v>
      </c>
      <c r="C27" s="480">
        <f>'Tabelle 3.3'!J24</f>
        <v>0.64644455494778719</v>
      </c>
      <c r="D27" s="481">
        <f t="shared" si="3"/>
        <v>3.0327306019684137</v>
      </c>
      <c r="E27" s="481">
        <f t="shared" si="3"/>
        <v>0.64644455494778719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-0.72497300632423256</v>
      </c>
      <c r="C28" s="480">
        <f>'Tabelle 3.3'!J25</f>
        <v>-6.663424124513619</v>
      </c>
      <c r="D28" s="481">
        <f t="shared" si="3"/>
        <v>-0.72497300632423256</v>
      </c>
      <c r="E28" s="481">
        <f t="shared" si="3"/>
        <v>-6.663424124513619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-13.439434129089301</v>
      </c>
      <c r="C29" s="480">
        <f>'Tabelle 3.3'!J26</f>
        <v>-17.358490566037737</v>
      </c>
      <c r="D29" s="481">
        <f t="shared" si="3"/>
        <v>-13.439434129089301</v>
      </c>
      <c r="E29" s="481">
        <f t="shared" si="3"/>
        <v>-17.358490566037737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-2.7352297592997812</v>
      </c>
      <c r="C30" s="480">
        <f>'Tabelle 3.3'!J27</f>
        <v>-0.3048780487804878</v>
      </c>
      <c r="D30" s="481">
        <f t="shared" si="3"/>
        <v>-2.7352297592997812</v>
      </c>
      <c r="E30" s="481">
        <f t="shared" si="3"/>
        <v>-0.3048780487804878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3.4946236559139785</v>
      </c>
      <c r="C31" s="480">
        <f>'Tabelle 3.3'!J28</f>
        <v>4.0189125295508275</v>
      </c>
      <c r="D31" s="481">
        <f t="shared" si="3"/>
        <v>3.4946236559139785</v>
      </c>
      <c r="E31" s="481">
        <f t="shared" si="3"/>
        <v>4.0189125295508275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2.8942784403055071</v>
      </c>
      <c r="C32" s="480">
        <f>'Tabelle 3.3'!J29</f>
        <v>-3.787375415282392</v>
      </c>
      <c r="D32" s="481">
        <f t="shared" si="3"/>
        <v>2.8942784403055071</v>
      </c>
      <c r="E32" s="481">
        <f t="shared" si="3"/>
        <v>-3.787375415282392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9.4509198146327762</v>
      </c>
      <c r="C33" s="480">
        <f>'Tabelle 3.3'!J30</f>
        <v>2.1451104100946372</v>
      </c>
      <c r="D33" s="481">
        <f t="shared" si="3"/>
        <v>9.4509198146327762</v>
      </c>
      <c r="E33" s="481">
        <f t="shared" si="3"/>
        <v>2.1451104100946372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5.2689352360043911</v>
      </c>
      <c r="C34" s="480">
        <f>'Tabelle 3.3'!J31</f>
        <v>-1.7922235722964763</v>
      </c>
      <c r="D34" s="481">
        <f t="shared" si="3"/>
        <v>5.2689352360043911</v>
      </c>
      <c r="E34" s="481">
        <f t="shared" si="3"/>
        <v>-1.7922235722964763</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14.02805611222445</v>
      </c>
      <c r="C37" s="480">
        <f>'Tabelle 3.3'!J34</f>
        <v>7.1111111111111107</v>
      </c>
      <c r="D37" s="481">
        <f t="shared" si="3"/>
        <v>14.02805611222445</v>
      </c>
      <c r="E37" s="481">
        <f t="shared" si="3"/>
        <v>7.1111111111111107</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-0.16878284552533659</v>
      </c>
      <c r="C38" s="480">
        <f>'Tabelle 3.3'!J35</f>
        <v>0.52840158520475566</v>
      </c>
      <c r="D38" s="481">
        <f t="shared" si="3"/>
        <v>-0.16878284552533659</v>
      </c>
      <c r="E38" s="481">
        <f t="shared" si="3"/>
        <v>0.52840158520475566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2.196338297581637</v>
      </c>
      <c r="C39" s="480">
        <f>'Tabelle 3.3'!J36</f>
        <v>-4.3690535803705561</v>
      </c>
      <c r="D39" s="481">
        <f t="shared" si="3"/>
        <v>2.196338297581637</v>
      </c>
      <c r="E39" s="481">
        <f t="shared" si="3"/>
        <v>-4.3690535803705561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2.196338297581637</v>
      </c>
      <c r="C45" s="480">
        <f>'Tabelle 3.3'!J36</f>
        <v>-4.3690535803705561</v>
      </c>
      <c r="D45" s="481">
        <f t="shared" si="3"/>
        <v>2.196338297581637</v>
      </c>
      <c r="E45" s="481">
        <f t="shared" si="3"/>
        <v>-4.3690535803705561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77268</v>
      </c>
      <c r="C51" s="487">
        <v>19557</v>
      </c>
      <c r="D51" s="487">
        <v>7817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77876</v>
      </c>
      <c r="C52" s="487">
        <v>19873</v>
      </c>
      <c r="D52" s="487">
        <v>7969</v>
      </c>
      <c r="E52" s="488">
        <f t="shared" ref="E52:G70" si="11">IF($A$51=37802,IF(COUNTBLANK(B$51:B$70)&gt;0,#N/A,B52/B$51*100),IF(COUNTBLANK(B$51:B$75)&gt;0,#N/A,B52/B$51*100))</f>
        <v>100.78687166744318</v>
      </c>
      <c r="F52" s="488">
        <f t="shared" si="11"/>
        <v>101.6157897428031</v>
      </c>
      <c r="G52" s="488">
        <f t="shared" si="11"/>
        <v>101.94447997953179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79666</v>
      </c>
      <c r="C53" s="487">
        <v>19588</v>
      </c>
      <c r="D53" s="487">
        <v>8160</v>
      </c>
      <c r="E53" s="488">
        <f t="shared" si="11"/>
        <v>103.10348397784335</v>
      </c>
      <c r="F53" s="488">
        <f t="shared" si="11"/>
        <v>100.15851101907245</v>
      </c>
      <c r="G53" s="488">
        <f t="shared" si="11"/>
        <v>104.38787258539082</v>
      </c>
      <c r="H53" s="489">
        <f>IF(ISERROR(L53)=TRUE,IF(MONTH(A53)=MONTH(MAX(A$51:A$75)),A53,""),"")</f>
        <v>41883</v>
      </c>
      <c r="I53" s="488">
        <f t="shared" si="12"/>
        <v>103.10348397784335</v>
      </c>
      <c r="J53" s="488">
        <f t="shared" si="10"/>
        <v>100.15851101907245</v>
      </c>
      <c r="K53" s="488">
        <f t="shared" si="10"/>
        <v>104.38787258539082</v>
      </c>
      <c r="L53" s="488" t="e">
        <f t="shared" si="13"/>
        <v>#N/A</v>
      </c>
    </row>
    <row r="54" spans="1:14" ht="15" customHeight="1" x14ac:dyDescent="0.2">
      <c r="A54" s="490" t="s">
        <v>462</v>
      </c>
      <c r="B54" s="487">
        <v>78847</v>
      </c>
      <c r="C54" s="487">
        <v>19424</v>
      </c>
      <c r="D54" s="487">
        <v>8035</v>
      </c>
      <c r="E54" s="488">
        <f t="shared" si="11"/>
        <v>102.04353678107367</v>
      </c>
      <c r="F54" s="488">
        <f t="shared" si="11"/>
        <v>99.319936595592367</v>
      </c>
      <c r="G54" s="488">
        <f t="shared" si="11"/>
        <v>102.7887936548548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79130</v>
      </c>
      <c r="C55" s="487">
        <v>18906</v>
      </c>
      <c r="D55" s="487">
        <v>7791</v>
      </c>
      <c r="E55" s="488">
        <f t="shared" si="11"/>
        <v>102.40979448154475</v>
      </c>
      <c r="F55" s="488">
        <f t="shared" si="11"/>
        <v>96.671268599478438</v>
      </c>
      <c r="G55" s="488">
        <f t="shared" si="11"/>
        <v>99.667391582448502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79662</v>
      </c>
      <c r="C56" s="487">
        <v>19262</v>
      </c>
      <c r="D56" s="487">
        <v>7844</v>
      </c>
      <c r="E56" s="488">
        <f t="shared" si="11"/>
        <v>103.09830719055755</v>
      </c>
      <c r="F56" s="488">
        <f t="shared" si="11"/>
        <v>98.491588689471797</v>
      </c>
      <c r="G56" s="488">
        <f t="shared" si="11"/>
        <v>100.34540104899578</v>
      </c>
      <c r="H56" s="489" t="str">
        <f t="shared" si="14"/>
        <v/>
      </c>
      <c r="I56" s="488" t="str">
        <f t="shared" si="12"/>
        <v/>
      </c>
      <c r="J56" s="488" t="str">
        <f t="shared" si="10"/>
        <v/>
      </c>
      <c r="K56" s="488" t="str">
        <f t="shared" si="10"/>
        <v/>
      </c>
      <c r="L56" s="488" t="e">
        <f t="shared" si="13"/>
        <v>#N/A</v>
      </c>
    </row>
    <row r="57" spans="1:14" ht="15" customHeight="1" x14ac:dyDescent="0.2">
      <c r="A57" s="490">
        <v>42248</v>
      </c>
      <c r="B57" s="487">
        <v>81476</v>
      </c>
      <c r="C57" s="487">
        <v>18926</v>
      </c>
      <c r="D57" s="487">
        <v>8274</v>
      </c>
      <c r="E57" s="488">
        <f t="shared" si="11"/>
        <v>105.44598022467258</v>
      </c>
      <c r="F57" s="488">
        <f t="shared" si="11"/>
        <v>96.773533773073581</v>
      </c>
      <c r="G57" s="488">
        <f t="shared" si="11"/>
        <v>105.84623257003966</v>
      </c>
      <c r="H57" s="489">
        <f t="shared" si="14"/>
        <v>42248</v>
      </c>
      <c r="I57" s="488">
        <f t="shared" si="12"/>
        <v>105.44598022467258</v>
      </c>
      <c r="J57" s="488">
        <f t="shared" si="10"/>
        <v>96.773533773073581</v>
      </c>
      <c r="K57" s="488">
        <f t="shared" si="10"/>
        <v>105.84623257003966</v>
      </c>
      <c r="L57" s="488" t="e">
        <f t="shared" si="13"/>
        <v>#N/A</v>
      </c>
    </row>
    <row r="58" spans="1:14" ht="15" customHeight="1" x14ac:dyDescent="0.2">
      <c r="A58" s="490" t="s">
        <v>465</v>
      </c>
      <c r="B58" s="487">
        <v>81067</v>
      </c>
      <c r="C58" s="487">
        <v>18776</v>
      </c>
      <c r="D58" s="487">
        <v>8299</v>
      </c>
      <c r="E58" s="488">
        <f t="shared" si="11"/>
        <v>104.91665372469845</v>
      </c>
      <c r="F58" s="488">
        <f t="shared" si="11"/>
        <v>96.006544971110088</v>
      </c>
      <c r="G58" s="488">
        <f t="shared" si="11"/>
        <v>106.16604835614687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81040</v>
      </c>
      <c r="C59" s="487">
        <v>18677</v>
      </c>
      <c r="D59" s="487">
        <v>8259</v>
      </c>
      <c r="E59" s="488">
        <f t="shared" si="11"/>
        <v>104.88171041051923</v>
      </c>
      <c r="F59" s="488">
        <f t="shared" si="11"/>
        <v>95.500332361814188</v>
      </c>
      <c r="G59" s="488">
        <f t="shared" si="11"/>
        <v>105.65434309837534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81177</v>
      </c>
      <c r="C60" s="487">
        <v>19083</v>
      </c>
      <c r="D60" s="487">
        <v>8463</v>
      </c>
      <c r="E60" s="488">
        <f t="shared" si="11"/>
        <v>105.05901537505824</v>
      </c>
      <c r="F60" s="488">
        <f t="shared" si="11"/>
        <v>97.576315385795368</v>
      </c>
      <c r="G60" s="488">
        <f t="shared" si="11"/>
        <v>108.26403991301009</v>
      </c>
      <c r="H60" s="489" t="str">
        <f t="shared" si="14"/>
        <v/>
      </c>
      <c r="I60" s="488" t="str">
        <f t="shared" si="12"/>
        <v/>
      </c>
      <c r="J60" s="488" t="str">
        <f t="shared" si="10"/>
        <v/>
      </c>
      <c r="K60" s="488" t="str">
        <f t="shared" si="10"/>
        <v/>
      </c>
      <c r="L60" s="488" t="e">
        <f t="shared" si="13"/>
        <v>#N/A</v>
      </c>
    </row>
    <row r="61" spans="1:14" ht="15" customHeight="1" x14ac:dyDescent="0.2">
      <c r="A61" s="490">
        <v>42614</v>
      </c>
      <c r="B61" s="487">
        <v>82799</v>
      </c>
      <c r="C61" s="487">
        <v>18949</v>
      </c>
      <c r="D61" s="487">
        <v>8870</v>
      </c>
      <c r="E61" s="488">
        <f t="shared" si="11"/>
        <v>107.15820261945437</v>
      </c>
      <c r="F61" s="488">
        <f t="shared" si="11"/>
        <v>96.891138722707979</v>
      </c>
      <c r="G61" s="488">
        <f t="shared" si="11"/>
        <v>113.47064091083536</v>
      </c>
      <c r="H61" s="489">
        <f t="shared" si="14"/>
        <v>42614</v>
      </c>
      <c r="I61" s="488">
        <f t="shared" si="12"/>
        <v>107.15820261945437</v>
      </c>
      <c r="J61" s="488">
        <f t="shared" si="10"/>
        <v>96.891138722707979</v>
      </c>
      <c r="K61" s="488">
        <f t="shared" si="10"/>
        <v>113.47064091083536</v>
      </c>
      <c r="L61" s="488" t="e">
        <f t="shared" si="13"/>
        <v>#N/A</v>
      </c>
    </row>
    <row r="62" spans="1:14" ht="15" customHeight="1" x14ac:dyDescent="0.2">
      <c r="A62" s="490" t="s">
        <v>468</v>
      </c>
      <c r="B62" s="487">
        <v>82304</v>
      </c>
      <c r="C62" s="487">
        <v>18760</v>
      </c>
      <c r="D62" s="487">
        <v>8869</v>
      </c>
      <c r="E62" s="488">
        <f t="shared" si="11"/>
        <v>106.51757519283534</v>
      </c>
      <c r="F62" s="488">
        <f t="shared" si="11"/>
        <v>95.924732832233985</v>
      </c>
      <c r="G62" s="488">
        <f t="shared" si="11"/>
        <v>113.45784827939107</v>
      </c>
      <c r="H62" s="489" t="str">
        <f t="shared" si="14"/>
        <v/>
      </c>
      <c r="I62" s="488" t="str">
        <f t="shared" si="12"/>
        <v/>
      </c>
      <c r="J62" s="488" t="str">
        <f t="shared" si="10"/>
        <v/>
      </c>
      <c r="K62" s="488" t="str">
        <f t="shared" si="10"/>
        <v/>
      </c>
      <c r="L62" s="488" t="e">
        <f t="shared" si="13"/>
        <v>#N/A</v>
      </c>
    </row>
    <row r="63" spans="1:14" ht="15" customHeight="1" x14ac:dyDescent="0.2">
      <c r="A63" s="490" t="s">
        <v>469</v>
      </c>
      <c r="B63" s="487">
        <v>82313</v>
      </c>
      <c r="C63" s="487">
        <v>18590</v>
      </c>
      <c r="D63" s="487">
        <v>8889</v>
      </c>
      <c r="E63" s="488">
        <f t="shared" si="11"/>
        <v>106.5292229642284</v>
      </c>
      <c r="F63" s="488">
        <f t="shared" si="11"/>
        <v>95.055478856675364</v>
      </c>
      <c r="G63" s="488">
        <f t="shared" si="11"/>
        <v>113.71370090827683</v>
      </c>
      <c r="H63" s="489" t="str">
        <f t="shared" si="14"/>
        <v/>
      </c>
      <c r="I63" s="488" t="str">
        <f t="shared" si="12"/>
        <v/>
      </c>
      <c r="J63" s="488" t="str">
        <f t="shared" si="10"/>
        <v/>
      </c>
      <c r="K63" s="488" t="str">
        <f t="shared" si="10"/>
        <v/>
      </c>
      <c r="L63" s="488" t="e">
        <f t="shared" si="13"/>
        <v>#N/A</v>
      </c>
    </row>
    <row r="64" spans="1:14" ht="15" customHeight="1" x14ac:dyDescent="0.2">
      <c r="A64" s="490" t="s">
        <v>470</v>
      </c>
      <c r="B64" s="487">
        <v>82432</v>
      </c>
      <c r="C64" s="487">
        <v>18857</v>
      </c>
      <c r="D64" s="487">
        <v>9019</v>
      </c>
      <c r="E64" s="488">
        <f t="shared" si="11"/>
        <v>106.68323238598126</v>
      </c>
      <c r="F64" s="488">
        <f t="shared" si="11"/>
        <v>96.420718924170373</v>
      </c>
      <c r="G64" s="488">
        <f t="shared" si="11"/>
        <v>115.37674299603428</v>
      </c>
      <c r="H64" s="489" t="str">
        <f t="shared" si="14"/>
        <v/>
      </c>
      <c r="I64" s="488" t="str">
        <f t="shared" si="12"/>
        <v/>
      </c>
      <c r="J64" s="488" t="str">
        <f t="shared" si="10"/>
        <v/>
      </c>
      <c r="K64" s="488" t="str">
        <f t="shared" si="10"/>
        <v/>
      </c>
      <c r="L64" s="488" t="e">
        <f t="shared" si="13"/>
        <v>#N/A</v>
      </c>
    </row>
    <row r="65" spans="1:12" ht="15" customHeight="1" x14ac:dyDescent="0.2">
      <c r="A65" s="490">
        <v>42979</v>
      </c>
      <c r="B65" s="487">
        <v>84056</v>
      </c>
      <c r="C65" s="487">
        <v>18592</v>
      </c>
      <c r="D65" s="487">
        <v>9355</v>
      </c>
      <c r="E65" s="488">
        <f t="shared" si="11"/>
        <v>108.78500802402029</v>
      </c>
      <c r="F65" s="488">
        <f t="shared" si="11"/>
        <v>95.065705374034877</v>
      </c>
      <c r="G65" s="488">
        <f t="shared" si="11"/>
        <v>119.67506716131508</v>
      </c>
      <c r="H65" s="489">
        <f t="shared" si="14"/>
        <v>42979</v>
      </c>
      <c r="I65" s="488">
        <f t="shared" si="12"/>
        <v>108.78500802402029</v>
      </c>
      <c r="J65" s="488">
        <f t="shared" si="10"/>
        <v>95.065705374034877</v>
      </c>
      <c r="K65" s="488">
        <f t="shared" si="10"/>
        <v>119.67506716131508</v>
      </c>
      <c r="L65" s="488" t="e">
        <f t="shared" si="13"/>
        <v>#N/A</v>
      </c>
    </row>
    <row r="66" spans="1:12" ht="15" customHeight="1" x14ac:dyDescent="0.2">
      <c r="A66" s="490" t="s">
        <v>471</v>
      </c>
      <c r="B66" s="487">
        <v>83588</v>
      </c>
      <c r="C66" s="487">
        <v>18466</v>
      </c>
      <c r="D66" s="487">
        <v>9367</v>
      </c>
      <c r="E66" s="488">
        <f t="shared" si="11"/>
        <v>108.17932391158047</v>
      </c>
      <c r="F66" s="488">
        <f t="shared" si="11"/>
        <v>94.421434780385539</v>
      </c>
      <c r="G66" s="488">
        <f t="shared" si="11"/>
        <v>119.82857873864654</v>
      </c>
      <c r="H66" s="489" t="str">
        <f t="shared" si="14"/>
        <v/>
      </c>
      <c r="I66" s="488" t="str">
        <f t="shared" si="12"/>
        <v/>
      </c>
      <c r="J66" s="488" t="str">
        <f t="shared" si="10"/>
        <v/>
      </c>
      <c r="K66" s="488" t="str">
        <f t="shared" si="10"/>
        <v/>
      </c>
      <c r="L66" s="488" t="e">
        <f t="shared" si="13"/>
        <v>#N/A</v>
      </c>
    </row>
    <row r="67" spans="1:12" ht="15" customHeight="1" x14ac:dyDescent="0.2">
      <c r="A67" s="490" t="s">
        <v>472</v>
      </c>
      <c r="B67" s="487">
        <v>83458</v>
      </c>
      <c r="C67" s="487">
        <v>18227</v>
      </c>
      <c r="D67" s="487">
        <v>9253</v>
      </c>
      <c r="E67" s="488">
        <f t="shared" si="11"/>
        <v>108.01107832479164</v>
      </c>
      <c r="F67" s="488">
        <f t="shared" si="11"/>
        <v>93.19936595592371</v>
      </c>
      <c r="G67" s="488">
        <f t="shared" si="11"/>
        <v>118.37021875399769</v>
      </c>
      <c r="H67" s="489" t="str">
        <f t="shared" si="14"/>
        <v/>
      </c>
      <c r="I67" s="488" t="str">
        <f t="shared" si="12"/>
        <v/>
      </c>
      <c r="J67" s="488" t="str">
        <f t="shared" si="12"/>
        <v/>
      </c>
      <c r="K67" s="488" t="str">
        <f t="shared" si="12"/>
        <v/>
      </c>
      <c r="L67" s="488" t="e">
        <f t="shared" si="13"/>
        <v>#N/A</v>
      </c>
    </row>
    <row r="68" spans="1:12" ht="15" customHeight="1" x14ac:dyDescent="0.2">
      <c r="A68" s="490" t="s">
        <v>473</v>
      </c>
      <c r="B68" s="487">
        <v>83868</v>
      </c>
      <c r="C68" s="487">
        <v>18468</v>
      </c>
      <c r="D68" s="487">
        <v>9409</v>
      </c>
      <c r="E68" s="488">
        <f t="shared" si="11"/>
        <v>108.54169902158721</v>
      </c>
      <c r="F68" s="488">
        <f t="shared" si="11"/>
        <v>94.431661297745052</v>
      </c>
      <c r="G68" s="488">
        <f t="shared" si="11"/>
        <v>120.36586925930663</v>
      </c>
      <c r="H68" s="489" t="str">
        <f t="shared" si="14"/>
        <v/>
      </c>
      <c r="I68" s="488" t="str">
        <f t="shared" si="12"/>
        <v/>
      </c>
      <c r="J68" s="488" t="str">
        <f t="shared" si="12"/>
        <v/>
      </c>
      <c r="K68" s="488" t="str">
        <f t="shared" si="12"/>
        <v/>
      </c>
      <c r="L68" s="488" t="e">
        <f t="shared" si="13"/>
        <v>#N/A</v>
      </c>
    </row>
    <row r="69" spans="1:12" ht="15" customHeight="1" x14ac:dyDescent="0.2">
      <c r="A69" s="490">
        <v>43344</v>
      </c>
      <c r="B69" s="487">
        <v>85604</v>
      </c>
      <c r="C69" s="487">
        <v>18154</v>
      </c>
      <c r="D69" s="487">
        <v>9759</v>
      </c>
      <c r="E69" s="488">
        <f t="shared" si="11"/>
        <v>110.78842470362893</v>
      </c>
      <c r="F69" s="488">
        <f t="shared" si="11"/>
        <v>92.826098072301477</v>
      </c>
      <c r="G69" s="488">
        <f t="shared" si="11"/>
        <v>124.84329026480748</v>
      </c>
      <c r="H69" s="489">
        <f t="shared" si="14"/>
        <v>43344</v>
      </c>
      <c r="I69" s="488">
        <f t="shared" si="12"/>
        <v>110.78842470362893</v>
      </c>
      <c r="J69" s="488">
        <f t="shared" si="12"/>
        <v>92.826098072301477</v>
      </c>
      <c r="K69" s="488">
        <f t="shared" si="12"/>
        <v>124.84329026480748</v>
      </c>
      <c r="L69" s="488" t="e">
        <f t="shared" si="13"/>
        <v>#N/A</v>
      </c>
    </row>
    <row r="70" spans="1:12" ht="15" customHeight="1" x14ac:dyDescent="0.2">
      <c r="A70" s="490" t="s">
        <v>474</v>
      </c>
      <c r="B70" s="487">
        <v>85166</v>
      </c>
      <c r="C70" s="487">
        <v>17959</v>
      </c>
      <c r="D70" s="487">
        <v>9642</v>
      </c>
      <c r="E70" s="488">
        <f t="shared" si="11"/>
        <v>110.22156649583268</v>
      </c>
      <c r="F70" s="488">
        <f t="shared" si="11"/>
        <v>91.829012629748945</v>
      </c>
      <c r="G70" s="488">
        <f t="shared" si="11"/>
        <v>123.34655238582577</v>
      </c>
      <c r="H70" s="489" t="str">
        <f t="shared" si="14"/>
        <v/>
      </c>
      <c r="I70" s="488" t="str">
        <f t="shared" si="12"/>
        <v/>
      </c>
      <c r="J70" s="488" t="str">
        <f t="shared" si="12"/>
        <v/>
      </c>
      <c r="K70" s="488" t="str">
        <f t="shared" si="12"/>
        <v/>
      </c>
      <c r="L70" s="488" t="e">
        <f t="shared" si="13"/>
        <v>#N/A</v>
      </c>
    </row>
    <row r="71" spans="1:12" ht="15" customHeight="1" x14ac:dyDescent="0.2">
      <c r="A71" s="490" t="s">
        <v>475</v>
      </c>
      <c r="B71" s="487">
        <v>85121</v>
      </c>
      <c r="C71" s="487">
        <v>17839</v>
      </c>
      <c r="D71" s="487">
        <v>9604</v>
      </c>
      <c r="E71" s="491">
        <f t="shared" ref="E71:G75" si="15">IF($A$51=37802,IF(COUNTBLANK(B$51:B$70)&gt;0,#N/A,IF(ISBLANK(B71)=FALSE,B71/B$51*100,#N/A)),IF(COUNTBLANK(B$51:B$75)&gt;0,#N/A,B71/B$51*100))</f>
        <v>110.16332763886732</v>
      </c>
      <c r="F71" s="491">
        <f t="shared" si="15"/>
        <v>91.215421588178145</v>
      </c>
      <c r="G71" s="491">
        <f t="shared" si="15"/>
        <v>122.86043239094282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85767</v>
      </c>
      <c r="C72" s="487">
        <v>18059</v>
      </c>
      <c r="D72" s="487">
        <v>9890</v>
      </c>
      <c r="E72" s="491">
        <f t="shared" si="15"/>
        <v>110.99937878552571</v>
      </c>
      <c r="F72" s="491">
        <f t="shared" si="15"/>
        <v>92.340338497724588</v>
      </c>
      <c r="G72" s="491">
        <f t="shared" si="15"/>
        <v>126.51912498400921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87353</v>
      </c>
      <c r="C73" s="487">
        <v>17662</v>
      </c>
      <c r="D73" s="487">
        <v>10166</v>
      </c>
      <c r="E73" s="491">
        <f t="shared" si="15"/>
        <v>113.05197494434952</v>
      </c>
      <c r="F73" s="491">
        <f t="shared" si="15"/>
        <v>90.310374801861229</v>
      </c>
      <c r="G73" s="491">
        <f t="shared" si="15"/>
        <v>130.04989126263274</v>
      </c>
      <c r="H73" s="492">
        <f>IF(A$51=37802,IF(ISERROR(L73)=TRUE,IF(ISBLANK(A73)=FALSE,IF(MONTH(A73)=MONTH(MAX(A$51:A$75)),A73,""),""),""),IF(ISERROR(L73)=TRUE,IF(MONTH(A73)=MONTH(MAX(A$51:A$75)),A73,""),""))</f>
        <v>43709</v>
      </c>
      <c r="I73" s="488">
        <f t="shared" si="12"/>
        <v>113.05197494434952</v>
      </c>
      <c r="J73" s="488">
        <f t="shared" si="12"/>
        <v>90.310374801861229</v>
      </c>
      <c r="K73" s="488">
        <f t="shared" si="12"/>
        <v>130.04989126263274</v>
      </c>
      <c r="L73" s="488" t="e">
        <f t="shared" si="13"/>
        <v>#N/A</v>
      </c>
    </row>
    <row r="74" spans="1:12" ht="15" customHeight="1" x14ac:dyDescent="0.2">
      <c r="A74" s="490" t="s">
        <v>477</v>
      </c>
      <c r="B74" s="487">
        <v>86716</v>
      </c>
      <c r="C74" s="487">
        <v>17404</v>
      </c>
      <c r="D74" s="487">
        <v>10008</v>
      </c>
      <c r="E74" s="491">
        <f t="shared" si="15"/>
        <v>112.22757156908423</v>
      </c>
      <c r="F74" s="491">
        <f t="shared" si="15"/>
        <v>88.991154062484028</v>
      </c>
      <c r="G74" s="491">
        <f t="shared" si="15"/>
        <v>128.02865549443521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86433</v>
      </c>
      <c r="C75" s="493">
        <v>16817</v>
      </c>
      <c r="D75" s="493">
        <v>9626</v>
      </c>
      <c r="E75" s="491">
        <f t="shared" si="15"/>
        <v>111.86131386861314</v>
      </c>
      <c r="F75" s="491">
        <f t="shared" si="15"/>
        <v>85.989671217466892</v>
      </c>
      <c r="G75" s="491">
        <f t="shared" si="15"/>
        <v>123.14187028271715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113.05197494434952</v>
      </c>
      <c r="J77" s="488">
        <f>IF(J75&lt;&gt;"",J75,IF(J74&lt;&gt;"",J74,IF(J73&lt;&gt;"",J73,IF(J72&lt;&gt;"",J72,IF(J71&lt;&gt;"",J71,IF(J70&lt;&gt;"",J70,""))))))</f>
        <v>90.310374801861229</v>
      </c>
      <c r="K77" s="488">
        <f>IF(K75&lt;&gt;"",K75,IF(K74&lt;&gt;"",K74,IF(K73&lt;&gt;"",K73,IF(K72&lt;&gt;"",K72,IF(K71&lt;&gt;"",K71,IF(K70&lt;&gt;"",K70,""))))))</f>
        <v>130.04989126263274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+13,1%</v>
      </c>
      <c r="J79" s="488" t="str">
        <f>"GeB - ausschließlich: "&amp;IF(J77&gt;100,"+","")&amp;TEXT(J77-100,"0,0")&amp;"%"</f>
        <v>GeB - ausschließlich: -9,7%</v>
      </c>
      <c r="K79" s="488" t="str">
        <f>"GeB - im Nebenjob: "&amp;IF(K77&gt;100,"+","")&amp;TEXT(K77-100,"0,0")&amp;"%"</f>
        <v>GeB - im Nebenjob: +30,0%</v>
      </c>
    </row>
    <row r="81" spans="9:9" ht="15" customHeight="1" x14ac:dyDescent="0.2">
      <c r="I81" s="488" t="str">
        <f>IF(ISERROR(HLOOKUP(1,I$78:K$79,2,FALSE)),"",HLOOKUP(1,I$78:K$79,2,FALSE))</f>
        <v>GeB - im Nebenjob: +30,0%</v>
      </c>
    </row>
    <row r="82" spans="9:9" ht="15" customHeight="1" x14ac:dyDescent="0.2">
      <c r="I82" s="488" t="str">
        <f>IF(ISERROR(HLOOKUP(2,I$78:K$79,2,FALSE)),"",HLOOKUP(2,I$78:K$79,2,FALSE))</f>
        <v>SvB: +13,1%</v>
      </c>
    </row>
    <row r="83" spans="9:9" ht="15" customHeight="1" x14ac:dyDescent="0.2">
      <c r="I83" s="488" t="str">
        <f>IF(ISERROR(HLOOKUP(3,I$78:K$79,2,FALSE)),"",HLOOKUP(3,I$78:K$79,2,FALSE))</f>
        <v>GeB - ausschließlich: -9,7%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86433</v>
      </c>
      <c r="E12" s="114">
        <v>86716</v>
      </c>
      <c r="F12" s="114">
        <v>87353</v>
      </c>
      <c r="G12" s="114">
        <v>85767</v>
      </c>
      <c r="H12" s="114">
        <v>85121</v>
      </c>
      <c r="I12" s="115">
        <v>1312</v>
      </c>
      <c r="J12" s="116">
        <v>1.5413352756664043</v>
      </c>
      <c r="N12" s="117"/>
    </row>
    <row r="13" spans="1:15" s="110" customFormat="1" ht="13.5" customHeight="1" x14ac:dyDescent="0.2">
      <c r="A13" s="118" t="s">
        <v>105</v>
      </c>
      <c r="B13" s="119" t="s">
        <v>106</v>
      </c>
      <c r="C13" s="113">
        <v>54.412087975657442</v>
      </c>
      <c r="D13" s="114">
        <v>47030</v>
      </c>
      <c r="E13" s="114">
        <v>47177</v>
      </c>
      <c r="F13" s="114">
        <v>47743</v>
      </c>
      <c r="G13" s="114">
        <v>46896</v>
      </c>
      <c r="H13" s="114">
        <v>46532</v>
      </c>
      <c r="I13" s="115">
        <v>498</v>
      </c>
      <c r="J13" s="116">
        <v>1.0702312387174417</v>
      </c>
    </row>
    <row r="14" spans="1:15" s="110" customFormat="1" ht="13.5" customHeight="1" x14ac:dyDescent="0.2">
      <c r="A14" s="120"/>
      <c r="B14" s="119" t="s">
        <v>107</v>
      </c>
      <c r="C14" s="113">
        <v>45.587912024342558</v>
      </c>
      <c r="D14" s="114">
        <v>39403</v>
      </c>
      <c r="E14" s="114">
        <v>39539</v>
      </c>
      <c r="F14" s="114">
        <v>39610</v>
      </c>
      <c r="G14" s="114">
        <v>38871</v>
      </c>
      <c r="H14" s="114">
        <v>38589</v>
      </c>
      <c r="I14" s="115">
        <v>814</v>
      </c>
      <c r="J14" s="116">
        <v>2.1094094171914275</v>
      </c>
    </row>
    <row r="15" spans="1:15" s="110" customFormat="1" ht="13.5" customHeight="1" x14ac:dyDescent="0.2">
      <c r="A15" s="118" t="s">
        <v>105</v>
      </c>
      <c r="B15" s="121" t="s">
        <v>108</v>
      </c>
      <c r="C15" s="113">
        <v>10.637140906829567</v>
      </c>
      <c r="D15" s="114">
        <v>9194</v>
      </c>
      <c r="E15" s="114">
        <v>9506</v>
      </c>
      <c r="F15" s="114">
        <v>9833</v>
      </c>
      <c r="G15" s="114">
        <v>8905</v>
      </c>
      <c r="H15" s="114">
        <v>9070</v>
      </c>
      <c r="I15" s="115">
        <v>124</v>
      </c>
      <c r="J15" s="116">
        <v>1.3671444321940462</v>
      </c>
    </row>
    <row r="16" spans="1:15" s="110" customFormat="1" ht="13.5" customHeight="1" x14ac:dyDescent="0.2">
      <c r="A16" s="118"/>
      <c r="B16" s="121" t="s">
        <v>109</v>
      </c>
      <c r="C16" s="113">
        <v>66.251316048268606</v>
      </c>
      <c r="D16" s="114">
        <v>57263</v>
      </c>
      <c r="E16" s="114">
        <v>57311</v>
      </c>
      <c r="F16" s="114">
        <v>57724</v>
      </c>
      <c r="G16" s="114">
        <v>57277</v>
      </c>
      <c r="H16" s="114">
        <v>56842</v>
      </c>
      <c r="I16" s="115">
        <v>421</v>
      </c>
      <c r="J16" s="116">
        <v>0.74064951972133286</v>
      </c>
    </row>
    <row r="17" spans="1:10" s="110" customFormat="1" ht="13.5" customHeight="1" x14ac:dyDescent="0.2">
      <c r="A17" s="118"/>
      <c r="B17" s="121" t="s">
        <v>110</v>
      </c>
      <c r="C17" s="113">
        <v>21.731283190448092</v>
      </c>
      <c r="D17" s="114">
        <v>18783</v>
      </c>
      <c r="E17" s="114">
        <v>18694</v>
      </c>
      <c r="F17" s="114">
        <v>18615</v>
      </c>
      <c r="G17" s="114">
        <v>18425</v>
      </c>
      <c r="H17" s="114">
        <v>18079</v>
      </c>
      <c r="I17" s="115">
        <v>704</v>
      </c>
      <c r="J17" s="116">
        <v>3.8940206869848994</v>
      </c>
    </row>
    <row r="18" spans="1:10" s="110" customFormat="1" ht="13.5" customHeight="1" x14ac:dyDescent="0.2">
      <c r="A18" s="120"/>
      <c r="B18" s="121" t="s">
        <v>111</v>
      </c>
      <c r="C18" s="113">
        <v>1.3802598544537388</v>
      </c>
      <c r="D18" s="114">
        <v>1193</v>
      </c>
      <c r="E18" s="114">
        <v>1205</v>
      </c>
      <c r="F18" s="114">
        <v>1181</v>
      </c>
      <c r="G18" s="114">
        <v>1160</v>
      </c>
      <c r="H18" s="114">
        <v>1130</v>
      </c>
      <c r="I18" s="115">
        <v>63</v>
      </c>
      <c r="J18" s="116">
        <v>5.5752212389380533</v>
      </c>
    </row>
    <row r="19" spans="1:10" s="110" customFormat="1" ht="13.5" customHeight="1" x14ac:dyDescent="0.2">
      <c r="A19" s="120"/>
      <c r="B19" s="121" t="s">
        <v>112</v>
      </c>
      <c r="C19" s="113">
        <v>0.41997848044149805</v>
      </c>
      <c r="D19" s="114">
        <v>363</v>
      </c>
      <c r="E19" s="114">
        <v>348</v>
      </c>
      <c r="F19" s="114">
        <v>335</v>
      </c>
      <c r="G19" s="114">
        <v>289</v>
      </c>
      <c r="H19" s="114">
        <v>310</v>
      </c>
      <c r="I19" s="115">
        <v>53</v>
      </c>
      <c r="J19" s="116">
        <v>17.096774193548388</v>
      </c>
    </row>
    <row r="20" spans="1:10" s="110" customFormat="1" ht="13.5" customHeight="1" x14ac:dyDescent="0.2">
      <c r="A20" s="118" t="s">
        <v>113</v>
      </c>
      <c r="B20" s="122" t="s">
        <v>114</v>
      </c>
      <c r="C20" s="113">
        <v>68.409056726019003</v>
      </c>
      <c r="D20" s="114">
        <v>59128</v>
      </c>
      <c r="E20" s="114">
        <v>59468</v>
      </c>
      <c r="F20" s="114">
        <v>60257</v>
      </c>
      <c r="G20" s="114">
        <v>58781</v>
      </c>
      <c r="H20" s="114">
        <v>58517</v>
      </c>
      <c r="I20" s="115">
        <v>611</v>
      </c>
      <c r="J20" s="116">
        <v>1.0441410188492233</v>
      </c>
    </row>
    <row r="21" spans="1:10" s="110" customFormat="1" ht="13.5" customHeight="1" x14ac:dyDescent="0.2">
      <c r="A21" s="120"/>
      <c r="B21" s="122" t="s">
        <v>115</v>
      </c>
      <c r="C21" s="113">
        <v>31.590943273981004</v>
      </c>
      <c r="D21" s="114">
        <v>27305</v>
      </c>
      <c r="E21" s="114">
        <v>27248</v>
      </c>
      <c r="F21" s="114">
        <v>27096</v>
      </c>
      <c r="G21" s="114">
        <v>26986</v>
      </c>
      <c r="H21" s="114">
        <v>26604</v>
      </c>
      <c r="I21" s="115">
        <v>701</v>
      </c>
      <c r="J21" s="116">
        <v>2.6349421139678242</v>
      </c>
    </row>
    <row r="22" spans="1:10" s="110" customFormat="1" ht="13.5" customHeight="1" x14ac:dyDescent="0.2">
      <c r="A22" s="118" t="s">
        <v>113</v>
      </c>
      <c r="B22" s="122" t="s">
        <v>116</v>
      </c>
      <c r="C22" s="113">
        <v>87.013062140617592</v>
      </c>
      <c r="D22" s="114">
        <v>75208</v>
      </c>
      <c r="E22" s="114">
        <v>75740</v>
      </c>
      <c r="F22" s="114">
        <v>76027</v>
      </c>
      <c r="G22" s="114">
        <v>74799</v>
      </c>
      <c r="H22" s="114">
        <v>74657</v>
      </c>
      <c r="I22" s="115">
        <v>551</v>
      </c>
      <c r="J22" s="116">
        <v>0.73804197864902155</v>
      </c>
    </row>
    <row r="23" spans="1:10" s="110" customFormat="1" ht="13.5" customHeight="1" x14ac:dyDescent="0.2">
      <c r="A23" s="123"/>
      <c r="B23" s="124" t="s">
        <v>117</v>
      </c>
      <c r="C23" s="125">
        <v>12.912892066687492</v>
      </c>
      <c r="D23" s="114">
        <v>11161</v>
      </c>
      <c r="E23" s="114">
        <v>10910</v>
      </c>
      <c r="F23" s="114">
        <v>11261</v>
      </c>
      <c r="G23" s="114">
        <v>10908</v>
      </c>
      <c r="H23" s="114">
        <v>10400</v>
      </c>
      <c r="I23" s="115">
        <v>761</v>
      </c>
      <c r="J23" s="116">
        <v>7.3173076923076925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26443</v>
      </c>
      <c r="E26" s="114">
        <v>27412</v>
      </c>
      <c r="F26" s="114">
        <v>27828</v>
      </c>
      <c r="G26" s="114">
        <v>27949</v>
      </c>
      <c r="H26" s="140">
        <v>27443</v>
      </c>
      <c r="I26" s="115">
        <v>-1000</v>
      </c>
      <c r="J26" s="116">
        <v>-3.6439164814342457</v>
      </c>
    </row>
    <row r="27" spans="1:10" s="110" customFormat="1" ht="13.5" customHeight="1" x14ac:dyDescent="0.2">
      <c r="A27" s="118" t="s">
        <v>105</v>
      </c>
      <c r="B27" s="119" t="s">
        <v>106</v>
      </c>
      <c r="C27" s="113">
        <v>39.205082630563851</v>
      </c>
      <c r="D27" s="115">
        <v>10367</v>
      </c>
      <c r="E27" s="114">
        <v>10705</v>
      </c>
      <c r="F27" s="114">
        <v>10880</v>
      </c>
      <c r="G27" s="114">
        <v>10812</v>
      </c>
      <c r="H27" s="140">
        <v>10527</v>
      </c>
      <c r="I27" s="115">
        <v>-160</v>
      </c>
      <c r="J27" s="116">
        <v>-1.5199012064215827</v>
      </c>
    </row>
    <row r="28" spans="1:10" s="110" customFormat="1" ht="13.5" customHeight="1" x14ac:dyDescent="0.2">
      <c r="A28" s="120"/>
      <c r="B28" s="119" t="s">
        <v>107</v>
      </c>
      <c r="C28" s="113">
        <v>60.794917369436149</v>
      </c>
      <c r="D28" s="115">
        <v>16076</v>
      </c>
      <c r="E28" s="114">
        <v>16707</v>
      </c>
      <c r="F28" s="114">
        <v>16948</v>
      </c>
      <c r="G28" s="114">
        <v>17137</v>
      </c>
      <c r="H28" s="140">
        <v>16916</v>
      </c>
      <c r="I28" s="115">
        <v>-840</v>
      </c>
      <c r="J28" s="116">
        <v>-4.9657129344998818</v>
      </c>
    </row>
    <row r="29" spans="1:10" s="110" customFormat="1" ht="13.5" customHeight="1" x14ac:dyDescent="0.2">
      <c r="A29" s="118" t="s">
        <v>105</v>
      </c>
      <c r="B29" s="121" t="s">
        <v>108</v>
      </c>
      <c r="C29" s="113">
        <v>14.862156336270468</v>
      </c>
      <c r="D29" s="115">
        <v>3930</v>
      </c>
      <c r="E29" s="114">
        <v>4051</v>
      </c>
      <c r="F29" s="114">
        <v>4140</v>
      </c>
      <c r="G29" s="114">
        <v>4171</v>
      </c>
      <c r="H29" s="140">
        <v>3991</v>
      </c>
      <c r="I29" s="115">
        <v>-61</v>
      </c>
      <c r="J29" s="116">
        <v>-1.5284389877223754</v>
      </c>
    </row>
    <row r="30" spans="1:10" s="110" customFormat="1" ht="13.5" customHeight="1" x14ac:dyDescent="0.2">
      <c r="A30" s="118"/>
      <c r="B30" s="121" t="s">
        <v>109</v>
      </c>
      <c r="C30" s="113">
        <v>49.116968573913702</v>
      </c>
      <c r="D30" s="115">
        <v>12988</v>
      </c>
      <c r="E30" s="114">
        <v>13566</v>
      </c>
      <c r="F30" s="114">
        <v>13839</v>
      </c>
      <c r="G30" s="114">
        <v>13976</v>
      </c>
      <c r="H30" s="140">
        <v>13819</v>
      </c>
      <c r="I30" s="115">
        <v>-831</v>
      </c>
      <c r="J30" s="116">
        <v>-6.0134597293581304</v>
      </c>
    </row>
    <row r="31" spans="1:10" s="110" customFormat="1" ht="13.5" customHeight="1" x14ac:dyDescent="0.2">
      <c r="A31" s="118"/>
      <c r="B31" s="121" t="s">
        <v>110</v>
      </c>
      <c r="C31" s="113">
        <v>20.500699618046365</v>
      </c>
      <c r="D31" s="115">
        <v>5421</v>
      </c>
      <c r="E31" s="114">
        <v>5591</v>
      </c>
      <c r="F31" s="114">
        <v>5645</v>
      </c>
      <c r="G31" s="114">
        <v>5664</v>
      </c>
      <c r="H31" s="140">
        <v>5601</v>
      </c>
      <c r="I31" s="115">
        <v>-180</v>
      </c>
      <c r="J31" s="116">
        <v>-3.2137118371719335</v>
      </c>
    </row>
    <row r="32" spans="1:10" s="110" customFormat="1" ht="13.5" customHeight="1" x14ac:dyDescent="0.2">
      <c r="A32" s="120"/>
      <c r="B32" s="121" t="s">
        <v>111</v>
      </c>
      <c r="C32" s="113">
        <v>15.520175471769466</v>
      </c>
      <c r="D32" s="115">
        <v>4104</v>
      </c>
      <c r="E32" s="114">
        <v>4204</v>
      </c>
      <c r="F32" s="114">
        <v>4204</v>
      </c>
      <c r="G32" s="114">
        <v>4138</v>
      </c>
      <c r="H32" s="140">
        <v>4032</v>
      </c>
      <c r="I32" s="115">
        <v>72</v>
      </c>
      <c r="J32" s="116">
        <v>1.7857142857142858</v>
      </c>
    </row>
    <row r="33" spans="1:10" s="110" customFormat="1" ht="13.5" customHeight="1" x14ac:dyDescent="0.2">
      <c r="A33" s="120"/>
      <c r="B33" s="121" t="s">
        <v>112</v>
      </c>
      <c r="C33" s="113">
        <v>1.5126876678137882</v>
      </c>
      <c r="D33" s="115">
        <v>400</v>
      </c>
      <c r="E33" s="114">
        <v>397</v>
      </c>
      <c r="F33" s="114">
        <v>455</v>
      </c>
      <c r="G33" s="114">
        <v>393</v>
      </c>
      <c r="H33" s="140">
        <v>382</v>
      </c>
      <c r="I33" s="115">
        <v>18</v>
      </c>
      <c r="J33" s="116">
        <v>4.7120418848167542</v>
      </c>
    </row>
    <row r="34" spans="1:10" s="110" customFormat="1" ht="13.5" customHeight="1" x14ac:dyDescent="0.2">
      <c r="A34" s="118" t="s">
        <v>113</v>
      </c>
      <c r="B34" s="122" t="s">
        <v>116</v>
      </c>
      <c r="C34" s="113">
        <v>85.478198388987636</v>
      </c>
      <c r="D34" s="115">
        <v>22603</v>
      </c>
      <c r="E34" s="114">
        <v>23467</v>
      </c>
      <c r="F34" s="114">
        <v>23808</v>
      </c>
      <c r="G34" s="114">
        <v>23856</v>
      </c>
      <c r="H34" s="140">
        <v>23443</v>
      </c>
      <c r="I34" s="115">
        <v>-840</v>
      </c>
      <c r="J34" s="116">
        <v>-3.5831591519856674</v>
      </c>
    </row>
    <row r="35" spans="1:10" s="110" customFormat="1" ht="13.5" customHeight="1" x14ac:dyDescent="0.2">
      <c r="A35" s="118"/>
      <c r="B35" s="119" t="s">
        <v>117</v>
      </c>
      <c r="C35" s="113">
        <v>14.215482358280074</v>
      </c>
      <c r="D35" s="115">
        <v>3759</v>
      </c>
      <c r="E35" s="114">
        <v>3860</v>
      </c>
      <c r="F35" s="114">
        <v>3929</v>
      </c>
      <c r="G35" s="114">
        <v>3999</v>
      </c>
      <c r="H35" s="140">
        <v>3913</v>
      </c>
      <c r="I35" s="115">
        <v>-154</v>
      </c>
      <c r="J35" s="116">
        <v>-3.9355992844364938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16817</v>
      </c>
      <c r="E37" s="114">
        <v>17404</v>
      </c>
      <c r="F37" s="114">
        <v>17662</v>
      </c>
      <c r="G37" s="114">
        <v>18059</v>
      </c>
      <c r="H37" s="140">
        <v>17839</v>
      </c>
      <c r="I37" s="115">
        <v>-1022</v>
      </c>
      <c r="J37" s="116">
        <v>-5.7290206850159766</v>
      </c>
    </row>
    <row r="38" spans="1:10" s="110" customFormat="1" ht="13.5" customHeight="1" x14ac:dyDescent="0.2">
      <c r="A38" s="118" t="s">
        <v>105</v>
      </c>
      <c r="B38" s="119" t="s">
        <v>106</v>
      </c>
      <c r="C38" s="113">
        <v>35.446274603080219</v>
      </c>
      <c r="D38" s="115">
        <v>5961</v>
      </c>
      <c r="E38" s="114">
        <v>6129</v>
      </c>
      <c r="F38" s="114">
        <v>6185</v>
      </c>
      <c r="G38" s="114">
        <v>6281</v>
      </c>
      <c r="H38" s="140">
        <v>6145</v>
      </c>
      <c r="I38" s="115">
        <v>-184</v>
      </c>
      <c r="J38" s="116">
        <v>-2.9943043124491457</v>
      </c>
    </row>
    <row r="39" spans="1:10" s="110" customFormat="1" ht="13.5" customHeight="1" x14ac:dyDescent="0.2">
      <c r="A39" s="120"/>
      <c r="B39" s="119" t="s">
        <v>107</v>
      </c>
      <c r="C39" s="113">
        <v>64.553725396919788</v>
      </c>
      <c r="D39" s="115">
        <v>10856</v>
      </c>
      <c r="E39" s="114">
        <v>11275</v>
      </c>
      <c r="F39" s="114">
        <v>11477</v>
      </c>
      <c r="G39" s="114">
        <v>11778</v>
      </c>
      <c r="H39" s="140">
        <v>11694</v>
      </c>
      <c r="I39" s="115">
        <v>-838</v>
      </c>
      <c r="J39" s="116">
        <v>-7.1660680690952629</v>
      </c>
    </row>
    <row r="40" spans="1:10" s="110" customFormat="1" ht="13.5" customHeight="1" x14ac:dyDescent="0.2">
      <c r="A40" s="118" t="s">
        <v>105</v>
      </c>
      <c r="B40" s="121" t="s">
        <v>108</v>
      </c>
      <c r="C40" s="113">
        <v>16.340607718380209</v>
      </c>
      <c r="D40" s="115">
        <v>2748</v>
      </c>
      <c r="E40" s="114">
        <v>2800</v>
      </c>
      <c r="F40" s="114">
        <v>2855</v>
      </c>
      <c r="G40" s="114">
        <v>3041</v>
      </c>
      <c r="H40" s="140">
        <v>2863</v>
      </c>
      <c r="I40" s="115">
        <v>-115</v>
      </c>
      <c r="J40" s="116">
        <v>-4.0167656304575621</v>
      </c>
    </row>
    <row r="41" spans="1:10" s="110" customFormat="1" ht="13.5" customHeight="1" x14ac:dyDescent="0.2">
      <c r="A41" s="118"/>
      <c r="B41" s="121" t="s">
        <v>109</v>
      </c>
      <c r="C41" s="113">
        <v>37.670214663733127</v>
      </c>
      <c r="D41" s="115">
        <v>6335</v>
      </c>
      <c r="E41" s="114">
        <v>6634</v>
      </c>
      <c r="F41" s="114">
        <v>6799</v>
      </c>
      <c r="G41" s="114">
        <v>7018</v>
      </c>
      <c r="H41" s="140">
        <v>7051</v>
      </c>
      <c r="I41" s="115">
        <v>-716</v>
      </c>
      <c r="J41" s="116">
        <v>-10.154588001701887</v>
      </c>
    </row>
    <row r="42" spans="1:10" s="110" customFormat="1" ht="13.5" customHeight="1" x14ac:dyDescent="0.2">
      <c r="A42" s="118"/>
      <c r="B42" s="121" t="s">
        <v>110</v>
      </c>
      <c r="C42" s="113">
        <v>22.185883332342272</v>
      </c>
      <c r="D42" s="115">
        <v>3731</v>
      </c>
      <c r="E42" s="114">
        <v>3873</v>
      </c>
      <c r="F42" s="114">
        <v>3915</v>
      </c>
      <c r="G42" s="114">
        <v>3957</v>
      </c>
      <c r="H42" s="140">
        <v>3987</v>
      </c>
      <c r="I42" s="115">
        <v>-256</v>
      </c>
      <c r="J42" s="116">
        <v>-6.420867820416353</v>
      </c>
    </row>
    <row r="43" spans="1:10" s="110" customFormat="1" ht="13.5" customHeight="1" x14ac:dyDescent="0.2">
      <c r="A43" s="120"/>
      <c r="B43" s="121" t="s">
        <v>111</v>
      </c>
      <c r="C43" s="113">
        <v>23.803294285544389</v>
      </c>
      <c r="D43" s="115">
        <v>4003</v>
      </c>
      <c r="E43" s="114">
        <v>4097</v>
      </c>
      <c r="F43" s="114">
        <v>4093</v>
      </c>
      <c r="G43" s="114">
        <v>4043</v>
      </c>
      <c r="H43" s="140">
        <v>3938</v>
      </c>
      <c r="I43" s="115">
        <v>65</v>
      </c>
      <c r="J43" s="116">
        <v>1.6505840528186897</v>
      </c>
    </row>
    <row r="44" spans="1:10" s="110" customFormat="1" ht="13.5" customHeight="1" x14ac:dyDescent="0.2">
      <c r="A44" s="120"/>
      <c r="B44" s="121" t="s">
        <v>112</v>
      </c>
      <c r="C44" s="113">
        <v>2.2120473330558363</v>
      </c>
      <c r="D44" s="115">
        <v>372</v>
      </c>
      <c r="E44" s="114">
        <v>369</v>
      </c>
      <c r="F44" s="114">
        <v>425</v>
      </c>
      <c r="G44" s="114">
        <v>374</v>
      </c>
      <c r="H44" s="140">
        <v>362</v>
      </c>
      <c r="I44" s="115">
        <v>10</v>
      </c>
      <c r="J44" s="116">
        <v>2.7624309392265194</v>
      </c>
    </row>
    <row r="45" spans="1:10" s="110" customFormat="1" ht="13.5" customHeight="1" x14ac:dyDescent="0.2">
      <c r="A45" s="118" t="s">
        <v>113</v>
      </c>
      <c r="B45" s="122" t="s">
        <v>116</v>
      </c>
      <c r="C45" s="113">
        <v>85.211393233037995</v>
      </c>
      <c r="D45" s="115">
        <v>14330</v>
      </c>
      <c r="E45" s="114">
        <v>14873</v>
      </c>
      <c r="F45" s="114">
        <v>15087</v>
      </c>
      <c r="G45" s="114">
        <v>15373</v>
      </c>
      <c r="H45" s="140">
        <v>15199</v>
      </c>
      <c r="I45" s="115">
        <v>-869</v>
      </c>
      <c r="J45" s="116">
        <v>-5.717481413250872</v>
      </c>
    </row>
    <row r="46" spans="1:10" s="110" customFormat="1" ht="13.5" customHeight="1" x14ac:dyDescent="0.2">
      <c r="A46" s="118"/>
      <c r="B46" s="119" t="s">
        <v>117</v>
      </c>
      <c r="C46" s="113">
        <v>14.312897663079028</v>
      </c>
      <c r="D46" s="115">
        <v>2407</v>
      </c>
      <c r="E46" s="114">
        <v>2447</v>
      </c>
      <c r="F46" s="114">
        <v>2485</v>
      </c>
      <c r="G46" s="114">
        <v>2593</v>
      </c>
      <c r="H46" s="140">
        <v>2554</v>
      </c>
      <c r="I46" s="115">
        <v>-147</v>
      </c>
      <c r="J46" s="116">
        <v>-5.7556773688332026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9626</v>
      </c>
      <c r="E48" s="114">
        <v>10008</v>
      </c>
      <c r="F48" s="114">
        <v>10166</v>
      </c>
      <c r="G48" s="114">
        <v>9890</v>
      </c>
      <c r="H48" s="140">
        <v>9604</v>
      </c>
      <c r="I48" s="115">
        <v>22</v>
      </c>
      <c r="J48" s="116">
        <v>0.22907122032486463</v>
      </c>
    </row>
    <row r="49" spans="1:12" s="110" customFormat="1" ht="13.5" customHeight="1" x14ac:dyDescent="0.2">
      <c r="A49" s="118" t="s">
        <v>105</v>
      </c>
      <c r="B49" s="119" t="s">
        <v>106</v>
      </c>
      <c r="C49" s="113">
        <v>45.771867857884892</v>
      </c>
      <c r="D49" s="115">
        <v>4406</v>
      </c>
      <c r="E49" s="114">
        <v>4576</v>
      </c>
      <c r="F49" s="114">
        <v>4695</v>
      </c>
      <c r="G49" s="114">
        <v>4531</v>
      </c>
      <c r="H49" s="140">
        <v>4382</v>
      </c>
      <c r="I49" s="115">
        <v>24</v>
      </c>
      <c r="J49" s="116">
        <v>0.54769511638521218</v>
      </c>
    </row>
    <row r="50" spans="1:12" s="110" customFormat="1" ht="13.5" customHeight="1" x14ac:dyDescent="0.2">
      <c r="A50" s="120"/>
      <c r="B50" s="119" t="s">
        <v>107</v>
      </c>
      <c r="C50" s="113">
        <v>54.228132142115108</v>
      </c>
      <c r="D50" s="115">
        <v>5220</v>
      </c>
      <c r="E50" s="114">
        <v>5432</v>
      </c>
      <c r="F50" s="114">
        <v>5471</v>
      </c>
      <c r="G50" s="114">
        <v>5359</v>
      </c>
      <c r="H50" s="140">
        <v>5222</v>
      </c>
      <c r="I50" s="115">
        <v>-2</v>
      </c>
      <c r="J50" s="116">
        <v>-3.8299502106472615E-2</v>
      </c>
    </row>
    <row r="51" spans="1:12" s="110" customFormat="1" ht="13.5" customHeight="1" x14ac:dyDescent="0.2">
      <c r="A51" s="118" t="s">
        <v>105</v>
      </c>
      <c r="B51" s="121" t="s">
        <v>108</v>
      </c>
      <c r="C51" s="113">
        <v>12.279243714938708</v>
      </c>
      <c r="D51" s="115">
        <v>1182</v>
      </c>
      <c r="E51" s="114">
        <v>1251</v>
      </c>
      <c r="F51" s="114">
        <v>1285</v>
      </c>
      <c r="G51" s="114">
        <v>1130</v>
      </c>
      <c r="H51" s="140">
        <v>1128</v>
      </c>
      <c r="I51" s="115">
        <v>54</v>
      </c>
      <c r="J51" s="116">
        <v>4.7872340425531918</v>
      </c>
    </row>
    <row r="52" spans="1:12" s="110" customFormat="1" ht="13.5" customHeight="1" x14ac:dyDescent="0.2">
      <c r="A52" s="118"/>
      <c r="B52" s="121" t="s">
        <v>109</v>
      </c>
      <c r="C52" s="113">
        <v>69.114897153542486</v>
      </c>
      <c r="D52" s="115">
        <v>6653</v>
      </c>
      <c r="E52" s="114">
        <v>6932</v>
      </c>
      <c r="F52" s="114">
        <v>7040</v>
      </c>
      <c r="G52" s="114">
        <v>6958</v>
      </c>
      <c r="H52" s="140">
        <v>6768</v>
      </c>
      <c r="I52" s="115">
        <v>-115</v>
      </c>
      <c r="J52" s="116">
        <v>-1.6991725768321513</v>
      </c>
    </row>
    <row r="53" spans="1:12" s="110" customFormat="1" ht="13.5" customHeight="1" x14ac:dyDescent="0.2">
      <c r="A53" s="118"/>
      <c r="B53" s="121" t="s">
        <v>110</v>
      </c>
      <c r="C53" s="113">
        <v>17.556617494286307</v>
      </c>
      <c r="D53" s="115">
        <v>1690</v>
      </c>
      <c r="E53" s="114">
        <v>1718</v>
      </c>
      <c r="F53" s="114">
        <v>1730</v>
      </c>
      <c r="G53" s="114">
        <v>1707</v>
      </c>
      <c r="H53" s="140">
        <v>1614</v>
      </c>
      <c r="I53" s="115">
        <v>76</v>
      </c>
      <c r="J53" s="116">
        <v>4.7087980173482036</v>
      </c>
    </row>
    <row r="54" spans="1:12" s="110" customFormat="1" ht="13.5" customHeight="1" x14ac:dyDescent="0.2">
      <c r="A54" s="120"/>
      <c r="B54" s="121" t="s">
        <v>111</v>
      </c>
      <c r="C54" s="113">
        <v>1.0492416372324953</v>
      </c>
      <c r="D54" s="115">
        <v>101</v>
      </c>
      <c r="E54" s="114">
        <v>107</v>
      </c>
      <c r="F54" s="114">
        <v>111</v>
      </c>
      <c r="G54" s="114">
        <v>95</v>
      </c>
      <c r="H54" s="140">
        <v>94</v>
      </c>
      <c r="I54" s="115">
        <v>7</v>
      </c>
      <c r="J54" s="116">
        <v>7.4468085106382977</v>
      </c>
    </row>
    <row r="55" spans="1:12" s="110" customFormat="1" ht="13.5" customHeight="1" x14ac:dyDescent="0.2">
      <c r="A55" s="120"/>
      <c r="B55" s="121" t="s">
        <v>112</v>
      </c>
      <c r="C55" s="113">
        <v>0.29087886972782051</v>
      </c>
      <c r="D55" s="115">
        <v>28</v>
      </c>
      <c r="E55" s="114">
        <v>28</v>
      </c>
      <c r="F55" s="114">
        <v>30</v>
      </c>
      <c r="G55" s="114">
        <v>19</v>
      </c>
      <c r="H55" s="140">
        <v>20</v>
      </c>
      <c r="I55" s="115">
        <v>8</v>
      </c>
      <c r="J55" s="116">
        <v>40</v>
      </c>
    </row>
    <row r="56" spans="1:12" s="110" customFormat="1" ht="13.5" customHeight="1" x14ac:dyDescent="0.2">
      <c r="A56" s="118" t="s">
        <v>113</v>
      </c>
      <c r="B56" s="122" t="s">
        <v>116</v>
      </c>
      <c r="C56" s="113">
        <v>85.944317473509244</v>
      </c>
      <c r="D56" s="115">
        <v>8273</v>
      </c>
      <c r="E56" s="114">
        <v>8594</v>
      </c>
      <c r="F56" s="114">
        <v>8721</v>
      </c>
      <c r="G56" s="114">
        <v>8483</v>
      </c>
      <c r="H56" s="140">
        <v>8244</v>
      </c>
      <c r="I56" s="115">
        <v>29</v>
      </c>
      <c r="J56" s="116">
        <v>0.35177098495875786</v>
      </c>
    </row>
    <row r="57" spans="1:12" s="110" customFormat="1" ht="13.5" customHeight="1" x14ac:dyDescent="0.2">
      <c r="A57" s="142"/>
      <c r="B57" s="124" t="s">
        <v>117</v>
      </c>
      <c r="C57" s="125">
        <v>14.045293995429047</v>
      </c>
      <c r="D57" s="143">
        <v>1352</v>
      </c>
      <c r="E57" s="144">
        <v>1413</v>
      </c>
      <c r="F57" s="144">
        <v>1444</v>
      </c>
      <c r="G57" s="144">
        <v>1406</v>
      </c>
      <c r="H57" s="145">
        <v>1359</v>
      </c>
      <c r="I57" s="143">
        <v>-7</v>
      </c>
      <c r="J57" s="146">
        <v>-0.51508462104488595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86433</v>
      </c>
      <c r="E12" s="236">
        <v>86716</v>
      </c>
      <c r="F12" s="114">
        <v>87353</v>
      </c>
      <c r="G12" s="114">
        <v>85767</v>
      </c>
      <c r="H12" s="140">
        <v>85121</v>
      </c>
      <c r="I12" s="115">
        <v>1312</v>
      </c>
      <c r="J12" s="116">
        <v>1.5413352756664043</v>
      </c>
    </row>
    <row r="13" spans="1:15" s="110" customFormat="1" ht="12" customHeight="1" x14ac:dyDescent="0.2">
      <c r="A13" s="118" t="s">
        <v>105</v>
      </c>
      <c r="B13" s="119" t="s">
        <v>106</v>
      </c>
      <c r="C13" s="113">
        <v>54.412087975657442</v>
      </c>
      <c r="D13" s="115">
        <v>47030</v>
      </c>
      <c r="E13" s="114">
        <v>47177</v>
      </c>
      <c r="F13" s="114">
        <v>47743</v>
      </c>
      <c r="G13" s="114">
        <v>46896</v>
      </c>
      <c r="H13" s="140">
        <v>46532</v>
      </c>
      <c r="I13" s="115">
        <v>498</v>
      </c>
      <c r="J13" s="116">
        <v>1.0702312387174417</v>
      </c>
    </row>
    <row r="14" spans="1:15" s="110" customFormat="1" ht="12" customHeight="1" x14ac:dyDescent="0.2">
      <c r="A14" s="118"/>
      <c r="B14" s="119" t="s">
        <v>107</v>
      </c>
      <c r="C14" s="113">
        <v>45.587912024342558</v>
      </c>
      <c r="D14" s="115">
        <v>39403</v>
      </c>
      <c r="E14" s="114">
        <v>39539</v>
      </c>
      <c r="F14" s="114">
        <v>39610</v>
      </c>
      <c r="G14" s="114">
        <v>38871</v>
      </c>
      <c r="H14" s="140">
        <v>38589</v>
      </c>
      <c r="I14" s="115">
        <v>814</v>
      </c>
      <c r="J14" s="116">
        <v>2.1094094171914275</v>
      </c>
    </row>
    <row r="15" spans="1:15" s="110" customFormat="1" ht="12" customHeight="1" x14ac:dyDescent="0.2">
      <c r="A15" s="118" t="s">
        <v>105</v>
      </c>
      <c r="B15" s="121" t="s">
        <v>108</v>
      </c>
      <c r="C15" s="113">
        <v>10.637140906829567</v>
      </c>
      <c r="D15" s="115">
        <v>9194</v>
      </c>
      <c r="E15" s="114">
        <v>9506</v>
      </c>
      <c r="F15" s="114">
        <v>9833</v>
      </c>
      <c r="G15" s="114">
        <v>8905</v>
      </c>
      <c r="H15" s="140">
        <v>9070</v>
      </c>
      <c r="I15" s="115">
        <v>124</v>
      </c>
      <c r="J15" s="116">
        <v>1.3671444321940462</v>
      </c>
    </row>
    <row r="16" spans="1:15" s="110" customFormat="1" ht="12" customHeight="1" x14ac:dyDescent="0.2">
      <c r="A16" s="118"/>
      <c r="B16" s="121" t="s">
        <v>109</v>
      </c>
      <c r="C16" s="113">
        <v>66.251316048268606</v>
      </c>
      <c r="D16" s="115">
        <v>57263</v>
      </c>
      <c r="E16" s="114">
        <v>57311</v>
      </c>
      <c r="F16" s="114">
        <v>57724</v>
      </c>
      <c r="G16" s="114">
        <v>57277</v>
      </c>
      <c r="H16" s="140">
        <v>56842</v>
      </c>
      <c r="I16" s="115">
        <v>421</v>
      </c>
      <c r="J16" s="116">
        <v>0.74064951972133286</v>
      </c>
    </row>
    <row r="17" spans="1:10" s="110" customFormat="1" ht="12" customHeight="1" x14ac:dyDescent="0.2">
      <c r="A17" s="118"/>
      <c r="B17" s="121" t="s">
        <v>110</v>
      </c>
      <c r="C17" s="113">
        <v>21.731283190448092</v>
      </c>
      <c r="D17" s="115">
        <v>18783</v>
      </c>
      <c r="E17" s="114">
        <v>18694</v>
      </c>
      <c r="F17" s="114">
        <v>18615</v>
      </c>
      <c r="G17" s="114">
        <v>18425</v>
      </c>
      <c r="H17" s="140">
        <v>18079</v>
      </c>
      <c r="I17" s="115">
        <v>704</v>
      </c>
      <c r="J17" s="116">
        <v>3.8940206869848994</v>
      </c>
    </row>
    <row r="18" spans="1:10" s="110" customFormat="1" ht="12" customHeight="1" x14ac:dyDescent="0.2">
      <c r="A18" s="120"/>
      <c r="B18" s="121" t="s">
        <v>111</v>
      </c>
      <c r="C18" s="113">
        <v>1.3802598544537388</v>
      </c>
      <c r="D18" s="115">
        <v>1193</v>
      </c>
      <c r="E18" s="114">
        <v>1205</v>
      </c>
      <c r="F18" s="114">
        <v>1181</v>
      </c>
      <c r="G18" s="114">
        <v>1160</v>
      </c>
      <c r="H18" s="140">
        <v>1130</v>
      </c>
      <c r="I18" s="115">
        <v>63</v>
      </c>
      <c r="J18" s="116">
        <v>5.5752212389380533</v>
      </c>
    </row>
    <row r="19" spans="1:10" s="110" customFormat="1" ht="12" customHeight="1" x14ac:dyDescent="0.2">
      <c r="A19" s="120"/>
      <c r="B19" s="121" t="s">
        <v>112</v>
      </c>
      <c r="C19" s="113">
        <v>0.41997848044149805</v>
      </c>
      <c r="D19" s="115">
        <v>363</v>
      </c>
      <c r="E19" s="114">
        <v>348</v>
      </c>
      <c r="F19" s="114">
        <v>335</v>
      </c>
      <c r="G19" s="114">
        <v>289</v>
      </c>
      <c r="H19" s="140">
        <v>310</v>
      </c>
      <c r="I19" s="115">
        <v>53</v>
      </c>
      <c r="J19" s="116">
        <v>17.096774193548388</v>
      </c>
    </row>
    <row r="20" spans="1:10" s="110" customFormat="1" ht="12" customHeight="1" x14ac:dyDescent="0.2">
      <c r="A20" s="118" t="s">
        <v>113</v>
      </c>
      <c r="B20" s="119" t="s">
        <v>181</v>
      </c>
      <c r="C20" s="113">
        <v>68.409056726019003</v>
      </c>
      <c r="D20" s="115">
        <v>59128</v>
      </c>
      <c r="E20" s="114">
        <v>59468</v>
      </c>
      <c r="F20" s="114">
        <v>60257</v>
      </c>
      <c r="G20" s="114">
        <v>58781</v>
      </c>
      <c r="H20" s="140">
        <v>58517</v>
      </c>
      <c r="I20" s="115">
        <v>611</v>
      </c>
      <c r="J20" s="116">
        <v>1.0441410188492233</v>
      </c>
    </row>
    <row r="21" spans="1:10" s="110" customFormat="1" ht="12" customHeight="1" x14ac:dyDescent="0.2">
      <c r="A21" s="118"/>
      <c r="B21" s="119" t="s">
        <v>182</v>
      </c>
      <c r="C21" s="113">
        <v>31.590943273981004</v>
      </c>
      <c r="D21" s="115">
        <v>27305</v>
      </c>
      <c r="E21" s="114">
        <v>27248</v>
      </c>
      <c r="F21" s="114">
        <v>27096</v>
      </c>
      <c r="G21" s="114">
        <v>26986</v>
      </c>
      <c r="H21" s="140">
        <v>26604</v>
      </c>
      <c r="I21" s="115">
        <v>701</v>
      </c>
      <c r="J21" s="116">
        <v>2.6349421139678242</v>
      </c>
    </row>
    <row r="22" spans="1:10" s="110" customFormat="1" ht="12" customHeight="1" x14ac:dyDescent="0.2">
      <c r="A22" s="118" t="s">
        <v>113</v>
      </c>
      <c r="B22" s="119" t="s">
        <v>116</v>
      </c>
      <c r="C22" s="113">
        <v>87.013062140617592</v>
      </c>
      <c r="D22" s="115">
        <v>75208</v>
      </c>
      <c r="E22" s="114">
        <v>75740</v>
      </c>
      <c r="F22" s="114">
        <v>76027</v>
      </c>
      <c r="G22" s="114">
        <v>74799</v>
      </c>
      <c r="H22" s="140">
        <v>74657</v>
      </c>
      <c r="I22" s="115">
        <v>551</v>
      </c>
      <c r="J22" s="116">
        <v>0.73804197864902155</v>
      </c>
    </row>
    <row r="23" spans="1:10" s="110" customFormat="1" ht="12" customHeight="1" x14ac:dyDescent="0.2">
      <c r="A23" s="118"/>
      <c r="B23" s="119" t="s">
        <v>117</v>
      </c>
      <c r="C23" s="113">
        <v>12.912892066687492</v>
      </c>
      <c r="D23" s="115">
        <v>11161</v>
      </c>
      <c r="E23" s="114">
        <v>10910</v>
      </c>
      <c r="F23" s="114">
        <v>11261</v>
      </c>
      <c r="G23" s="114">
        <v>10908</v>
      </c>
      <c r="H23" s="140">
        <v>10400</v>
      </c>
      <c r="I23" s="115">
        <v>761</v>
      </c>
      <c r="J23" s="116">
        <v>7.3173076923076925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101556</v>
      </c>
      <c r="E64" s="236">
        <v>101935</v>
      </c>
      <c r="F64" s="236">
        <v>102252</v>
      </c>
      <c r="G64" s="236">
        <v>100280</v>
      </c>
      <c r="H64" s="140">
        <v>100062</v>
      </c>
      <c r="I64" s="115">
        <v>1494</v>
      </c>
      <c r="J64" s="116">
        <v>1.4930742939377586</v>
      </c>
    </row>
    <row r="65" spans="1:12" s="110" customFormat="1" ht="12" customHeight="1" x14ac:dyDescent="0.2">
      <c r="A65" s="118" t="s">
        <v>105</v>
      </c>
      <c r="B65" s="119" t="s">
        <v>106</v>
      </c>
      <c r="C65" s="113">
        <v>55.375359407617474</v>
      </c>
      <c r="D65" s="235">
        <v>56237</v>
      </c>
      <c r="E65" s="236">
        <v>56522</v>
      </c>
      <c r="F65" s="236">
        <v>56872</v>
      </c>
      <c r="G65" s="236">
        <v>55886</v>
      </c>
      <c r="H65" s="140">
        <v>55678</v>
      </c>
      <c r="I65" s="115">
        <v>559</v>
      </c>
      <c r="J65" s="116">
        <v>1.0039872121843456</v>
      </c>
    </row>
    <row r="66" spans="1:12" s="110" customFormat="1" ht="12" customHeight="1" x14ac:dyDescent="0.2">
      <c r="A66" s="118"/>
      <c r="B66" s="119" t="s">
        <v>107</v>
      </c>
      <c r="C66" s="113">
        <v>44.624640592382526</v>
      </c>
      <c r="D66" s="235">
        <v>45319</v>
      </c>
      <c r="E66" s="236">
        <v>45413</v>
      </c>
      <c r="F66" s="236">
        <v>45380</v>
      </c>
      <c r="G66" s="236">
        <v>44394</v>
      </c>
      <c r="H66" s="140">
        <v>44384</v>
      </c>
      <c r="I66" s="115">
        <v>935</v>
      </c>
      <c r="J66" s="116">
        <v>2.1066149963950975</v>
      </c>
    </row>
    <row r="67" spans="1:12" s="110" customFormat="1" ht="12" customHeight="1" x14ac:dyDescent="0.2">
      <c r="A67" s="118" t="s">
        <v>105</v>
      </c>
      <c r="B67" s="121" t="s">
        <v>108</v>
      </c>
      <c r="C67" s="113">
        <v>10.704438930245383</v>
      </c>
      <c r="D67" s="235">
        <v>10871</v>
      </c>
      <c r="E67" s="236">
        <v>11391</v>
      </c>
      <c r="F67" s="236">
        <v>11699</v>
      </c>
      <c r="G67" s="236">
        <v>10631</v>
      </c>
      <c r="H67" s="140">
        <v>11024</v>
      </c>
      <c r="I67" s="115">
        <v>-153</v>
      </c>
      <c r="J67" s="116">
        <v>-1.3878809869375908</v>
      </c>
    </row>
    <row r="68" spans="1:12" s="110" customFormat="1" ht="12" customHeight="1" x14ac:dyDescent="0.2">
      <c r="A68" s="118"/>
      <c r="B68" s="121" t="s">
        <v>109</v>
      </c>
      <c r="C68" s="113">
        <v>67.100909842845326</v>
      </c>
      <c r="D68" s="235">
        <v>68145</v>
      </c>
      <c r="E68" s="236">
        <v>68252</v>
      </c>
      <c r="F68" s="236">
        <v>68512</v>
      </c>
      <c r="G68" s="236">
        <v>67942</v>
      </c>
      <c r="H68" s="140">
        <v>67721</v>
      </c>
      <c r="I68" s="115">
        <v>424</v>
      </c>
      <c r="J68" s="116">
        <v>0.62609825608009329</v>
      </c>
    </row>
    <row r="69" spans="1:12" s="110" customFormat="1" ht="12" customHeight="1" x14ac:dyDescent="0.2">
      <c r="A69" s="118"/>
      <c r="B69" s="121" t="s">
        <v>110</v>
      </c>
      <c r="C69" s="113">
        <v>20.994328252392769</v>
      </c>
      <c r="D69" s="235">
        <v>21321</v>
      </c>
      <c r="E69" s="236">
        <v>21060</v>
      </c>
      <c r="F69" s="236">
        <v>20856</v>
      </c>
      <c r="G69" s="236">
        <v>20551</v>
      </c>
      <c r="H69" s="140">
        <v>20177</v>
      </c>
      <c r="I69" s="115">
        <v>1144</v>
      </c>
      <c r="J69" s="116">
        <v>5.6698220746394412</v>
      </c>
    </row>
    <row r="70" spans="1:12" s="110" customFormat="1" ht="12" customHeight="1" x14ac:dyDescent="0.2">
      <c r="A70" s="120"/>
      <c r="B70" s="121" t="s">
        <v>111</v>
      </c>
      <c r="C70" s="113">
        <v>1.2003229745165229</v>
      </c>
      <c r="D70" s="235">
        <v>1219</v>
      </c>
      <c r="E70" s="236">
        <v>1232</v>
      </c>
      <c r="F70" s="236">
        <v>1185</v>
      </c>
      <c r="G70" s="236">
        <v>1156</v>
      </c>
      <c r="H70" s="140">
        <v>1140</v>
      </c>
      <c r="I70" s="115">
        <v>79</v>
      </c>
      <c r="J70" s="116">
        <v>6.9298245614035086</v>
      </c>
    </row>
    <row r="71" spans="1:12" s="110" customFormat="1" ht="12" customHeight="1" x14ac:dyDescent="0.2">
      <c r="A71" s="120"/>
      <c r="B71" s="121" t="s">
        <v>112</v>
      </c>
      <c r="C71" s="113">
        <v>0.36236165268423332</v>
      </c>
      <c r="D71" s="235">
        <v>368</v>
      </c>
      <c r="E71" s="236">
        <v>365</v>
      </c>
      <c r="F71" s="236">
        <v>349</v>
      </c>
      <c r="G71" s="236">
        <v>311</v>
      </c>
      <c r="H71" s="140">
        <v>319</v>
      </c>
      <c r="I71" s="115">
        <v>49</v>
      </c>
      <c r="J71" s="116">
        <v>15.360501567398119</v>
      </c>
    </row>
    <row r="72" spans="1:12" s="110" customFormat="1" ht="12" customHeight="1" x14ac:dyDescent="0.2">
      <c r="A72" s="118" t="s">
        <v>113</v>
      </c>
      <c r="B72" s="119" t="s">
        <v>181</v>
      </c>
      <c r="C72" s="113">
        <v>72.689944464138009</v>
      </c>
      <c r="D72" s="235">
        <v>73821</v>
      </c>
      <c r="E72" s="236">
        <v>74337</v>
      </c>
      <c r="F72" s="236">
        <v>74889</v>
      </c>
      <c r="G72" s="236">
        <v>73146</v>
      </c>
      <c r="H72" s="140">
        <v>73176</v>
      </c>
      <c r="I72" s="115">
        <v>645</v>
      </c>
      <c r="J72" s="116">
        <v>0.88143653656936705</v>
      </c>
    </row>
    <row r="73" spans="1:12" s="110" customFormat="1" ht="12" customHeight="1" x14ac:dyDescent="0.2">
      <c r="A73" s="118"/>
      <c r="B73" s="119" t="s">
        <v>182</v>
      </c>
      <c r="C73" s="113">
        <v>27.310055535861988</v>
      </c>
      <c r="D73" s="115">
        <v>27735</v>
      </c>
      <c r="E73" s="114">
        <v>27598</v>
      </c>
      <c r="F73" s="114">
        <v>27363</v>
      </c>
      <c r="G73" s="114">
        <v>27134</v>
      </c>
      <c r="H73" s="140">
        <v>26886</v>
      </c>
      <c r="I73" s="115">
        <v>849</v>
      </c>
      <c r="J73" s="116">
        <v>3.1577772818567285</v>
      </c>
    </row>
    <row r="74" spans="1:12" s="110" customFormat="1" ht="12" customHeight="1" x14ac:dyDescent="0.2">
      <c r="A74" s="118" t="s">
        <v>113</v>
      </c>
      <c r="B74" s="119" t="s">
        <v>116</v>
      </c>
      <c r="C74" s="113">
        <v>90.329473393989517</v>
      </c>
      <c r="D74" s="115">
        <v>91735</v>
      </c>
      <c r="E74" s="114">
        <v>92301</v>
      </c>
      <c r="F74" s="114">
        <v>92472</v>
      </c>
      <c r="G74" s="114">
        <v>90820</v>
      </c>
      <c r="H74" s="140">
        <v>90926</v>
      </c>
      <c r="I74" s="115">
        <v>809</v>
      </c>
      <c r="J74" s="116">
        <v>0.88973450938125509</v>
      </c>
    </row>
    <row r="75" spans="1:12" s="110" customFormat="1" ht="12" customHeight="1" x14ac:dyDescent="0.2">
      <c r="A75" s="142"/>
      <c r="B75" s="124" t="s">
        <v>117</v>
      </c>
      <c r="C75" s="125">
        <v>9.5947063688999172</v>
      </c>
      <c r="D75" s="143">
        <v>9744</v>
      </c>
      <c r="E75" s="144">
        <v>9556</v>
      </c>
      <c r="F75" s="144">
        <v>9706</v>
      </c>
      <c r="G75" s="144">
        <v>9388</v>
      </c>
      <c r="H75" s="145">
        <v>9059</v>
      </c>
      <c r="I75" s="143">
        <v>685</v>
      </c>
      <c r="J75" s="146">
        <v>7.5615410089413846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86433</v>
      </c>
      <c r="G11" s="114">
        <v>86716</v>
      </c>
      <c r="H11" s="114">
        <v>87353</v>
      </c>
      <c r="I11" s="114">
        <v>85767</v>
      </c>
      <c r="J11" s="140">
        <v>85121</v>
      </c>
      <c r="K11" s="114">
        <v>1312</v>
      </c>
      <c r="L11" s="116">
        <v>1.5413352756664043</v>
      </c>
    </row>
    <row r="12" spans="1:17" s="110" customFormat="1" ht="24.95" customHeight="1" x14ac:dyDescent="0.2">
      <c r="A12" s="604" t="s">
        <v>185</v>
      </c>
      <c r="B12" s="605"/>
      <c r="C12" s="605"/>
      <c r="D12" s="606"/>
      <c r="E12" s="113">
        <v>54.412087975657442</v>
      </c>
      <c r="F12" s="115">
        <v>47030</v>
      </c>
      <c r="G12" s="114">
        <v>47177</v>
      </c>
      <c r="H12" s="114">
        <v>47743</v>
      </c>
      <c r="I12" s="114">
        <v>46896</v>
      </c>
      <c r="J12" s="140">
        <v>46532</v>
      </c>
      <c r="K12" s="114">
        <v>498</v>
      </c>
      <c r="L12" s="116">
        <v>1.0702312387174417</v>
      </c>
    </row>
    <row r="13" spans="1:17" s="110" customFormat="1" ht="15" customHeight="1" x14ac:dyDescent="0.2">
      <c r="A13" s="120"/>
      <c r="B13" s="612" t="s">
        <v>107</v>
      </c>
      <c r="C13" s="612"/>
      <c r="E13" s="113">
        <v>45.587912024342558</v>
      </c>
      <c r="F13" s="115">
        <v>39403</v>
      </c>
      <c r="G13" s="114">
        <v>39539</v>
      </c>
      <c r="H13" s="114">
        <v>39610</v>
      </c>
      <c r="I13" s="114">
        <v>38871</v>
      </c>
      <c r="J13" s="140">
        <v>38589</v>
      </c>
      <c r="K13" s="114">
        <v>814</v>
      </c>
      <c r="L13" s="116">
        <v>2.1094094171914275</v>
      </c>
    </row>
    <row r="14" spans="1:17" s="110" customFormat="1" ht="24.95" customHeight="1" x14ac:dyDescent="0.2">
      <c r="A14" s="604" t="s">
        <v>186</v>
      </c>
      <c r="B14" s="605"/>
      <c r="C14" s="605"/>
      <c r="D14" s="606"/>
      <c r="E14" s="113">
        <v>10.637140906829567</v>
      </c>
      <c r="F14" s="115">
        <v>9194</v>
      </c>
      <c r="G14" s="114">
        <v>9506</v>
      </c>
      <c r="H14" s="114">
        <v>9833</v>
      </c>
      <c r="I14" s="114">
        <v>8905</v>
      </c>
      <c r="J14" s="140">
        <v>9070</v>
      </c>
      <c r="K14" s="114">
        <v>124</v>
      </c>
      <c r="L14" s="116">
        <v>1.3671444321940462</v>
      </c>
    </row>
    <row r="15" spans="1:17" s="110" customFormat="1" ht="15" customHeight="1" x14ac:dyDescent="0.2">
      <c r="A15" s="120"/>
      <c r="B15" s="119"/>
      <c r="C15" s="258" t="s">
        <v>106</v>
      </c>
      <c r="E15" s="113">
        <v>58.864476832716988</v>
      </c>
      <c r="F15" s="115">
        <v>5412</v>
      </c>
      <c r="G15" s="114">
        <v>5593</v>
      </c>
      <c r="H15" s="114">
        <v>5882</v>
      </c>
      <c r="I15" s="114">
        <v>5315</v>
      </c>
      <c r="J15" s="140">
        <v>5418</v>
      </c>
      <c r="K15" s="114">
        <v>-6</v>
      </c>
      <c r="L15" s="116">
        <v>-0.11074197120708748</v>
      </c>
    </row>
    <row r="16" spans="1:17" s="110" customFormat="1" ht="15" customHeight="1" x14ac:dyDescent="0.2">
      <c r="A16" s="120"/>
      <c r="B16" s="119"/>
      <c r="C16" s="258" t="s">
        <v>107</v>
      </c>
      <c r="E16" s="113">
        <v>41.135523167283012</v>
      </c>
      <c r="F16" s="115">
        <v>3782</v>
      </c>
      <c r="G16" s="114">
        <v>3913</v>
      </c>
      <c r="H16" s="114">
        <v>3951</v>
      </c>
      <c r="I16" s="114">
        <v>3590</v>
      </c>
      <c r="J16" s="140">
        <v>3652</v>
      </c>
      <c r="K16" s="114">
        <v>130</v>
      </c>
      <c r="L16" s="116">
        <v>3.5596933187294635</v>
      </c>
    </row>
    <row r="17" spans="1:12" s="110" customFormat="1" ht="15" customHeight="1" x14ac:dyDescent="0.2">
      <c r="A17" s="120"/>
      <c r="B17" s="121" t="s">
        <v>109</v>
      </c>
      <c r="C17" s="258"/>
      <c r="E17" s="113">
        <v>66.251316048268606</v>
      </c>
      <c r="F17" s="115">
        <v>57263</v>
      </c>
      <c r="G17" s="114">
        <v>57311</v>
      </c>
      <c r="H17" s="114">
        <v>57724</v>
      </c>
      <c r="I17" s="114">
        <v>57277</v>
      </c>
      <c r="J17" s="140">
        <v>56842</v>
      </c>
      <c r="K17" s="114">
        <v>421</v>
      </c>
      <c r="L17" s="116">
        <v>0.74064951972133286</v>
      </c>
    </row>
    <row r="18" spans="1:12" s="110" customFormat="1" ht="15" customHeight="1" x14ac:dyDescent="0.2">
      <c r="A18" s="120"/>
      <c r="B18" s="119"/>
      <c r="C18" s="258" t="s">
        <v>106</v>
      </c>
      <c r="E18" s="113">
        <v>53.675148001327209</v>
      </c>
      <c r="F18" s="115">
        <v>30736</v>
      </c>
      <c r="G18" s="114">
        <v>30725</v>
      </c>
      <c r="H18" s="114">
        <v>31052</v>
      </c>
      <c r="I18" s="114">
        <v>30878</v>
      </c>
      <c r="J18" s="140">
        <v>30597</v>
      </c>
      <c r="K18" s="114">
        <v>139</v>
      </c>
      <c r="L18" s="116">
        <v>0.45429290453312415</v>
      </c>
    </row>
    <row r="19" spans="1:12" s="110" customFormat="1" ht="15" customHeight="1" x14ac:dyDescent="0.2">
      <c r="A19" s="120"/>
      <c r="B19" s="119"/>
      <c r="C19" s="258" t="s">
        <v>107</v>
      </c>
      <c r="E19" s="113">
        <v>46.324851998672791</v>
      </c>
      <c r="F19" s="115">
        <v>26527</v>
      </c>
      <c r="G19" s="114">
        <v>26586</v>
      </c>
      <c r="H19" s="114">
        <v>26672</v>
      </c>
      <c r="I19" s="114">
        <v>26399</v>
      </c>
      <c r="J19" s="140">
        <v>26245</v>
      </c>
      <c r="K19" s="114">
        <v>282</v>
      </c>
      <c r="L19" s="116">
        <v>1.0744903791198324</v>
      </c>
    </row>
    <row r="20" spans="1:12" s="110" customFormat="1" ht="15" customHeight="1" x14ac:dyDescent="0.2">
      <c r="A20" s="120"/>
      <c r="B20" s="121" t="s">
        <v>110</v>
      </c>
      <c r="C20" s="258"/>
      <c r="E20" s="113">
        <v>21.731283190448092</v>
      </c>
      <c r="F20" s="115">
        <v>18783</v>
      </c>
      <c r="G20" s="114">
        <v>18694</v>
      </c>
      <c r="H20" s="114">
        <v>18615</v>
      </c>
      <c r="I20" s="114">
        <v>18425</v>
      </c>
      <c r="J20" s="140">
        <v>18079</v>
      </c>
      <c r="K20" s="114">
        <v>704</v>
      </c>
      <c r="L20" s="116">
        <v>3.8940206869848994</v>
      </c>
    </row>
    <row r="21" spans="1:12" s="110" customFormat="1" ht="15" customHeight="1" x14ac:dyDescent="0.2">
      <c r="A21" s="120"/>
      <c r="B21" s="119"/>
      <c r="C21" s="258" t="s">
        <v>106</v>
      </c>
      <c r="E21" s="113">
        <v>54.096789650215619</v>
      </c>
      <c r="F21" s="115">
        <v>10161</v>
      </c>
      <c r="G21" s="114">
        <v>10126</v>
      </c>
      <c r="H21" s="114">
        <v>10087</v>
      </c>
      <c r="I21" s="114">
        <v>9986</v>
      </c>
      <c r="J21" s="140">
        <v>9830</v>
      </c>
      <c r="K21" s="114">
        <v>331</v>
      </c>
      <c r="L21" s="116">
        <v>3.3672431332655139</v>
      </c>
    </row>
    <row r="22" spans="1:12" s="110" customFormat="1" ht="15" customHeight="1" x14ac:dyDescent="0.2">
      <c r="A22" s="120"/>
      <c r="B22" s="119"/>
      <c r="C22" s="258" t="s">
        <v>107</v>
      </c>
      <c r="E22" s="113">
        <v>45.903210349784381</v>
      </c>
      <c r="F22" s="115">
        <v>8622</v>
      </c>
      <c r="G22" s="114">
        <v>8568</v>
      </c>
      <c r="H22" s="114">
        <v>8528</v>
      </c>
      <c r="I22" s="114">
        <v>8439</v>
      </c>
      <c r="J22" s="140">
        <v>8249</v>
      </c>
      <c r="K22" s="114">
        <v>373</v>
      </c>
      <c r="L22" s="116">
        <v>4.5217602133591948</v>
      </c>
    </row>
    <row r="23" spans="1:12" s="110" customFormat="1" ht="15" customHeight="1" x14ac:dyDescent="0.2">
      <c r="A23" s="120"/>
      <c r="B23" s="121" t="s">
        <v>111</v>
      </c>
      <c r="C23" s="258"/>
      <c r="E23" s="113">
        <v>1.3802598544537388</v>
      </c>
      <c r="F23" s="115">
        <v>1193</v>
      </c>
      <c r="G23" s="114">
        <v>1205</v>
      </c>
      <c r="H23" s="114">
        <v>1181</v>
      </c>
      <c r="I23" s="114">
        <v>1160</v>
      </c>
      <c r="J23" s="140">
        <v>1130</v>
      </c>
      <c r="K23" s="114">
        <v>63</v>
      </c>
      <c r="L23" s="116">
        <v>5.5752212389380533</v>
      </c>
    </row>
    <row r="24" spans="1:12" s="110" customFormat="1" ht="15" customHeight="1" x14ac:dyDescent="0.2">
      <c r="A24" s="120"/>
      <c r="B24" s="119"/>
      <c r="C24" s="258" t="s">
        <v>106</v>
      </c>
      <c r="E24" s="113">
        <v>60.435875943000838</v>
      </c>
      <c r="F24" s="115">
        <v>721</v>
      </c>
      <c r="G24" s="114">
        <v>733</v>
      </c>
      <c r="H24" s="114">
        <v>722</v>
      </c>
      <c r="I24" s="114">
        <v>717</v>
      </c>
      <c r="J24" s="140">
        <v>687</v>
      </c>
      <c r="K24" s="114">
        <v>34</v>
      </c>
      <c r="L24" s="116">
        <v>4.9490538573508003</v>
      </c>
    </row>
    <row r="25" spans="1:12" s="110" customFormat="1" ht="15" customHeight="1" x14ac:dyDescent="0.2">
      <c r="A25" s="120"/>
      <c r="B25" s="119"/>
      <c r="C25" s="258" t="s">
        <v>107</v>
      </c>
      <c r="E25" s="113">
        <v>39.564124056999162</v>
      </c>
      <c r="F25" s="115">
        <v>472</v>
      </c>
      <c r="G25" s="114">
        <v>472</v>
      </c>
      <c r="H25" s="114">
        <v>459</v>
      </c>
      <c r="I25" s="114">
        <v>443</v>
      </c>
      <c r="J25" s="140">
        <v>443</v>
      </c>
      <c r="K25" s="114">
        <v>29</v>
      </c>
      <c r="L25" s="116">
        <v>6.5462753950338604</v>
      </c>
    </row>
    <row r="26" spans="1:12" s="110" customFormat="1" ht="15" customHeight="1" x14ac:dyDescent="0.2">
      <c r="A26" s="120"/>
      <c r="C26" s="121" t="s">
        <v>187</v>
      </c>
      <c r="D26" s="110" t="s">
        <v>188</v>
      </c>
      <c r="E26" s="113">
        <v>0.41997848044149805</v>
      </c>
      <c r="F26" s="115">
        <v>363</v>
      </c>
      <c r="G26" s="114">
        <v>348</v>
      </c>
      <c r="H26" s="114">
        <v>335</v>
      </c>
      <c r="I26" s="114">
        <v>289</v>
      </c>
      <c r="J26" s="140">
        <v>310</v>
      </c>
      <c r="K26" s="114">
        <v>53</v>
      </c>
      <c r="L26" s="116">
        <v>17.096774193548388</v>
      </c>
    </row>
    <row r="27" spans="1:12" s="110" customFormat="1" ht="15" customHeight="1" x14ac:dyDescent="0.2">
      <c r="A27" s="120"/>
      <c r="B27" s="119"/>
      <c r="D27" s="259" t="s">
        <v>106</v>
      </c>
      <c r="E27" s="113">
        <v>50.964187327823694</v>
      </c>
      <c r="F27" s="115">
        <v>185</v>
      </c>
      <c r="G27" s="114">
        <v>176</v>
      </c>
      <c r="H27" s="114">
        <v>173</v>
      </c>
      <c r="I27" s="114">
        <v>156</v>
      </c>
      <c r="J27" s="140">
        <v>163</v>
      </c>
      <c r="K27" s="114">
        <v>22</v>
      </c>
      <c r="L27" s="116">
        <v>13.496932515337424</v>
      </c>
    </row>
    <row r="28" spans="1:12" s="110" customFormat="1" ht="15" customHeight="1" x14ac:dyDescent="0.2">
      <c r="A28" s="120"/>
      <c r="B28" s="119"/>
      <c r="D28" s="259" t="s">
        <v>107</v>
      </c>
      <c r="E28" s="113">
        <v>49.035812672176306</v>
      </c>
      <c r="F28" s="115">
        <v>178</v>
      </c>
      <c r="G28" s="114">
        <v>172</v>
      </c>
      <c r="H28" s="114">
        <v>162</v>
      </c>
      <c r="I28" s="114">
        <v>133</v>
      </c>
      <c r="J28" s="140">
        <v>147</v>
      </c>
      <c r="K28" s="114">
        <v>31</v>
      </c>
      <c r="L28" s="116">
        <v>21.088435374149661</v>
      </c>
    </row>
    <row r="29" spans="1:12" s="110" customFormat="1" ht="24.95" customHeight="1" x14ac:dyDescent="0.2">
      <c r="A29" s="604" t="s">
        <v>189</v>
      </c>
      <c r="B29" s="605"/>
      <c r="C29" s="605"/>
      <c r="D29" s="606"/>
      <c r="E29" s="113">
        <v>87.013062140617592</v>
      </c>
      <c r="F29" s="115">
        <v>75208</v>
      </c>
      <c r="G29" s="114">
        <v>75740</v>
      </c>
      <c r="H29" s="114">
        <v>76027</v>
      </c>
      <c r="I29" s="114">
        <v>74799</v>
      </c>
      <c r="J29" s="140">
        <v>74657</v>
      </c>
      <c r="K29" s="114">
        <v>551</v>
      </c>
      <c r="L29" s="116">
        <v>0.73804197864902155</v>
      </c>
    </row>
    <row r="30" spans="1:12" s="110" customFormat="1" ht="15" customHeight="1" x14ac:dyDescent="0.2">
      <c r="A30" s="120"/>
      <c r="B30" s="119"/>
      <c r="C30" s="258" t="s">
        <v>106</v>
      </c>
      <c r="E30" s="113">
        <v>53.342729496862034</v>
      </c>
      <c r="F30" s="115">
        <v>40118</v>
      </c>
      <c r="G30" s="114">
        <v>40471</v>
      </c>
      <c r="H30" s="114">
        <v>40809</v>
      </c>
      <c r="I30" s="114">
        <v>40184</v>
      </c>
      <c r="J30" s="140">
        <v>40131</v>
      </c>
      <c r="K30" s="114">
        <v>-13</v>
      </c>
      <c r="L30" s="116">
        <v>-3.2393909944930355E-2</v>
      </c>
    </row>
    <row r="31" spans="1:12" s="110" customFormat="1" ht="15" customHeight="1" x14ac:dyDescent="0.2">
      <c r="A31" s="120"/>
      <c r="B31" s="119"/>
      <c r="C31" s="258" t="s">
        <v>107</v>
      </c>
      <c r="E31" s="113">
        <v>46.657270503137966</v>
      </c>
      <c r="F31" s="115">
        <v>35090</v>
      </c>
      <c r="G31" s="114">
        <v>35269</v>
      </c>
      <c r="H31" s="114">
        <v>35218</v>
      </c>
      <c r="I31" s="114">
        <v>34615</v>
      </c>
      <c r="J31" s="140">
        <v>34526</v>
      </c>
      <c r="K31" s="114">
        <v>564</v>
      </c>
      <c r="L31" s="116">
        <v>1.6335515263859122</v>
      </c>
    </row>
    <row r="32" spans="1:12" s="110" customFormat="1" ht="15" customHeight="1" x14ac:dyDescent="0.2">
      <c r="A32" s="120"/>
      <c r="B32" s="119" t="s">
        <v>117</v>
      </c>
      <c r="C32" s="258"/>
      <c r="E32" s="113">
        <v>12.912892066687492</v>
      </c>
      <c r="F32" s="115">
        <v>11161</v>
      </c>
      <c r="G32" s="114">
        <v>10910</v>
      </c>
      <c r="H32" s="114">
        <v>11261</v>
      </c>
      <c r="I32" s="114">
        <v>10908</v>
      </c>
      <c r="J32" s="140">
        <v>10400</v>
      </c>
      <c r="K32" s="114">
        <v>761</v>
      </c>
      <c r="L32" s="116">
        <v>7.3173076923076925</v>
      </c>
    </row>
    <row r="33" spans="1:12" s="110" customFormat="1" ht="15" customHeight="1" x14ac:dyDescent="0.2">
      <c r="A33" s="120"/>
      <c r="B33" s="119"/>
      <c r="C33" s="258" t="s">
        <v>106</v>
      </c>
      <c r="E33" s="113">
        <v>61.562583997849657</v>
      </c>
      <c r="F33" s="115">
        <v>6871</v>
      </c>
      <c r="G33" s="114">
        <v>6667</v>
      </c>
      <c r="H33" s="114">
        <v>6894</v>
      </c>
      <c r="I33" s="114">
        <v>6676</v>
      </c>
      <c r="J33" s="140">
        <v>6358</v>
      </c>
      <c r="K33" s="114">
        <v>513</v>
      </c>
      <c r="L33" s="116">
        <v>8.0685750235923255</v>
      </c>
    </row>
    <row r="34" spans="1:12" s="110" customFormat="1" ht="15" customHeight="1" x14ac:dyDescent="0.2">
      <c r="A34" s="120"/>
      <c r="B34" s="119"/>
      <c r="C34" s="258" t="s">
        <v>107</v>
      </c>
      <c r="E34" s="113">
        <v>38.437416002150343</v>
      </c>
      <c r="F34" s="115">
        <v>4290</v>
      </c>
      <c r="G34" s="114">
        <v>4243</v>
      </c>
      <c r="H34" s="114">
        <v>4367</v>
      </c>
      <c r="I34" s="114">
        <v>4232</v>
      </c>
      <c r="J34" s="140">
        <v>4042</v>
      </c>
      <c r="K34" s="114">
        <v>248</v>
      </c>
      <c r="L34" s="116">
        <v>6.1355764473033148</v>
      </c>
    </row>
    <row r="35" spans="1:12" s="110" customFormat="1" ht="24.95" customHeight="1" x14ac:dyDescent="0.2">
      <c r="A35" s="604" t="s">
        <v>190</v>
      </c>
      <c r="B35" s="605"/>
      <c r="C35" s="605"/>
      <c r="D35" s="606"/>
      <c r="E35" s="113">
        <v>68.409056726019003</v>
      </c>
      <c r="F35" s="115">
        <v>59128</v>
      </c>
      <c r="G35" s="114">
        <v>59468</v>
      </c>
      <c r="H35" s="114">
        <v>60257</v>
      </c>
      <c r="I35" s="114">
        <v>58781</v>
      </c>
      <c r="J35" s="140">
        <v>58517</v>
      </c>
      <c r="K35" s="114">
        <v>611</v>
      </c>
      <c r="L35" s="116">
        <v>1.0441410188492233</v>
      </c>
    </row>
    <row r="36" spans="1:12" s="110" customFormat="1" ht="15" customHeight="1" x14ac:dyDescent="0.2">
      <c r="A36" s="120"/>
      <c r="B36" s="119"/>
      <c r="C36" s="258" t="s">
        <v>106</v>
      </c>
      <c r="E36" s="113">
        <v>69.679339737518603</v>
      </c>
      <c r="F36" s="115">
        <v>41200</v>
      </c>
      <c r="G36" s="114">
        <v>41453</v>
      </c>
      <c r="H36" s="114">
        <v>42038</v>
      </c>
      <c r="I36" s="114">
        <v>41214</v>
      </c>
      <c r="J36" s="140">
        <v>40993</v>
      </c>
      <c r="K36" s="114">
        <v>207</v>
      </c>
      <c r="L36" s="116">
        <v>0.50496426219110579</v>
      </c>
    </row>
    <row r="37" spans="1:12" s="110" customFormat="1" ht="15" customHeight="1" x14ac:dyDescent="0.2">
      <c r="A37" s="120"/>
      <c r="B37" s="119"/>
      <c r="C37" s="258" t="s">
        <v>107</v>
      </c>
      <c r="E37" s="113">
        <v>30.320660262481397</v>
      </c>
      <c r="F37" s="115">
        <v>17928</v>
      </c>
      <c r="G37" s="114">
        <v>18015</v>
      </c>
      <c r="H37" s="114">
        <v>18219</v>
      </c>
      <c r="I37" s="114">
        <v>17567</v>
      </c>
      <c r="J37" s="140">
        <v>17524</v>
      </c>
      <c r="K37" s="114">
        <v>404</v>
      </c>
      <c r="L37" s="116">
        <v>2.3054097238073501</v>
      </c>
    </row>
    <row r="38" spans="1:12" s="110" customFormat="1" ht="15" customHeight="1" x14ac:dyDescent="0.2">
      <c r="A38" s="120"/>
      <c r="B38" s="119" t="s">
        <v>182</v>
      </c>
      <c r="C38" s="258"/>
      <c r="E38" s="113">
        <v>31.590943273981004</v>
      </c>
      <c r="F38" s="115">
        <v>27305</v>
      </c>
      <c r="G38" s="114">
        <v>27248</v>
      </c>
      <c r="H38" s="114">
        <v>27096</v>
      </c>
      <c r="I38" s="114">
        <v>26986</v>
      </c>
      <c r="J38" s="140">
        <v>26604</v>
      </c>
      <c r="K38" s="114">
        <v>701</v>
      </c>
      <c r="L38" s="116">
        <v>2.6349421139678242</v>
      </c>
    </row>
    <row r="39" spans="1:12" s="110" customFormat="1" ht="15" customHeight="1" x14ac:dyDescent="0.2">
      <c r="A39" s="120"/>
      <c r="B39" s="119"/>
      <c r="C39" s="258" t="s">
        <v>106</v>
      </c>
      <c r="E39" s="113">
        <v>21.351400842336567</v>
      </c>
      <c r="F39" s="115">
        <v>5830</v>
      </c>
      <c r="G39" s="114">
        <v>5724</v>
      </c>
      <c r="H39" s="114">
        <v>5705</v>
      </c>
      <c r="I39" s="114">
        <v>5682</v>
      </c>
      <c r="J39" s="140">
        <v>5539</v>
      </c>
      <c r="K39" s="114">
        <v>291</v>
      </c>
      <c r="L39" s="116">
        <v>5.2536558945658065</v>
      </c>
    </row>
    <row r="40" spans="1:12" s="110" customFormat="1" ht="15" customHeight="1" x14ac:dyDescent="0.2">
      <c r="A40" s="120"/>
      <c r="B40" s="119"/>
      <c r="C40" s="258" t="s">
        <v>107</v>
      </c>
      <c r="E40" s="113">
        <v>78.648599157663426</v>
      </c>
      <c r="F40" s="115">
        <v>21475</v>
      </c>
      <c r="G40" s="114">
        <v>21524</v>
      </c>
      <c r="H40" s="114">
        <v>21391</v>
      </c>
      <c r="I40" s="114">
        <v>21304</v>
      </c>
      <c r="J40" s="140">
        <v>21065</v>
      </c>
      <c r="K40" s="114">
        <v>410</v>
      </c>
      <c r="L40" s="116">
        <v>1.9463565155471161</v>
      </c>
    </row>
    <row r="41" spans="1:12" s="110" customFormat="1" ht="24.75" customHeight="1" x14ac:dyDescent="0.2">
      <c r="A41" s="604" t="s">
        <v>517</v>
      </c>
      <c r="B41" s="605"/>
      <c r="C41" s="605"/>
      <c r="D41" s="606"/>
      <c r="E41" s="113">
        <v>5.3602212118056762</v>
      </c>
      <c r="F41" s="115">
        <v>4633</v>
      </c>
      <c r="G41" s="114">
        <v>5123</v>
      </c>
      <c r="H41" s="114">
        <v>5128</v>
      </c>
      <c r="I41" s="114">
        <v>4229</v>
      </c>
      <c r="J41" s="140">
        <v>4575</v>
      </c>
      <c r="K41" s="114">
        <v>58</v>
      </c>
      <c r="L41" s="116">
        <v>1.2677595628415301</v>
      </c>
    </row>
    <row r="42" spans="1:12" s="110" customFormat="1" ht="15" customHeight="1" x14ac:dyDescent="0.2">
      <c r="A42" s="120"/>
      <c r="B42" s="119"/>
      <c r="C42" s="258" t="s">
        <v>106</v>
      </c>
      <c r="E42" s="113">
        <v>58.212821066263757</v>
      </c>
      <c r="F42" s="115">
        <v>2697</v>
      </c>
      <c r="G42" s="114">
        <v>3055</v>
      </c>
      <c r="H42" s="114">
        <v>3103</v>
      </c>
      <c r="I42" s="114">
        <v>2515</v>
      </c>
      <c r="J42" s="140">
        <v>2707</v>
      </c>
      <c r="K42" s="114">
        <v>-10</v>
      </c>
      <c r="L42" s="116">
        <v>-0.36941263391207979</v>
      </c>
    </row>
    <row r="43" spans="1:12" s="110" customFormat="1" ht="15" customHeight="1" x14ac:dyDescent="0.2">
      <c r="A43" s="123"/>
      <c r="B43" s="124"/>
      <c r="C43" s="260" t="s">
        <v>107</v>
      </c>
      <c r="D43" s="261"/>
      <c r="E43" s="125">
        <v>41.787178933736243</v>
      </c>
      <c r="F43" s="143">
        <v>1936</v>
      </c>
      <c r="G43" s="144">
        <v>2068</v>
      </c>
      <c r="H43" s="144">
        <v>2025</v>
      </c>
      <c r="I43" s="144">
        <v>1714</v>
      </c>
      <c r="J43" s="145">
        <v>1868</v>
      </c>
      <c r="K43" s="144">
        <v>68</v>
      </c>
      <c r="L43" s="146">
        <v>3.6402569593147751</v>
      </c>
    </row>
    <row r="44" spans="1:12" s="110" customFormat="1" ht="45.75" customHeight="1" x14ac:dyDescent="0.2">
      <c r="A44" s="604" t="s">
        <v>191</v>
      </c>
      <c r="B44" s="605"/>
      <c r="C44" s="605"/>
      <c r="D44" s="606"/>
      <c r="E44" s="113">
        <v>1.1835757176078581</v>
      </c>
      <c r="F44" s="115">
        <v>1023</v>
      </c>
      <c r="G44" s="114">
        <v>1039</v>
      </c>
      <c r="H44" s="114">
        <v>1045</v>
      </c>
      <c r="I44" s="114">
        <v>1008</v>
      </c>
      <c r="J44" s="140">
        <v>1021</v>
      </c>
      <c r="K44" s="114">
        <v>2</v>
      </c>
      <c r="L44" s="116">
        <v>0.19588638589618021</v>
      </c>
    </row>
    <row r="45" spans="1:12" s="110" customFormat="1" ht="15" customHeight="1" x14ac:dyDescent="0.2">
      <c r="A45" s="120"/>
      <c r="B45" s="119"/>
      <c r="C45" s="258" t="s">
        <v>106</v>
      </c>
      <c r="E45" s="113">
        <v>58.162267839687196</v>
      </c>
      <c r="F45" s="115">
        <v>595</v>
      </c>
      <c r="G45" s="114">
        <v>610</v>
      </c>
      <c r="H45" s="114">
        <v>614</v>
      </c>
      <c r="I45" s="114">
        <v>590</v>
      </c>
      <c r="J45" s="140">
        <v>592</v>
      </c>
      <c r="K45" s="114">
        <v>3</v>
      </c>
      <c r="L45" s="116">
        <v>0.5067567567567568</v>
      </c>
    </row>
    <row r="46" spans="1:12" s="110" customFormat="1" ht="15" customHeight="1" x14ac:dyDescent="0.2">
      <c r="A46" s="123"/>
      <c r="B46" s="124"/>
      <c r="C46" s="260" t="s">
        <v>107</v>
      </c>
      <c r="D46" s="261"/>
      <c r="E46" s="125">
        <v>41.837732160312804</v>
      </c>
      <c r="F46" s="143">
        <v>428</v>
      </c>
      <c r="G46" s="144">
        <v>429</v>
      </c>
      <c r="H46" s="144">
        <v>431</v>
      </c>
      <c r="I46" s="144">
        <v>418</v>
      </c>
      <c r="J46" s="145">
        <v>429</v>
      </c>
      <c r="K46" s="144">
        <v>-1</v>
      </c>
      <c r="L46" s="146">
        <v>-0.23310023310023309</v>
      </c>
    </row>
    <row r="47" spans="1:12" s="110" customFormat="1" ht="39" customHeight="1" x14ac:dyDescent="0.2">
      <c r="A47" s="604" t="s">
        <v>518</v>
      </c>
      <c r="B47" s="607"/>
      <c r="C47" s="607"/>
      <c r="D47" s="608"/>
      <c r="E47" s="113">
        <v>0.22213737808475931</v>
      </c>
      <c r="F47" s="115">
        <v>192</v>
      </c>
      <c r="G47" s="114">
        <v>188</v>
      </c>
      <c r="H47" s="114">
        <v>177</v>
      </c>
      <c r="I47" s="114">
        <v>166</v>
      </c>
      <c r="J47" s="140">
        <v>189</v>
      </c>
      <c r="K47" s="114">
        <v>3</v>
      </c>
      <c r="L47" s="116">
        <v>1.5873015873015872</v>
      </c>
    </row>
    <row r="48" spans="1:12" s="110" customFormat="1" ht="15" customHeight="1" x14ac:dyDescent="0.2">
      <c r="A48" s="120"/>
      <c r="B48" s="119"/>
      <c r="C48" s="258" t="s">
        <v>106</v>
      </c>
      <c r="E48" s="113">
        <v>46.875</v>
      </c>
      <c r="F48" s="115">
        <v>90</v>
      </c>
      <c r="G48" s="114">
        <v>90</v>
      </c>
      <c r="H48" s="114">
        <v>82</v>
      </c>
      <c r="I48" s="114">
        <v>80</v>
      </c>
      <c r="J48" s="140">
        <v>97</v>
      </c>
      <c r="K48" s="114">
        <v>-7</v>
      </c>
      <c r="L48" s="116">
        <v>-7.2164948453608249</v>
      </c>
    </row>
    <row r="49" spans="1:12" s="110" customFormat="1" ht="15" customHeight="1" x14ac:dyDescent="0.2">
      <c r="A49" s="123"/>
      <c r="B49" s="124"/>
      <c r="C49" s="260" t="s">
        <v>107</v>
      </c>
      <c r="D49" s="261"/>
      <c r="E49" s="125">
        <v>53.125</v>
      </c>
      <c r="F49" s="143">
        <v>102</v>
      </c>
      <c r="G49" s="144">
        <v>98</v>
      </c>
      <c r="H49" s="144">
        <v>95</v>
      </c>
      <c r="I49" s="144">
        <v>86</v>
      </c>
      <c r="J49" s="145">
        <v>92</v>
      </c>
      <c r="K49" s="144">
        <v>10</v>
      </c>
      <c r="L49" s="146">
        <v>10.869565217391305</v>
      </c>
    </row>
    <row r="50" spans="1:12" s="110" customFormat="1" ht="24.95" customHeight="1" x14ac:dyDescent="0.2">
      <c r="A50" s="609" t="s">
        <v>192</v>
      </c>
      <c r="B50" s="610"/>
      <c r="C50" s="610"/>
      <c r="D50" s="611"/>
      <c r="E50" s="262">
        <v>16.496014253815094</v>
      </c>
      <c r="F50" s="263">
        <v>14258</v>
      </c>
      <c r="G50" s="264">
        <v>14684</v>
      </c>
      <c r="H50" s="264">
        <v>14880</v>
      </c>
      <c r="I50" s="264">
        <v>13959</v>
      </c>
      <c r="J50" s="265">
        <v>13990</v>
      </c>
      <c r="K50" s="263">
        <v>268</v>
      </c>
      <c r="L50" s="266">
        <v>1.9156540385989993</v>
      </c>
    </row>
    <row r="51" spans="1:12" s="110" customFormat="1" ht="15" customHeight="1" x14ac:dyDescent="0.2">
      <c r="A51" s="120"/>
      <c r="B51" s="119"/>
      <c r="C51" s="258" t="s">
        <v>106</v>
      </c>
      <c r="E51" s="113">
        <v>57.245055407490533</v>
      </c>
      <c r="F51" s="115">
        <v>8162</v>
      </c>
      <c r="G51" s="114">
        <v>8425</v>
      </c>
      <c r="H51" s="114">
        <v>8590</v>
      </c>
      <c r="I51" s="114">
        <v>8061</v>
      </c>
      <c r="J51" s="140">
        <v>8062</v>
      </c>
      <c r="K51" s="114">
        <v>100</v>
      </c>
      <c r="L51" s="116">
        <v>1.2403870007442321</v>
      </c>
    </row>
    <row r="52" spans="1:12" s="110" customFormat="1" ht="15" customHeight="1" x14ac:dyDescent="0.2">
      <c r="A52" s="120"/>
      <c r="B52" s="119"/>
      <c r="C52" s="258" t="s">
        <v>107</v>
      </c>
      <c r="E52" s="113">
        <v>42.754944592509467</v>
      </c>
      <c r="F52" s="115">
        <v>6096</v>
      </c>
      <c r="G52" s="114">
        <v>6259</v>
      </c>
      <c r="H52" s="114">
        <v>6290</v>
      </c>
      <c r="I52" s="114">
        <v>5898</v>
      </c>
      <c r="J52" s="140">
        <v>5928</v>
      </c>
      <c r="K52" s="114">
        <v>168</v>
      </c>
      <c r="L52" s="116">
        <v>2.834008097165992</v>
      </c>
    </row>
    <row r="53" spans="1:12" s="110" customFormat="1" ht="15" customHeight="1" x14ac:dyDescent="0.2">
      <c r="A53" s="120"/>
      <c r="B53" s="119"/>
      <c r="C53" s="258" t="s">
        <v>187</v>
      </c>
      <c r="D53" s="110" t="s">
        <v>193</v>
      </c>
      <c r="E53" s="113">
        <v>23.488567821573852</v>
      </c>
      <c r="F53" s="115">
        <v>3349</v>
      </c>
      <c r="G53" s="114">
        <v>3817</v>
      </c>
      <c r="H53" s="114">
        <v>3847</v>
      </c>
      <c r="I53" s="114">
        <v>2998</v>
      </c>
      <c r="J53" s="140">
        <v>3267</v>
      </c>
      <c r="K53" s="114">
        <v>82</v>
      </c>
      <c r="L53" s="116">
        <v>2.5099479644934188</v>
      </c>
    </row>
    <row r="54" spans="1:12" s="110" customFormat="1" ht="15" customHeight="1" x14ac:dyDescent="0.2">
      <c r="A54" s="120"/>
      <c r="B54" s="119"/>
      <c r="D54" s="267" t="s">
        <v>194</v>
      </c>
      <c r="E54" s="113">
        <v>61.301881158554792</v>
      </c>
      <c r="F54" s="115">
        <v>2053</v>
      </c>
      <c r="G54" s="114">
        <v>2341</v>
      </c>
      <c r="H54" s="114">
        <v>2397</v>
      </c>
      <c r="I54" s="114">
        <v>1868</v>
      </c>
      <c r="J54" s="140">
        <v>2010</v>
      </c>
      <c r="K54" s="114">
        <v>43</v>
      </c>
      <c r="L54" s="116">
        <v>2.1393034825870645</v>
      </c>
    </row>
    <row r="55" spans="1:12" s="110" customFormat="1" ht="15" customHeight="1" x14ac:dyDescent="0.2">
      <c r="A55" s="120"/>
      <c r="B55" s="119"/>
      <c r="D55" s="267" t="s">
        <v>195</v>
      </c>
      <c r="E55" s="113">
        <v>38.698118841445208</v>
      </c>
      <c r="F55" s="115">
        <v>1296</v>
      </c>
      <c r="G55" s="114">
        <v>1476</v>
      </c>
      <c r="H55" s="114">
        <v>1450</v>
      </c>
      <c r="I55" s="114">
        <v>1130</v>
      </c>
      <c r="J55" s="140">
        <v>1257</v>
      </c>
      <c r="K55" s="114">
        <v>39</v>
      </c>
      <c r="L55" s="116">
        <v>3.1026252983293556</v>
      </c>
    </row>
    <row r="56" spans="1:12" s="110" customFormat="1" ht="15" customHeight="1" x14ac:dyDescent="0.2">
      <c r="A56" s="120"/>
      <c r="B56" s="119" t="s">
        <v>196</v>
      </c>
      <c r="C56" s="258"/>
      <c r="E56" s="113">
        <v>58.979787812525309</v>
      </c>
      <c r="F56" s="115">
        <v>50978</v>
      </c>
      <c r="G56" s="114">
        <v>50855</v>
      </c>
      <c r="H56" s="114">
        <v>50983</v>
      </c>
      <c r="I56" s="114">
        <v>50626</v>
      </c>
      <c r="J56" s="140">
        <v>50351</v>
      </c>
      <c r="K56" s="114">
        <v>627</v>
      </c>
      <c r="L56" s="116">
        <v>1.2452582868264781</v>
      </c>
    </row>
    <row r="57" spans="1:12" s="110" customFormat="1" ht="15" customHeight="1" x14ac:dyDescent="0.2">
      <c r="A57" s="120"/>
      <c r="B57" s="119"/>
      <c r="C57" s="258" t="s">
        <v>106</v>
      </c>
      <c r="E57" s="113">
        <v>53.23669033700812</v>
      </c>
      <c r="F57" s="115">
        <v>27139</v>
      </c>
      <c r="G57" s="114">
        <v>27094</v>
      </c>
      <c r="H57" s="114">
        <v>27257</v>
      </c>
      <c r="I57" s="114">
        <v>27095</v>
      </c>
      <c r="J57" s="140">
        <v>26989</v>
      </c>
      <c r="K57" s="114">
        <v>150</v>
      </c>
      <c r="L57" s="116">
        <v>0.55578198525325129</v>
      </c>
    </row>
    <row r="58" spans="1:12" s="110" customFormat="1" ht="15" customHeight="1" x14ac:dyDescent="0.2">
      <c r="A58" s="120"/>
      <c r="B58" s="119"/>
      <c r="C58" s="258" t="s">
        <v>107</v>
      </c>
      <c r="E58" s="113">
        <v>46.76330966299188</v>
      </c>
      <c r="F58" s="115">
        <v>23839</v>
      </c>
      <c r="G58" s="114">
        <v>23761</v>
      </c>
      <c r="H58" s="114">
        <v>23726</v>
      </c>
      <c r="I58" s="114">
        <v>23531</v>
      </c>
      <c r="J58" s="140">
        <v>23362</v>
      </c>
      <c r="K58" s="114">
        <v>477</v>
      </c>
      <c r="L58" s="116">
        <v>2.0417772450988787</v>
      </c>
    </row>
    <row r="59" spans="1:12" s="110" customFormat="1" ht="15" customHeight="1" x14ac:dyDescent="0.2">
      <c r="A59" s="120"/>
      <c r="B59" s="119"/>
      <c r="C59" s="258" t="s">
        <v>105</v>
      </c>
      <c r="D59" s="110" t="s">
        <v>197</v>
      </c>
      <c r="E59" s="113">
        <v>92.953823217858684</v>
      </c>
      <c r="F59" s="115">
        <v>47386</v>
      </c>
      <c r="G59" s="114">
        <v>47293</v>
      </c>
      <c r="H59" s="114">
        <v>47422</v>
      </c>
      <c r="I59" s="114">
        <v>47096</v>
      </c>
      <c r="J59" s="140">
        <v>46835</v>
      </c>
      <c r="K59" s="114">
        <v>551</v>
      </c>
      <c r="L59" s="116">
        <v>1.1764705882352942</v>
      </c>
    </row>
    <row r="60" spans="1:12" s="110" customFormat="1" ht="15" customHeight="1" x14ac:dyDescent="0.2">
      <c r="A60" s="120"/>
      <c r="B60" s="119"/>
      <c r="C60" s="258"/>
      <c r="D60" s="267" t="s">
        <v>198</v>
      </c>
      <c r="E60" s="113">
        <v>51.411809395180008</v>
      </c>
      <c r="F60" s="115">
        <v>24362</v>
      </c>
      <c r="G60" s="114">
        <v>24328</v>
      </c>
      <c r="H60" s="114">
        <v>24507</v>
      </c>
      <c r="I60" s="114">
        <v>24369</v>
      </c>
      <c r="J60" s="140">
        <v>24271</v>
      </c>
      <c r="K60" s="114">
        <v>91</v>
      </c>
      <c r="L60" s="116">
        <v>0.37493304767005892</v>
      </c>
    </row>
    <row r="61" spans="1:12" s="110" customFormat="1" ht="15" customHeight="1" x14ac:dyDescent="0.2">
      <c r="A61" s="120"/>
      <c r="B61" s="119"/>
      <c r="C61" s="258"/>
      <c r="D61" s="267" t="s">
        <v>199</v>
      </c>
      <c r="E61" s="113">
        <v>48.588190604819992</v>
      </c>
      <c r="F61" s="115">
        <v>23024</v>
      </c>
      <c r="G61" s="114">
        <v>22965</v>
      </c>
      <c r="H61" s="114">
        <v>22915</v>
      </c>
      <c r="I61" s="114">
        <v>22727</v>
      </c>
      <c r="J61" s="140">
        <v>22564</v>
      </c>
      <c r="K61" s="114">
        <v>460</v>
      </c>
      <c r="L61" s="116">
        <v>2.0386456302074101</v>
      </c>
    </row>
    <row r="62" spans="1:12" s="110" customFormat="1" ht="15" customHeight="1" x14ac:dyDescent="0.2">
      <c r="A62" s="120"/>
      <c r="B62" s="119"/>
      <c r="C62" s="258"/>
      <c r="D62" s="258" t="s">
        <v>200</v>
      </c>
      <c r="E62" s="113">
        <v>7.0461767821413162</v>
      </c>
      <c r="F62" s="115">
        <v>3592</v>
      </c>
      <c r="G62" s="114">
        <v>3562</v>
      </c>
      <c r="H62" s="114">
        <v>3561</v>
      </c>
      <c r="I62" s="114">
        <v>3530</v>
      </c>
      <c r="J62" s="140">
        <v>3516</v>
      </c>
      <c r="K62" s="114">
        <v>76</v>
      </c>
      <c r="L62" s="116">
        <v>2.1615472127417519</v>
      </c>
    </row>
    <row r="63" spans="1:12" s="110" customFormat="1" ht="15" customHeight="1" x14ac:dyDescent="0.2">
      <c r="A63" s="120"/>
      <c r="B63" s="119"/>
      <c r="C63" s="258"/>
      <c r="D63" s="267" t="s">
        <v>198</v>
      </c>
      <c r="E63" s="113">
        <v>77.310690423162583</v>
      </c>
      <c r="F63" s="115">
        <v>2777</v>
      </c>
      <c r="G63" s="114">
        <v>2766</v>
      </c>
      <c r="H63" s="114">
        <v>2750</v>
      </c>
      <c r="I63" s="114">
        <v>2726</v>
      </c>
      <c r="J63" s="140">
        <v>2718</v>
      </c>
      <c r="K63" s="114">
        <v>59</v>
      </c>
      <c r="L63" s="116">
        <v>2.1707137601177338</v>
      </c>
    </row>
    <row r="64" spans="1:12" s="110" customFormat="1" ht="15" customHeight="1" x14ac:dyDescent="0.2">
      <c r="A64" s="120"/>
      <c r="B64" s="119"/>
      <c r="C64" s="258"/>
      <c r="D64" s="267" t="s">
        <v>199</v>
      </c>
      <c r="E64" s="113">
        <v>22.689309576837417</v>
      </c>
      <c r="F64" s="115">
        <v>815</v>
      </c>
      <c r="G64" s="114">
        <v>796</v>
      </c>
      <c r="H64" s="114">
        <v>811</v>
      </c>
      <c r="I64" s="114">
        <v>804</v>
      </c>
      <c r="J64" s="140">
        <v>798</v>
      </c>
      <c r="K64" s="114">
        <v>17</v>
      </c>
      <c r="L64" s="116">
        <v>2.1303258145363411</v>
      </c>
    </row>
    <row r="65" spans="1:12" s="110" customFormat="1" ht="15" customHeight="1" x14ac:dyDescent="0.2">
      <c r="A65" s="120"/>
      <c r="B65" s="119" t="s">
        <v>201</v>
      </c>
      <c r="C65" s="258"/>
      <c r="E65" s="113">
        <v>13.505258408246851</v>
      </c>
      <c r="F65" s="115">
        <v>11673</v>
      </c>
      <c r="G65" s="114">
        <v>11511</v>
      </c>
      <c r="H65" s="114">
        <v>11342</v>
      </c>
      <c r="I65" s="114">
        <v>11179</v>
      </c>
      <c r="J65" s="140">
        <v>10971</v>
      </c>
      <c r="K65" s="114">
        <v>702</v>
      </c>
      <c r="L65" s="116">
        <v>6.3986874487284657</v>
      </c>
    </row>
    <row r="66" spans="1:12" s="110" customFormat="1" ht="15" customHeight="1" x14ac:dyDescent="0.2">
      <c r="A66" s="120"/>
      <c r="B66" s="119"/>
      <c r="C66" s="258" t="s">
        <v>106</v>
      </c>
      <c r="E66" s="113">
        <v>55.5812558896599</v>
      </c>
      <c r="F66" s="115">
        <v>6488</v>
      </c>
      <c r="G66" s="114">
        <v>6394</v>
      </c>
      <c r="H66" s="114">
        <v>6326</v>
      </c>
      <c r="I66" s="114">
        <v>6257</v>
      </c>
      <c r="J66" s="140">
        <v>6156</v>
      </c>
      <c r="K66" s="114">
        <v>332</v>
      </c>
      <c r="L66" s="116">
        <v>5.3931124106562702</v>
      </c>
    </row>
    <row r="67" spans="1:12" s="110" customFormat="1" ht="15" customHeight="1" x14ac:dyDescent="0.2">
      <c r="A67" s="120"/>
      <c r="B67" s="119"/>
      <c r="C67" s="258" t="s">
        <v>107</v>
      </c>
      <c r="E67" s="113">
        <v>44.4187441103401</v>
      </c>
      <c r="F67" s="115">
        <v>5185</v>
      </c>
      <c r="G67" s="114">
        <v>5117</v>
      </c>
      <c r="H67" s="114">
        <v>5016</v>
      </c>
      <c r="I67" s="114">
        <v>4922</v>
      </c>
      <c r="J67" s="140">
        <v>4815</v>
      </c>
      <c r="K67" s="114">
        <v>370</v>
      </c>
      <c r="L67" s="116">
        <v>7.6843198338525438</v>
      </c>
    </row>
    <row r="68" spans="1:12" s="110" customFormat="1" ht="15" customHeight="1" x14ac:dyDescent="0.2">
      <c r="A68" s="120"/>
      <c r="B68" s="119"/>
      <c r="C68" s="258" t="s">
        <v>105</v>
      </c>
      <c r="D68" s="110" t="s">
        <v>202</v>
      </c>
      <c r="E68" s="113">
        <v>15.557268911162511</v>
      </c>
      <c r="F68" s="115">
        <v>1816</v>
      </c>
      <c r="G68" s="114">
        <v>1751</v>
      </c>
      <c r="H68" s="114">
        <v>1711</v>
      </c>
      <c r="I68" s="114">
        <v>1634</v>
      </c>
      <c r="J68" s="140">
        <v>1537</v>
      </c>
      <c r="K68" s="114">
        <v>279</v>
      </c>
      <c r="L68" s="116">
        <v>18.15224463240078</v>
      </c>
    </row>
    <row r="69" spans="1:12" s="110" customFormat="1" ht="15" customHeight="1" x14ac:dyDescent="0.2">
      <c r="A69" s="120"/>
      <c r="B69" s="119"/>
      <c r="C69" s="258"/>
      <c r="D69" s="267" t="s">
        <v>198</v>
      </c>
      <c r="E69" s="113">
        <v>49.889867841409689</v>
      </c>
      <c r="F69" s="115">
        <v>906</v>
      </c>
      <c r="G69" s="114">
        <v>887</v>
      </c>
      <c r="H69" s="114">
        <v>871</v>
      </c>
      <c r="I69" s="114">
        <v>827</v>
      </c>
      <c r="J69" s="140">
        <v>785</v>
      </c>
      <c r="K69" s="114">
        <v>121</v>
      </c>
      <c r="L69" s="116">
        <v>15.414012738853502</v>
      </c>
    </row>
    <row r="70" spans="1:12" s="110" customFormat="1" ht="15" customHeight="1" x14ac:dyDescent="0.2">
      <c r="A70" s="120"/>
      <c r="B70" s="119"/>
      <c r="C70" s="258"/>
      <c r="D70" s="267" t="s">
        <v>199</v>
      </c>
      <c r="E70" s="113">
        <v>50.110132158590311</v>
      </c>
      <c r="F70" s="115">
        <v>910</v>
      </c>
      <c r="G70" s="114">
        <v>864</v>
      </c>
      <c r="H70" s="114">
        <v>840</v>
      </c>
      <c r="I70" s="114">
        <v>807</v>
      </c>
      <c r="J70" s="140">
        <v>752</v>
      </c>
      <c r="K70" s="114">
        <v>158</v>
      </c>
      <c r="L70" s="116">
        <v>21.01063829787234</v>
      </c>
    </row>
    <row r="71" spans="1:12" s="110" customFormat="1" ht="15" customHeight="1" x14ac:dyDescent="0.2">
      <c r="A71" s="120"/>
      <c r="B71" s="119"/>
      <c r="C71" s="258"/>
      <c r="D71" s="110" t="s">
        <v>203</v>
      </c>
      <c r="E71" s="113">
        <v>71.069990576544157</v>
      </c>
      <c r="F71" s="115">
        <v>8296</v>
      </c>
      <c r="G71" s="114">
        <v>8212</v>
      </c>
      <c r="H71" s="114">
        <v>8176</v>
      </c>
      <c r="I71" s="114">
        <v>8356</v>
      </c>
      <c r="J71" s="140">
        <v>8252</v>
      </c>
      <c r="K71" s="114">
        <v>44</v>
      </c>
      <c r="L71" s="116">
        <v>0.53320407174018425</v>
      </c>
    </row>
    <row r="72" spans="1:12" s="110" customFormat="1" ht="15" customHeight="1" x14ac:dyDescent="0.2">
      <c r="A72" s="120"/>
      <c r="B72" s="119"/>
      <c r="C72" s="258"/>
      <c r="D72" s="267" t="s">
        <v>198</v>
      </c>
      <c r="E72" s="113">
        <v>54.773384763741561</v>
      </c>
      <c r="F72" s="115">
        <v>4544</v>
      </c>
      <c r="G72" s="114">
        <v>4473</v>
      </c>
      <c r="H72" s="114">
        <v>4466</v>
      </c>
      <c r="I72" s="114">
        <v>4653</v>
      </c>
      <c r="J72" s="140">
        <v>4611</v>
      </c>
      <c r="K72" s="114">
        <v>-67</v>
      </c>
      <c r="L72" s="116">
        <v>-1.4530470613749729</v>
      </c>
    </row>
    <row r="73" spans="1:12" s="110" customFormat="1" ht="15" customHeight="1" x14ac:dyDescent="0.2">
      <c r="A73" s="120"/>
      <c r="B73" s="119"/>
      <c r="C73" s="258"/>
      <c r="D73" s="267" t="s">
        <v>199</v>
      </c>
      <c r="E73" s="113">
        <v>45.226615236258439</v>
      </c>
      <c r="F73" s="115">
        <v>3752</v>
      </c>
      <c r="G73" s="114">
        <v>3739</v>
      </c>
      <c r="H73" s="114">
        <v>3710</v>
      </c>
      <c r="I73" s="114">
        <v>3703</v>
      </c>
      <c r="J73" s="140">
        <v>3641</v>
      </c>
      <c r="K73" s="114">
        <v>111</v>
      </c>
      <c r="L73" s="116">
        <v>3.0486130184015381</v>
      </c>
    </row>
    <row r="74" spans="1:12" s="110" customFormat="1" ht="15" customHeight="1" x14ac:dyDescent="0.2">
      <c r="A74" s="120"/>
      <c r="B74" s="119"/>
      <c r="C74" s="258"/>
      <c r="D74" s="110" t="s">
        <v>204</v>
      </c>
      <c r="E74" s="113">
        <v>13.372740512293326</v>
      </c>
      <c r="F74" s="115">
        <v>1561</v>
      </c>
      <c r="G74" s="114">
        <v>1548</v>
      </c>
      <c r="H74" s="114">
        <v>1455</v>
      </c>
      <c r="I74" s="114">
        <v>1189</v>
      </c>
      <c r="J74" s="140">
        <v>1182</v>
      </c>
      <c r="K74" s="114">
        <v>379</v>
      </c>
      <c r="L74" s="116">
        <v>32.064297800338409</v>
      </c>
    </row>
    <row r="75" spans="1:12" s="110" customFormat="1" ht="15" customHeight="1" x14ac:dyDescent="0.2">
      <c r="A75" s="120"/>
      <c r="B75" s="119"/>
      <c r="C75" s="258"/>
      <c r="D75" s="267" t="s">
        <v>198</v>
      </c>
      <c r="E75" s="113">
        <v>66.495836002562456</v>
      </c>
      <c r="F75" s="115">
        <v>1038</v>
      </c>
      <c r="G75" s="114">
        <v>1034</v>
      </c>
      <c r="H75" s="114">
        <v>989</v>
      </c>
      <c r="I75" s="114">
        <v>777</v>
      </c>
      <c r="J75" s="140">
        <v>760</v>
      </c>
      <c r="K75" s="114">
        <v>278</v>
      </c>
      <c r="L75" s="116">
        <v>36.578947368421055</v>
      </c>
    </row>
    <row r="76" spans="1:12" s="110" customFormat="1" ht="15" customHeight="1" x14ac:dyDescent="0.2">
      <c r="A76" s="120"/>
      <c r="B76" s="119"/>
      <c r="C76" s="258"/>
      <c r="D76" s="267" t="s">
        <v>199</v>
      </c>
      <c r="E76" s="113">
        <v>33.504163997437537</v>
      </c>
      <c r="F76" s="115">
        <v>523</v>
      </c>
      <c r="G76" s="114">
        <v>514</v>
      </c>
      <c r="H76" s="114">
        <v>466</v>
      </c>
      <c r="I76" s="114">
        <v>412</v>
      </c>
      <c r="J76" s="140">
        <v>422</v>
      </c>
      <c r="K76" s="114">
        <v>101</v>
      </c>
      <c r="L76" s="116">
        <v>23.933649289099527</v>
      </c>
    </row>
    <row r="77" spans="1:12" s="110" customFormat="1" ht="15" customHeight="1" x14ac:dyDescent="0.2">
      <c r="A77" s="534"/>
      <c r="B77" s="119" t="s">
        <v>205</v>
      </c>
      <c r="C77" s="268"/>
      <c r="D77" s="182"/>
      <c r="E77" s="113">
        <v>11.018939525412748</v>
      </c>
      <c r="F77" s="115">
        <v>9524</v>
      </c>
      <c r="G77" s="114">
        <v>9666</v>
      </c>
      <c r="H77" s="114">
        <v>10148</v>
      </c>
      <c r="I77" s="114">
        <v>10003</v>
      </c>
      <c r="J77" s="140">
        <v>9809</v>
      </c>
      <c r="K77" s="114">
        <v>-285</v>
      </c>
      <c r="L77" s="116">
        <v>-2.9054949536140278</v>
      </c>
    </row>
    <row r="78" spans="1:12" s="110" customFormat="1" ht="15" customHeight="1" x14ac:dyDescent="0.2">
      <c r="A78" s="120"/>
      <c r="B78" s="119"/>
      <c r="C78" s="268" t="s">
        <v>106</v>
      </c>
      <c r="D78" s="182"/>
      <c r="E78" s="113">
        <v>55.029399412011763</v>
      </c>
      <c r="F78" s="115">
        <v>5241</v>
      </c>
      <c r="G78" s="114">
        <v>5264</v>
      </c>
      <c r="H78" s="114">
        <v>5570</v>
      </c>
      <c r="I78" s="114">
        <v>5483</v>
      </c>
      <c r="J78" s="140">
        <v>5325</v>
      </c>
      <c r="K78" s="114">
        <v>-84</v>
      </c>
      <c r="L78" s="116">
        <v>-1.5774647887323943</v>
      </c>
    </row>
    <row r="79" spans="1:12" s="110" customFormat="1" ht="15" customHeight="1" x14ac:dyDescent="0.2">
      <c r="A79" s="123"/>
      <c r="B79" s="124"/>
      <c r="C79" s="260" t="s">
        <v>107</v>
      </c>
      <c r="D79" s="261"/>
      <c r="E79" s="125">
        <v>44.970600587988237</v>
      </c>
      <c r="F79" s="143">
        <v>4283</v>
      </c>
      <c r="G79" s="144">
        <v>4402</v>
      </c>
      <c r="H79" s="144">
        <v>4578</v>
      </c>
      <c r="I79" s="144">
        <v>4520</v>
      </c>
      <c r="J79" s="145">
        <v>4484</v>
      </c>
      <c r="K79" s="144">
        <v>-201</v>
      </c>
      <c r="L79" s="146">
        <v>-4.482604817127565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86433</v>
      </c>
      <c r="E11" s="114">
        <v>86716</v>
      </c>
      <c r="F11" s="114">
        <v>87353</v>
      </c>
      <c r="G11" s="114">
        <v>85767</v>
      </c>
      <c r="H11" s="140">
        <v>85121</v>
      </c>
      <c r="I11" s="115">
        <v>1312</v>
      </c>
      <c r="J11" s="116">
        <v>1.5413352756664043</v>
      </c>
    </row>
    <row r="12" spans="1:15" s="110" customFormat="1" ht="24.95" customHeight="1" x14ac:dyDescent="0.2">
      <c r="A12" s="193" t="s">
        <v>132</v>
      </c>
      <c r="B12" s="194" t="s">
        <v>133</v>
      </c>
      <c r="C12" s="113">
        <v>0.65831337567827108</v>
      </c>
      <c r="D12" s="115">
        <v>569</v>
      </c>
      <c r="E12" s="114">
        <v>475</v>
      </c>
      <c r="F12" s="114">
        <v>776</v>
      </c>
      <c r="G12" s="114">
        <v>832</v>
      </c>
      <c r="H12" s="140">
        <v>499</v>
      </c>
      <c r="I12" s="115">
        <v>70</v>
      </c>
      <c r="J12" s="116">
        <v>14.02805611222445</v>
      </c>
    </row>
    <row r="13" spans="1:15" s="110" customFormat="1" ht="24.95" customHeight="1" x14ac:dyDescent="0.2">
      <c r="A13" s="193" t="s">
        <v>134</v>
      </c>
      <c r="B13" s="199" t="s">
        <v>214</v>
      </c>
      <c r="C13" s="113">
        <v>4.4462184582277606</v>
      </c>
      <c r="D13" s="115">
        <v>3843</v>
      </c>
      <c r="E13" s="114">
        <v>3821</v>
      </c>
      <c r="F13" s="114">
        <v>3819</v>
      </c>
      <c r="G13" s="114">
        <v>3762</v>
      </c>
      <c r="H13" s="140">
        <v>3768</v>
      </c>
      <c r="I13" s="115">
        <v>75</v>
      </c>
      <c r="J13" s="116">
        <v>1.9904458598726114</v>
      </c>
    </row>
    <row r="14" spans="1:15" s="287" customFormat="1" ht="24" customHeight="1" x14ac:dyDescent="0.2">
      <c r="A14" s="193" t="s">
        <v>215</v>
      </c>
      <c r="B14" s="199" t="s">
        <v>137</v>
      </c>
      <c r="C14" s="113">
        <v>19.448590237525018</v>
      </c>
      <c r="D14" s="115">
        <v>16810</v>
      </c>
      <c r="E14" s="114">
        <v>16928</v>
      </c>
      <c r="F14" s="114">
        <v>17040</v>
      </c>
      <c r="G14" s="114">
        <v>16987</v>
      </c>
      <c r="H14" s="140">
        <v>17081</v>
      </c>
      <c r="I14" s="115">
        <v>-271</v>
      </c>
      <c r="J14" s="116">
        <v>-1.586558164041918</v>
      </c>
      <c r="K14" s="110"/>
      <c r="L14" s="110"/>
      <c r="M14" s="110"/>
      <c r="N14" s="110"/>
      <c r="O14" s="110"/>
    </row>
    <row r="15" spans="1:15" s="110" customFormat="1" ht="24.75" customHeight="1" x14ac:dyDescent="0.2">
      <c r="A15" s="193" t="s">
        <v>216</v>
      </c>
      <c r="B15" s="199" t="s">
        <v>217</v>
      </c>
      <c r="C15" s="113">
        <v>3.4234609466291808</v>
      </c>
      <c r="D15" s="115">
        <v>2959</v>
      </c>
      <c r="E15" s="114">
        <v>2974</v>
      </c>
      <c r="F15" s="114">
        <v>3043</v>
      </c>
      <c r="G15" s="114">
        <v>2965</v>
      </c>
      <c r="H15" s="140">
        <v>2998</v>
      </c>
      <c r="I15" s="115">
        <v>-39</v>
      </c>
      <c r="J15" s="116">
        <v>-1.3008672448298866</v>
      </c>
    </row>
    <row r="16" spans="1:15" s="287" customFormat="1" ht="24.95" customHeight="1" x14ac:dyDescent="0.2">
      <c r="A16" s="193" t="s">
        <v>218</v>
      </c>
      <c r="B16" s="199" t="s">
        <v>141</v>
      </c>
      <c r="C16" s="113">
        <v>6.7705621695417264</v>
      </c>
      <c r="D16" s="115">
        <v>5852</v>
      </c>
      <c r="E16" s="114">
        <v>5928</v>
      </c>
      <c r="F16" s="114">
        <v>5958</v>
      </c>
      <c r="G16" s="114">
        <v>6169</v>
      </c>
      <c r="H16" s="140">
        <v>6233</v>
      </c>
      <c r="I16" s="115">
        <v>-381</v>
      </c>
      <c r="J16" s="116">
        <v>-6.1126263436547408</v>
      </c>
      <c r="K16" s="110"/>
      <c r="L16" s="110"/>
      <c r="M16" s="110"/>
      <c r="N16" s="110"/>
      <c r="O16" s="110"/>
    </row>
    <row r="17" spans="1:15" s="110" customFormat="1" ht="24.95" customHeight="1" x14ac:dyDescent="0.2">
      <c r="A17" s="193" t="s">
        <v>219</v>
      </c>
      <c r="B17" s="199" t="s">
        <v>220</v>
      </c>
      <c r="C17" s="113">
        <v>9.2545671213541123</v>
      </c>
      <c r="D17" s="115">
        <v>7999</v>
      </c>
      <c r="E17" s="114">
        <v>8026</v>
      </c>
      <c r="F17" s="114">
        <v>8039</v>
      </c>
      <c r="G17" s="114">
        <v>7853</v>
      </c>
      <c r="H17" s="140">
        <v>7850</v>
      </c>
      <c r="I17" s="115">
        <v>149</v>
      </c>
      <c r="J17" s="116">
        <v>1.8980891719745223</v>
      </c>
    </row>
    <row r="18" spans="1:15" s="287" customFormat="1" ht="24.95" customHeight="1" x14ac:dyDescent="0.2">
      <c r="A18" s="201" t="s">
        <v>144</v>
      </c>
      <c r="B18" s="202" t="s">
        <v>145</v>
      </c>
      <c r="C18" s="113">
        <v>6.2152187243298274</v>
      </c>
      <c r="D18" s="115">
        <v>5372</v>
      </c>
      <c r="E18" s="114">
        <v>5356</v>
      </c>
      <c r="F18" s="114">
        <v>5482</v>
      </c>
      <c r="G18" s="114">
        <v>5288</v>
      </c>
      <c r="H18" s="140">
        <v>5220</v>
      </c>
      <c r="I18" s="115">
        <v>152</v>
      </c>
      <c r="J18" s="116">
        <v>2.9118773946360155</v>
      </c>
      <c r="K18" s="110"/>
      <c r="L18" s="110"/>
      <c r="M18" s="110"/>
      <c r="N18" s="110"/>
      <c r="O18" s="110"/>
    </row>
    <row r="19" spans="1:15" s="110" customFormat="1" ht="24.95" customHeight="1" x14ac:dyDescent="0.2">
      <c r="A19" s="193" t="s">
        <v>146</v>
      </c>
      <c r="B19" s="199" t="s">
        <v>147</v>
      </c>
      <c r="C19" s="113">
        <v>10.711186699524488</v>
      </c>
      <c r="D19" s="115">
        <v>9258</v>
      </c>
      <c r="E19" s="114">
        <v>9374</v>
      </c>
      <c r="F19" s="114">
        <v>9376</v>
      </c>
      <c r="G19" s="114">
        <v>9060</v>
      </c>
      <c r="H19" s="140">
        <v>9086</v>
      </c>
      <c r="I19" s="115">
        <v>172</v>
      </c>
      <c r="J19" s="116">
        <v>1.8930222320052827</v>
      </c>
    </row>
    <row r="20" spans="1:15" s="287" customFormat="1" ht="24.95" customHeight="1" x14ac:dyDescent="0.2">
      <c r="A20" s="193" t="s">
        <v>148</v>
      </c>
      <c r="B20" s="199" t="s">
        <v>149</v>
      </c>
      <c r="C20" s="113">
        <v>5.1056887994168898</v>
      </c>
      <c r="D20" s="115">
        <v>4413</v>
      </c>
      <c r="E20" s="114">
        <v>4438</v>
      </c>
      <c r="F20" s="114">
        <v>4494</v>
      </c>
      <c r="G20" s="114">
        <v>4355</v>
      </c>
      <c r="H20" s="140">
        <v>4243</v>
      </c>
      <c r="I20" s="115">
        <v>170</v>
      </c>
      <c r="J20" s="116">
        <v>4.0065991044072593</v>
      </c>
      <c r="K20" s="110"/>
      <c r="L20" s="110"/>
      <c r="M20" s="110"/>
      <c r="N20" s="110"/>
      <c r="O20" s="110"/>
    </row>
    <row r="21" spans="1:15" s="110" customFormat="1" ht="24.95" customHeight="1" x14ac:dyDescent="0.2">
      <c r="A21" s="201" t="s">
        <v>150</v>
      </c>
      <c r="B21" s="202" t="s">
        <v>151</v>
      </c>
      <c r="C21" s="113">
        <v>1.8384181967535547</v>
      </c>
      <c r="D21" s="115">
        <v>1589</v>
      </c>
      <c r="E21" s="114">
        <v>1665</v>
      </c>
      <c r="F21" s="114">
        <v>1721</v>
      </c>
      <c r="G21" s="114">
        <v>1704</v>
      </c>
      <c r="H21" s="140">
        <v>1650</v>
      </c>
      <c r="I21" s="115">
        <v>-61</v>
      </c>
      <c r="J21" s="116">
        <v>-3.6969696969696968</v>
      </c>
    </row>
    <row r="22" spans="1:15" s="110" customFormat="1" ht="24.95" customHeight="1" x14ac:dyDescent="0.2">
      <c r="A22" s="201" t="s">
        <v>152</v>
      </c>
      <c r="B22" s="199" t="s">
        <v>153</v>
      </c>
      <c r="C22" s="113">
        <v>0.80640496106811055</v>
      </c>
      <c r="D22" s="115">
        <v>697</v>
      </c>
      <c r="E22" s="114">
        <v>674</v>
      </c>
      <c r="F22" s="114">
        <v>678</v>
      </c>
      <c r="G22" s="114">
        <v>664</v>
      </c>
      <c r="H22" s="140">
        <v>625</v>
      </c>
      <c r="I22" s="115">
        <v>72</v>
      </c>
      <c r="J22" s="116">
        <v>11.52</v>
      </c>
    </row>
    <row r="23" spans="1:15" s="110" customFormat="1" ht="24.95" customHeight="1" x14ac:dyDescent="0.2">
      <c r="A23" s="193" t="s">
        <v>154</v>
      </c>
      <c r="B23" s="199" t="s">
        <v>155</v>
      </c>
      <c r="C23" s="113">
        <v>1.5954554394733493</v>
      </c>
      <c r="D23" s="115">
        <v>1379</v>
      </c>
      <c r="E23" s="114">
        <v>1392</v>
      </c>
      <c r="F23" s="114">
        <v>1396</v>
      </c>
      <c r="G23" s="114">
        <v>1356</v>
      </c>
      <c r="H23" s="140">
        <v>1346</v>
      </c>
      <c r="I23" s="115">
        <v>33</v>
      </c>
      <c r="J23" s="116">
        <v>2.4517087667161963</v>
      </c>
    </row>
    <row r="24" spans="1:15" s="110" customFormat="1" ht="24.95" customHeight="1" x14ac:dyDescent="0.2">
      <c r="A24" s="193" t="s">
        <v>156</v>
      </c>
      <c r="B24" s="199" t="s">
        <v>221</v>
      </c>
      <c r="C24" s="113">
        <v>10.416160494255665</v>
      </c>
      <c r="D24" s="115">
        <v>9003</v>
      </c>
      <c r="E24" s="114">
        <v>8993</v>
      </c>
      <c r="F24" s="114">
        <v>8922</v>
      </c>
      <c r="G24" s="114">
        <v>8785</v>
      </c>
      <c r="H24" s="140">
        <v>8738</v>
      </c>
      <c r="I24" s="115">
        <v>265</v>
      </c>
      <c r="J24" s="116">
        <v>3.0327306019684137</v>
      </c>
    </row>
    <row r="25" spans="1:15" s="110" customFormat="1" ht="24.95" customHeight="1" x14ac:dyDescent="0.2">
      <c r="A25" s="193" t="s">
        <v>222</v>
      </c>
      <c r="B25" s="204" t="s">
        <v>159</v>
      </c>
      <c r="C25" s="113">
        <v>7.4462300278828693</v>
      </c>
      <c r="D25" s="115">
        <v>6436</v>
      </c>
      <c r="E25" s="114">
        <v>6506</v>
      </c>
      <c r="F25" s="114">
        <v>6571</v>
      </c>
      <c r="G25" s="114">
        <v>6568</v>
      </c>
      <c r="H25" s="140">
        <v>6483</v>
      </c>
      <c r="I25" s="115">
        <v>-47</v>
      </c>
      <c r="J25" s="116">
        <v>-0.72497300632423256</v>
      </c>
    </row>
    <row r="26" spans="1:15" s="110" customFormat="1" ht="24.95" customHeight="1" x14ac:dyDescent="0.2">
      <c r="A26" s="201">
        <v>782.78300000000002</v>
      </c>
      <c r="B26" s="203" t="s">
        <v>160</v>
      </c>
      <c r="C26" s="113">
        <v>2.2653384702602017</v>
      </c>
      <c r="D26" s="115">
        <v>1958</v>
      </c>
      <c r="E26" s="114">
        <v>2070</v>
      </c>
      <c r="F26" s="114">
        <v>2286</v>
      </c>
      <c r="G26" s="114">
        <v>2209</v>
      </c>
      <c r="H26" s="140">
        <v>2262</v>
      </c>
      <c r="I26" s="115">
        <v>-304</v>
      </c>
      <c r="J26" s="116">
        <v>-13.439434129089301</v>
      </c>
    </row>
    <row r="27" spans="1:15" s="110" customFormat="1" ht="24.95" customHeight="1" x14ac:dyDescent="0.2">
      <c r="A27" s="193" t="s">
        <v>161</v>
      </c>
      <c r="B27" s="199" t="s">
        <v>223</v>
      </c>
      <c r="C27" s="113">
        <v>5.1427116957643495</v>
      </c>
      <c r="D27" s="115">
        <v>4445</v>
      </c>
      <c r="E27" s="114">
        <v>4461</v>
      </c>
      <c r="F27" s="114">
        <v>4451</v>
      </c>
      <c r="G27" s="114">
        <v>4589</v>
      </c>
      <c r="H27" s="140">
        <v>4570</v>
      </c>
      <c r="I27" s="115">
        <v>-125</v>
      </c>
      <c r="J27" s="116">
        <v>-2.7352297592997812</v>
      </c>
    </row>
    <row r="28" spans="1:15" s="110" customFormat="1" ht="24.95" customHeight="1" x14ac:dyDescent="0.2">
      <c r="A28" s="193" t="s">
        <v>163</v>
      </c>
      <c r="B28" s="199" t="s">
        <v>164</v>
      </c>
      <c r="C28" s="113">
        <v>2.6725903300822602</v>
      </c>
      <c r="D28" s="115">
        <v>2310</v>
      </c>
      <c r="E28" s="114">
        <v>2326</v>
      </c>
      <c r="F28" s="114">
        <v>2299</v>
      </c>
      <c r="G28" s="114">
        <v>2231</v>
      </c>
      <c r="H28" s="140">
        <v>2232</v>
      </c>
      <c r="I28" s="115">
        <v>78</v>
      </c>
      <c r="J28" s="116">
        <v>3.4946236559139785</v>
      </c>
    </row>
    <row r="29" spans="1:15" s="110" customFormat="1" ht="24.95" customHeight="1" x14ac:dyDescent="0.2">
      <c r="A29" s="193">
        <v>86</v>
      </c>
      <c r="B29" s="199" t="s">
        <v>165</v>
      </c>
      <c r="C29" s="113">
        <v>8.8843381578795135</v>
      </c>
      <c r="D29" s="115">
        <v>7679</v>
      </c>
      <c r="E29" s="114">
        <v>7673</v>
      </c>
      <c r="F29" s="114">
        <v>7582</v>
      </c>
      <c r="G29" s="114">
        <v>7449</v>
      </c>
      <c r="H29" s="140">
        <v>7463</v>
      </c>
      <c r="I29" s="115">
        <v>216</v>
      </c>
      <c r="J29" s="116">
        <v>2.8942784403055071</v>
      </c>
    </row>
    <row r="30" spans="1:15" s="110" customFormat="1" ht="24.95" customHeight="1" x14ac:dyDescent="0.2">
      <c r="A30" s="193">
        <v>87.88</v>
      </c>
      <c r="B30" s="204" t="s">
        <v>166</v>
      </c>
      <c r="C30" s="113">
        <v>9.0173891916281974</v>
      </c>
      <c r="D30" s="115">
        <v>7794</v>
      </c>
      <c r="E30" s="114">
        <v>7755</v>
      </c>
      <c r="F30" s="114">
        <v>7640</v>
      </c>
      <c r="G30" s="114">
        <v>7139</v>
      </c>
      <c r="H30" s="140">
        <v>7121</v>
      </c>
      <c r="I30" s="115">
        <v>673</v>
      </c>
      <c r="J30" s="116">
        <v>9.4509198146327762</v>
      </c>
    </row>
    <row r="31" spans="1:15" s="110" customFormat="1" ht="24.95" customHeight="1" x14ac:dyDescent="0.2">
      <c r="A31" s="193" t="s">
        <v>167</v>
      </c>
      <c r="B31" s="199" t="s">
        <v>168</v>
      </c>
      <c r="C31" s="113">
        <v>3.3285897747388149</v>
      </c>
      <c r="D31" s="115">
        <v>2877</v>
      </c>
      <c r="E31" s="114">
        <v>2808</v>
      </c>
      <c r="F31" s="114">
        <v>2819</v>
      </c>
      <c r="G31" s="114">
        <v>2788</v>
      </c>
      <c r="H31" s="140">
        <v>2733</v>
      </c>
      <c r="I31" s="115">
        <v>144</v>
      </c>
      <c r="J31" s="116">
        <v>5.2689352360043911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0.65831337567827108</v>
      </c>
      <c r="D34" s="115">
        <v>569</v>
      </c>
      <c r="E34" s="114">
        <v>475</v>
      </c>
      <c r="F34" s="114">
        <v>776</v>
      </c>
      <c r="G34" s="114">
        <v>832</v>
      </c>
      <c r="H34" s="140">
        <v>499</v>
      </c>
      <c r="I34" s="115">
        <v>70</v>
      </c>
      <c r="J34" s="116">
        <v>14.02805611222445</v>
      </c>
    </row>
    <row r="35" spans="1:10" s="110" customFormat="1" ht="24.95" customHeight="1" x14ac:dyDescent="0.2">
      <c r="A35" s="292" t="s">
        <v>171</v>
      </c>
      <c r="B35" s="293" t="s">
        <v>172</v>
      </c>
      <c r="C35" s="113">
        <v>30.110027420082606</v>
      </c>
      <c r="D35" s="115">
        <v>26025</v>
      </c>
      <c r="E35" s="114">
        <v>26105</v>
      </c>
      <c r="F35" s="114">
        <v>26341</v>
      </c>
      <c r="G35" s="114">
        <v>26037</v>
      </c>
      <c r="H35" s="140">
        <v>26069</v>
      </c>
      <c r="I35" s="115">
        <v>-44</v>
      </c>
      <c r="J35" s="116">
        <v>-0.16878284552533659</v>
      </c>
    </row>
    <row r="36" spans="1:10" s="110" customFormat="1" ht="24.95" customHeight="1" x14ac:dyDescent="0.2">
      <c r="A36" s="294" t="s">
        <v>173</v>
      </c>
      <c r="B36" s="295" t="s">
        <v>174</v>
      </c>
      <c r="C36" s="125">
        <v>69.230502238728263</v>
      </c>
      <c r="D36" s="143">
        <v>59838</v>
      </c>
      <c r="E36" s="144">
        <v>60135</v>
      </c>
      <c r="F36" s="144">
        <v>60235</v>
      </c>
      <c r="G36" s="144">
        <v>58897</v>
      </c>
      <c r="H36" s="145">
        <v>58552</v>
      </c>
      <c r="I36" s="143">
        <v>1286</v>
      </c>
      <c r="J36" s="146">
        <v>2.196338297581637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2020-09-25T07:56:10Z</dcterms:created>
  <dcterms:modified xsi:type="dcterms:W3CDTF">2020-09-28T08:07:32Z</dcterms:modified>
</cp:coreProperties>
</file>