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H43" i="24"/>
  <c r="G43" i="24"/>
  <c r="F43" i="24"/>
  <c r="E43" i="24"/>
  <c r="D43" i="24"/>
  <c r="C43" i="24"/>
  <c r="I43" i="24" s="1"/>
  <c r="B43" i="24"/>
  <c r="K43" i="24" s="1"/>
  <c r="L42" i="24"/>
  <c r="K42" i="24"/>
  <c r="I42" i="24"/>
  <c r="H42" i="24"/>
  <c r="D42" i="24"/>
  <c r="C42" i="24"/>
  <c r="M42" i="24" s="1"/>
  <c r="B42" i="24"/>
  <c r="J42" i="24" s="1"/>
  <c r="M41" i="24"/>
  <c r="L41" i="24"/>
  <c r="H41" i="24"/>
  <c r="G41" i="24"/>
  <c r="F41" i="24"/>
  <c r="E41" i="24"/>
  <c r="D41" i="24"/>
  <c r="C41" i="24"/>
  <c r="I41" i="24" s="1"/>
  <c r="B41" i="24"/>
  <c r="K41" i="24" s="1"/>
  <c r="L40" i="24"/>
  <c r="K40" i="24"/>
  <c r="I40" i="24"/>
  <c r="H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9" i="24" l="1"/>
  <c r="J19" i="24"/>
  <c r="H19" i="24"/>
  <c r="K19" i="24"/>
  <c r="F19" i="24"/>
  <c r="D35" i="24"/>
  <c r="J35" i="24"/>
  <c r="H35" i="24"/>
  <c r="K35" i="24"/>
  <c r="F35" i="24"/>
  <c r="K32" i="24"/>
  <c r="H32" i="24"/>
  <c r="F32" i="24"/>
  <c r="D32" i="24"/>
  <c r="J32" i="24"/>
  <c r="K16" i="24"/>
  <c r="H16" i="24"/>
  <c r="F16" i="24"/>
  <c r="D16" i="24"/>
  <c r="J16" i="24"/>
  <c r="B14" i="24"/>
  <c r="B6" i="24"/>
  <c r="K20" i="24"/>
  <c r="H20" i="24"/>
  <c r="F20" i="24"/>
  <c r="D20" i="24"/>
  <c r="J20" i="24"/>
  <c r="D23" i="24"/>
  <c r="J23" i="24"/>
  <c r="H23" i="24"/>
  <c r="K23" i="24"/>
  <c r="F23" i="24"/>
  <c r="K26" i="24"/>
  <c r="H26" i="24"/>
  <c r="F26" i="24"/>
  <c r="D26" i="24"/>
  <c r="J26" i="24"/>
  <c r="D29" i="24"/>
  <c r="J29" i="24"/>
  <c r="H29" i="24"/>
  <c r="K29" i="24"/>
  <c r="F29" i="24"/>
  <c r="I8" i="24"/>
  <c r="M8" i="24"/>
  <c r="E8" i="24"/>
  <c r="L8" i="24"/>
  <c r="G8" i="24"/>
  <c r="C14" i="24"/>
  <c r="C6" i="24"/>
  <c r="G17" i="24"/>
  <c r="M17" i="24"/>
  <c r="E17" i="24"/>
  <c r="L17" i="24"/>
  <c r="I17" i="24"/>
  <c r="I30" i="24"/>
  <c r="M30" i="24"/>
  <c r="E30" i="24"/>
  <c r="L30" i="24"/>
  <c r="G30" i="24"/>
  <c r="G33" i="24"/>
  <c r="M33" i="24"/>
  <c r="E33" i="24"/>
  <c r="L33" i="24"/>
  <c r="I33" i="24"/>
  <c r="D17" i="24"/>
  <c r="J17" i="24"/>
  <c r="H17" i="24"/>
  <c r="K17" i="24"/>
  <c r="F17" i="24"/>
  <c r="G7" i="24"/>
  <c r="M7" i="24"/>
  <c r="E7" i="24"/>
  <c r="L7" i="24"/>
  <c r="I7" i="24"/>
  <c r="G9" i="24"/>
  <c r="M9" i="24"/>
  <c r="E9" i="24"/>
  <c r="L9" i="24"/>
  <c r="I9" i="24"/>
  <c r="I24" i="24"/>
  <c r="M24" i="24"/>
  <c r="E24" i="24"/>
  <c r="L24" i="24"/>
  <c r="G24" i="24"/>
  <c r="G27" i="24"/>
  <c r="M27" i="24"/>
  <c r="E27" i="24"/>
  <c r="L27" i="24"/>
  <c r="I27" i="24"/>
  <c r="K8" i="24"/>
  <c r="H8" i="24"/>
  <c r="D8" i="24"/>
  <c r="J8" i="24"/>
  <c r="F8" i="24"/>
  <c r="K30" i="24"/>
  <c r="H30" i="24"/>
  <c r="F30" i="24"/>
  <c r="D30" i="24"/>
  <c r="J30" i="24"/>
  <c r="F37" i="24"/>
  <c r="D37" i="24"/>
  <c r="K37" i="24"/>
  <c r="J37" i="24"/>
  <c r="H37" i="24"/>
  <c r="I18" i="24"/>
  <c r="M18" i="24"/>
  <c r="E18" i="24"/>
  <c r="L18" i="24"/>
  <c r="G18" i="24"/>
  <c r="G21" i="24"/>
  <c r="M21" i="24"/>
  <c r="E21" i="24"/>
  <c r="L21" i="24"/>
  <c r="I21" i="24"/>
  <c r="I34" i="24"/>
  <c r="M34" i="24"/>
  <c r="E34" i="24"/>
  <c r="L34" i="24"/>
  <c r="G34" i="24"/>
  <c r="D9" i="24"/>
  <c r="J9" i="24"/>
  <c r="H9" i="24"/>
  <c r="K9" i="24"/>
  <c r="F9" i="24"/>
  <c r="D15" i="24"/>
  <c r="J15" i="24"/>
  <c r="H15" i="24"/>
  <c r="K15" i="24"/>
  <c r="F15" i="24"/>
  <c r="K18" i="24"/>
  <c r="H18" i="24"/>
  <c r="F18" i="24"/>
  <c r="D18" i="24"/>
  <c r="J18" i="24"/>
  <c r="D21" i="24"/>
  <c r="J21" i="24"/>
  <c r="H21" i="24"/>
  <c r="K21" i="24"/>
  <c r="F21" i="24"/>
  <c r="K24" i="24"/>
  <c r="H24" i="24"/>
  <c r="F24" i="24"/>
  <c r="D24" i="24"/>
  <c r="J24" i="24"/>
  <c r="D27" i="24"/>
  <c r="J27" i="24"/>
  <c r="H27" i="24"/>
  <c r="K27" i="24"/>
  <c r="F27" i="24"/>
  <c r="D33" i="24"/>
  <c r="J33" i="24"/>
  <c r="H33" i="24"/>
  <c r="K33" i="24"/>
  <c r="F33" i="24"/>
  <c r="G15" i="24"/>
  <c r="M15" i="24"/>
  <c r="E15" i="24"/>
  <c r="L15" i="24"/>
  <c r="I15" i="24"/>
  <c r="I28" i="24"/>
  <c r="M28" i="24"/>
  <c r="E28" i="24"/>
  <c r="L28" i="24"/>
  <c r="G28" i="24"/>
  <c r="G31" i="24"/>
  <c r="M31" i="24"/>
  <c r="E31" i="24"/>
  <c r="L31" i="24"/>
  <c r="I31" i="24"/>
  <c r="D7" i="24"/>
  <c r="H7" i="24"/>
  <c r="K7" i="24"/>
  <c r="J7" i="24"/>
  <c r="F7" i="24"/>
  <c r="I22" i="24"/>
  <c r="M22" i="24"/>
  <c r="E22" i="24"/>
  <c r="L22" i="24"/>
  <c r="G22" i="24"/>
  <c r="G25" i="24"/>
  <c r="M25" i="24"/>
  <c r="E25" i="24"/>
  <c r="L25" i="24"/>
  <c r="I25" i="24"/>
  <c r="C45" i="24"/>
  <c r="C39" i="24"/>
  <c r="K22" i="24"/>
  <c r="H22" i="24"/>
  <c r="F22" i="24"/>
  <c r="D22" i="24"/>
  <c r="J22" i="24"/>
  <c r="K28" i="24"/>
  <c r="H28" i="24"/>
  <c r="F28" i="24"/>
  <c r="D28" i="24"/>
  <c r="J28" i="24"/>
  <c r="D31" i="24"/>
  <c r="J31" i="24"/>
  <c r="H31" i="24"/>
  <c r="K31" i="24"/>
  <c r="F31" i="24"/>
  <c r="K34" i="24"/>
  <c r="H34" i="24"/>
  <c r="F34" i="24"/>
  <c r="D34" i="24"/>
  <c r="J34" i="24"/>
  <c r="K38" i="24"/>
  <c r="J38" i="24"/>
  <c r="H38" i="24"/>
  <c r="F38" i="24"/>
  <c r="D38" i="24"/>
  <c r="I16" i="24"/>
  <c r="M16" i="24"/>
  <c r="E16" i="24"/>
  <c r="L16" i="24"/>
  <c r="G16" i="24"/>
  <c r="G19" i="24"/>
  <c r="M19" i="24"/>
  <c r="E19" i="24"/>
  <c r="L19" i="24"/>
  <c r="I19" i="24"/>
  <c r="I32" i="24"/>
  <c r="M32" i="24"/>
  <c r="E32" i="24"/>
  <c r="L32" i="24"/>
  <c r="G32" i="24"/>
  <c r="G35" i="24"/>
  <c r="M35" i="24"/>
  <c r="E35" i="24"/>
  <c r="L35" i="24"/>
  <c r="I35" i="24"/>
  <c r="D25" i="24"/>
  <c r="J25" i="24"/>
  <c r="H25" i="24"/>
  <c r="K25" i="24"/>
  <c r="F25" i="24"/>
  <c r="I26" i="24"/>
  <c r="M26" i="24"/>
  <c r="E26" i="24"/>
  <c r="L26" i="24"/>
  <c r="G26" i="24"/>
  <c r="G29" i="24"/>
  <c r="M29" i="24"/>
  <c r="E29" i="24"/>
  <c r="L29" i="24"/>
  <c r="I29" i="24"/>
  <c r="B45" i="24"/>
  <c r="B39" i="24"/>
  <c r="I20" i="24"/>
  <c r="M20" i="24"/>
  <c r="E20" i="24"/>
  <c r="L20" i="24"/>
  <c r="G20" i="24"/>
  <c r="G23" i="24"/>
  <c r="M23" i="24"/>
  <c r="E23" i="24"/>
  <c r="L23" i="24"/>
  <c r="I23" i="24"/>
  <c r="I37" i="24"/>
  <c r="G37" i="24"/>
  <c r="L37" i="24"/>
  <c r="M37"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8" i="24"/>
  <c r="E38" i="24"/>
  <c r="G38" i="24"/>
  <c r="L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F40" i="24"/>
  <c r="J41" i="24"/>
  <c r="F42" i="24"/>
  <c r="J43" i="24"/>
  <c r="F44" i="24"/>
  <c r="G40" i="24"/>
  <c r="G42" i="24"/>
  <c r="G44" i="24"/>
  <c r="E40" i="24"/>
  <c r="E42" i="24"/>
  <c r="E44" i="24"/>
  <c r="I39" i="24" l="1"/>
  <c r="G39" i="24"/>
  <c r="L39" i="24"/>
  <c r="M39" i="24"/>
  <c r="E39" i="24"/>
  <c r="F39" i="24"/>
  <c r="D39" i="24"/>
  <c r="K39" i="24"/>
  <c r="J39" i="24"/>
  <c r="H39" i="24"/>
  <c r="I14" i="24"/>
  <c r="M14" i="24"/>
  <c r="E14" i="24"/>
  <c r="L14" i="24"/>
  <c r="G14" i="24"/>
  <c r="H45" i="24"/>
  <c r="F45" i="24"/>
  <c r="D45" i="24"/>
  <c r="K45" i="24"/>
  <c r="J45" i="24"/>
  <c r="I77" i="24"/>
  <c r="K6" i="24"/>
  <c r="H6" i="24"/>
  <c r="D6" i="24"/>
  <c r="F6" i="24"/>
  <c r="J6" i="24"/>
  <c r="J77" i="24"/>
  <c r="K14" i="24"/>
  <c r="H14" i="24"/>
  <c r="F14" i="24"/>
  <c r="D14" i="24"/>
  <c r="J14" i="24"/>
  <c r="K79" i="24"/>
  <c r="K78" i="24"/>
  <c r="I45" i="24"/>
  <c r="G45" i="24"/>
  <c r="L45" i="24"/>
  <c r="M45" i="24"/>
  <c r="E45" i="24"/>
  <c r="I6" i="24"/>
  <c r="M6" i="24"/>
  <c r="E6" i="24"/>
  <c r="L6" i="24"/>
  <c r="G6" i="24"/>
  <c r="I78" i="24" l="1"/>
  <c r="I79" i="24"/>
  <c r="J79" i="24"/>
  <c r="J78" i="24"/>
  <c r="I83" i="24" l="1"/>
  <c r="I82" i="24"/>
  <c r="I81" i="24"/>
</calcChain>
</file>

<file path=xl/sharedStrings.xml><?xml version="1.0" encoding="utf-8"?>
<sst xmlns="http://schemas.openxmlformats.org/spreadsheetml/2006/main" count="1669" uniqueCount="521">
  <si>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</si>
  <si>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</si>
  <si>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</si>
  <si>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</si>
  <si>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</si>
  <si>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</si>
  <si>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</si>
  <si>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</si>
  <si>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</si>
  <si>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</si>
  <si>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</si>
  <si>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</si>
  <si>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</si>
  <si>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Heinsberg (05370)</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</si>
  <si>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</si>
  <si>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</si>
  <si>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</si>
  <si>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</si>
  <si>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</si>
  <si>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</si>
  <si>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</si>
  <si>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</si>
  <si>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</si>
  <si>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</si>
  <si>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</si>
  <si>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</si>
  <si>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</si>
  <si>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</si>
  <si>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</si>
  <si>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</si>
  <si>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</si>
  <si>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</si>
  <si>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</si>
  <si>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</si>
  <si>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</si>
  <si>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</si>
  <si>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</si>
  <si>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</si>
  <si>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</si>
  <si>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</si>
  <si>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</si>
  <si>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</si>
  <si>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</si>
  <si>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</si>
  <si>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</si>
  <si>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</si>
  <si>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</si>
  <si>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</si>
  <si>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</si>
  <si>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</si>
  <si>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</si>
  <si>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</si>
  <si>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</si>
  <si>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</si>
  <si>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</si>
  <si>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</si>
  <si>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</si>
  <si>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</si>
  <si>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</si>
  <si>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</si>
  <si>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</si>
  <si>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</si>
  <si>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</si>
  <si>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</si>
  <si>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</si>
  <si>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</si>
  <si>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</si>
  <si>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</si>
  <si>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</si>
  <si>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</si>
  <si>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</si>
  <si>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</si>
  <si>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</si>
  <si>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</si>
  <si>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</si>
  <si>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</si>
  <si>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</si>
  <si>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</si>
  <si>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</si>
  <si>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</si>
  <si>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</si>
  <si>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</si>
  <si>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</si>
  <si>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</si>
  <si>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</si>
  <si>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</si>
  <si>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</si>
  <si>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</si>
  <si>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</si>
  <si>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</si>
  <si>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</si>
  <si>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</si>
  <si>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Heinsberg (05370);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</si>
  <si>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</si>
  <si>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</si>
  <si>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</si>
  <si>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</si>
  <si>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</si>
  <si>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</si>
  <si>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</si>
  <si>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</si>
  <si>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</si>
  <si>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</si>
  <si>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</si>
  <si>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</si>
  <si>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</si>
  <si>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</si>
  <si>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</si>
  <si>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</si>
  <si>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</si>
  <si>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</si>
  <si>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</si>
  <si>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</si>
  <si>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</si>
  <si>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</si>
  <si>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</si>
  <si>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</si>
  <si>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</si>
  <si>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</si>
  <si>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</si>
  <si>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</si>
  <si>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</si>
  <si>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</si>
  <si>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</si>
  <si>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</si>
  <si>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</si>
  <si>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</si>
  <si>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</si>
  <si>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</si>
  <si>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</si>
  <si>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</si>
  <si>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</si>
  <si>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</si>
  <si>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</si>
  <si>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</si>
  <si>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</si>
  <si>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</si>
  <si>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</si>
  <si>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</si>
  <si>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</si>
  <si>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</si>
  <si>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</si>
  <si>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</si>
  <si>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</si>
  <si>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</si>
  <si>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</si>
  <si>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</si>
  <si>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</si>
  <si>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</si>
  <si>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</si>
  <si>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</si>
  <si>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</si>
  <si>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</si>
  <si>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</si>
  <si>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</si>
  <si>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</si>
  <si>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</si>
  <si>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</si>
  <si>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</si>
  <si>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</si>
  <si>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</si>
  <si>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</si>
  <si>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</si>
  <si>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</si>
  <si>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</si>
  <si>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</si>
  <si>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</si>
  <si>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</si>
  <si>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</si>
  <si>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</si>
  <si>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</si>
  <si>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</si>
  <si>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</si>
  <si>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</si>
  <si>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</si>
  <si>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</si>
  <si>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</si>
  <si>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</si>
  <si>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</si>
  <si>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</si>
  <si>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</si>
  <si>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</si>
  <si>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</si>
  <si>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Heinsberg (05370)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</si>
  <si>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</si>
  <si>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</si>
  <si>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</si>
  <si>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</si>
  <si>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</si>
  <si>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</si>
  <si>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</si>
  <si>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</si>
  <si>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</si>
  <si>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</si>
  <si>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</si>
  <si>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</si>
  <si>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</si>
  <si>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</si>
  <si>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</si>
  <si>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</si>
  <si>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</si>
  <si>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</si>
  <si>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</si>
  <si>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</si>
  <si>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</si>
  <si>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</si>
  <si>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</si>
  <si>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</si>
  <si>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</si>
  <si>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</si>
  <si>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</si>
  <si>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</si>
  <si>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</si>
  <si>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</si>
  <si>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</si>
  <si>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</si>
  <si>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</si>
  <si>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</si>
  <si>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</si>
  <si>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</si>
  <si>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</si>
  <si>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</si>
  <si>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</si>
  <si>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</si>
  <si>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</si>
  <si>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</si>
  <si>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</si>
  <si>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</si>
  <si>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</si>
  <si>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</si>
  <si>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</si>
  <si>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</si>
  <si>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</si>
  <si>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</si>
  <si>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</si>
  <si>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</si>
  <si>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</si>
  <si>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</si>
  <si>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</si>
  <si>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</si>
  <si>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</si>
  <si>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</si>
  <si>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</si>
  <si>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</si>
  <si>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</si>
  <si>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</si>
  <si>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</si>
  <si>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</si>
  <si>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</si>
  <si>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</si>
  <si>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</si>
  <si>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</si>
  <si>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</si>
  <si>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</si>
  <si>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</si>
  <si>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</si>
  <si>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</si>
  <si>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</si>
  <si>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</si>
  <si>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</si>
  <si>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</si>
  <si>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</si>
  <si>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</si>
  <si>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</si>
  <si>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</si>
  <si>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</si>
  <si>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</si>
  <si>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</si>
  <si>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</si>
  <si>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</si>
  <si>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</si>
  <si>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</si>
  <si>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</si>
  <si>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</si>
  <si>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</si>
  <si>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</si>
  <si>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</si>
  <si>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</si>
  <si>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</si>
  <si>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</si>
  <si>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</si>
  <si>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</si>
  <si>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</si>
  <si>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</si>
  <si>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</si>
  <si>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</si>
  <si>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</si>
  <si>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</si>
  <si>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</si>
  <si>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</si>
  <si>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</si>
  <si>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</si>
  <si>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</si>
  <si>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</si>
  <si>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</si>
  <si>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</si>
  <si>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</si>
  <si>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</si>
  <si>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</si>
  <si>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</si>
  <si>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</si>
  <si>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</si>
  <si>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</si>
  <si>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</si>
  <si>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</si>
  <si>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</si>
  <si>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</si>
  <si>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</si>
  <si>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</si>
  <si>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</si>
  <si>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</si>
  <si>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</si>
  <si>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</si>
  <si>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</si>
  <si>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</si>
  <si>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</si>
  <si>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</si>
  <si>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</si>
  <si>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</si>
  <si>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</si>
  <si>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</si>
  <si>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</si>
  <si>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</si>
  <si>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</si>
  <si>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</si>
  <si>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</si>
  <si>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</si>
  <si>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</si>
  <si>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</si>
  <si>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</si>
  <si>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</si>
  <si>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</si>
  <si>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</si>
  <si>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</si>
  <si>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</si>
  <si>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</si>
  <si>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</si>
  <si>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</si>
  <si>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</si>
  <si>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</si>
  <si>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</si>
  <si>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</si>
  <si>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</si>
  <si>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</si>
  <si>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</si>
  <si>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</si>
  <si>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</si>
  <si>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</si>
  <si>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</si>
  <si>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</si>
  <si>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</si>
  <si>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</si>
  <si>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</si>
  <si>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</si>
  <si>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</si>
  <si>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</si>
  <si>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</si>
  <si>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</si>
  <si>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</si>
  <si>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</si>
  <si>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</si>
  <si>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</si>
  <si>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</si>
  <si>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</si>
  <si>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</si>
  <si>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</si>
  <si>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</si>
  <si>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</si>
  <si>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</si>
  <si>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</si>
  <si>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</si>
  <si>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</si>
  <si>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</si>
  <si>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Heinsberg (05370);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</si>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</sst>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{BCC6649F-09ED-4987-A2E4-97F6AA27F88F}</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864C-47E5-9BB3-DD77B7952D18}"/>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{9B07EE81-D16E-484E-90F4-6D462086C2CC}</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864C-47E5-9BB3-DD77B7952D1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{58D154BD-4914-4F38-8D88-9D82A5C6CBA9}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64C-47E5-9BB3-DD77B7952D1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{FE08ADA9-AF73-40B8-8227-ECFAD37CE25E}</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64C-47E5-9BB3-DD77B7952D1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1.5464900806627426</c:v>
                </c:pt>
                <c:pt idx="1">
                  <c:v>1.3225681822425275</c:v>
                </c:pt>
                <c:pt idx="2">
                  <c:v>1.1186464311118853</c:v>
                </c:pt>
                <c:pt idx="3">
                  <c:v>1.0875687030768</c:v>
                </c:pt>
              </c:numCache>
            </c:numRef>
          </c:val>
          <c:extLst>
            <c:ext xmlns:c16="http://schemas.microsoft.com/office/drawing/2014/chart" uri="{C3380CC4-5D6E-409C-BE32-E72D297353CC}">
              <c16:uniqueId val="{00000004-864C-47E5-9BB3-DD77B7952D1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{CB18975B-0589-4901-96D9-7DBA5C754182}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64C-47E5-9BB3-DD77B7952D1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{2EC18992-BDAC-4023-BBE1-B3D1D64F412B}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64C-47E5-9BB3-DD77B7952D1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{77B07704-3A00-4B22-90BE-3D01BECF5D8F}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64C-47E5-9BB3-DD77B7952D1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{C312B2B8-9E76-466D-995B-21D574D0FB1A}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64C-47E5-9BB3-DD77B7952D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64C-47E5-9BB3-DD77B7952D1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64C-47E5-9BB3-DD77B7952D1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{39A12400-0244-46B9-83BD-A92C49187B1F}</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A1B0-481A-BC26-F50BC51B5499}"/>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{69B0D659-95F4-4B7B-ACD6-45083F825C7A}</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A1B0-481A-BC26-F50BC51B5499}"/>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{650935AE-D365-44F6-BFAA-07982C014E6A}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A1B0-481A-BC26-F50BC51B5499}"/>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{E2C03E40-8701-4272-BA49-F0F7A0946CFF}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A1B0-481A-BC26-F50BC51B54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-3.5023041474654377</c:v>
                </c:pt>
                <c:pt idx="1">
                  <c:v>-3.156552267354261</c:v>
                </c:pt>
                <c:pt idx="2">
                  <c:v>-2.7637010795899166</c:v>
                </c:pt>
                <c:pt idx="3">
                  <c:v>-2.8655893304673015</c:v>
                </c:pt>
              </c:numCache>
            </c:numRef>
          </c:val>
          <c:extLst>
            <c:ext xmlns:c16="http://schemas.microsoft.com/office/drawing/2014/chart" uri="{C3380CC4-5D6E-409C-BE32-E72D297353CC}">
              <c16:uniqueId val="{00000004-A1B0-481A-BC26-F50BC51B5499}"/>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{F6254E67-FE93-4312-847F-D7FC71484110}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A1B0-481A-BC26-F50BC51B5499}"/>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{2973487F-E843-4718-AD67-A9D3979F7854}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A1B0-481A-BC26-F50BC51B5499}"/>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{CFC81B74-8982-4A3E-8323-51EA5FE79040}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A1B0-481A-BC26-F50BC51B5499}"/>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{2317A8FF-FFA1-49B6-9972-DAC3CE1C6D29}</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A1B0-481A-BC26-F50BC51B54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A1B0-481A-BC26-F50BC51B5499}"/>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1B0-481A-BC26-F50BC51B5499}"/>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{12B9AC85-204F-4137-BF22-C97AF51B28FE}</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7FA3-4D82-974D-42A5FB024E70}"/>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{FBBF15B2-B924-45AE-88DA-37CF0ED7BF68}</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7FA3-4D82-974D-42A5FB024E70}"/>
                </c:ext>
              </c:extLst>
            </c:dLbl>
            <c:dLbl>
              <c:idx val="2"/>
              <c:tx>
                <c:strRef>
                  <c:f>Daten_Diagramme!$D$16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{FB21F6EC-C6A3-4551-8CAD-B04EB2AB28BA}</c15:txfldGUID>
                      <c15:f>Daten_Diagramme!$D$16</c15:f>
                      <c15:dlblFieldTableCache>
                        <c:ptCount val="1"/>
                        <c:pt idx="0">
                          <c:v>0.7</c:v>
                        </c:pt>
                      </c15:dlblFieldTableCache>
                    </c15:dlblFTEntry>
                  </c15:dlblFieldTable>
                  <c15:showDataLabelsRange val="0"/>
                </c:ext>
                <c:ext xmlns:c16="http://schemas.microsoft.com/office/drawing/2014/chart" uri="{C3380CC4-5D6E-409C-BE32-E72D297353CC}">
                  <c16:uniqueId val="{00000002-7FA3-4D82-974D-42A5FB024E70}"/>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{621E2BEB-C2CC-491F-A9D3-3CF1754F1B40}</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7FA3-4D82-974D-42A5FB024E70}"/>
                </c:ext>
              </c:extLst>
            </c:dLbl>
            <c:dLbl>
              <c:idx val="4"/>
              <c:tx>
                <c:strRef>
                  <c:f>Daten_Diagramme!$D$18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{621881D8-2B91-4667-AE60-414E3F6C3776}</c15:txfldGUID>
                      <c15:f>Daten_Diagramme!$D$18</c15:f>
                      <c15:dlblFieldTableCache>
                        <c:ptCount val="1"/>
                        <c:pt idx="0">
                          <c:v>2.5</c:v>
                        </c:pt>
                      </c15:dlblFieldTableCache>
                    </c15:dlblFTEntry>
                  </c15:dlblFieldTable>
                  <c15:showDataLabelsRange val="0"/>
                </c:ext>
                <c:ext xmlns:c16="http://schemas.microsoft.com/office/drawing/2014/chart" uri="{C3380CC4-5D6E-409C-BE32-E72D297353CC}">
                  <c16:uniqueId val="{00000004-7FA3-4D82-974D-42A5FB024E70}"/>
                </c:ext>
              </c:extLst>
            </c:dLbl>
            <c:dLbl>
              <c:idx val="5"/>
              <c:tx>
                <c:strRef>
                  <c:f>Daten_Diagramme!$D$19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{4D2B4296-6B7F-4677-9DFE-F6999AE34384}</c15:txfldGUID>
                      <c15:f>Daten_Diagramme!$D$19</c15:f>
                      <c15:dlblFieldTableCache>
                        <c:ptCount val="1"/>
                        <c:pt idx="0">
                          <c:v>3.3</c:v>
                        </c:pt>
                      </c15:dlblFieldTableCache>
                    </c15:dlblFTEntry>
                  </c15:dlblFieldTable>
                  <c15:showDataLabelsRange val="0"/>
                </c:ext>
                <c:ext xmlns:c16="http://schemas.microsoft.com/office/drawing/2014/chart" uri="{C3380CC4-5D6E-409C-BE32-E72D297353CC}">
                  <c16:uniqueId val="{00000005-7FA3-4D82-974D-42A5FB024E70}"/>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{FCC00394-85E2-44CD-90C0-B7701522F745}</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7FA3-4D82-974D-42A5FB024E70}"/>
                </c:ext>
              </c:extLst>
            </c:dLbl>
            <c:dLbl>
              <c:idx val="7"/>
              <c:tx>
                <c:strRef>
                  <c:f>Daten_Diagramme!$D$21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{2403D3C2-51FA-4C5C-A8C9-846171CD6BD8}</c15:txfldGUID>
                      <c15:f>Daten_Diagramme!$D$21</c15:f>
                      <c15:dlblFieldTableCache>
                        <c:ptCount val="1"/>
                        <c:pt idx="0">
                          <c:v>3.7</c:v>
                        </c:pt>
                      </c15:dlblFieldTableCache>
                    </c15:dlblFTEntry>
                  </c15:dlblFieldTable>
                  <c15:showDataLabelsRange val="0"/>
                </c:ext>
                <c:ext xmlns:c16="http://schemas.microsoft.com/office/drawing/2014/chart" uri="{C3380CC4-5D6E-409C-BE32-E72D297353CC}">
                  <c16:uniqueId val="{00000007-7FA3-4D82-974D-42A5FB024E70}"/>
                </c:ext>
              </c:extLst>
            </c:dLbl>
            <c:dLbl>
              <c:idx val="8"/>
              <c:tx>
                <c:strRef>
                  <c:f>Daten_Diagramme!$D$22</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{ECF942AF-4961-4F7E-9B40-BDCFDC298629}</c15:txfldGUID>
                      <c15:f>Daten_Diagramme!$D$22</c15:f>
                      <c15:dlblFieldTableCache>
                        <c:ptCount val="1"/>
                        <c:pt idx="0">
                          <c:v>-1.0</c:v>
                        </c:pt>
                      </c15:dlblFieldTableCache>
                    </c15:dlblFTEntry>
                  </c15:dlblFieldTable>
                  <c15:showDataLabelsRange val="0"/>
                </c:ext>
                <c:ext xmlns:c16="http://schemas.microsoft.com/office/drawing/2014/chart" uri="{C3380CC4-5D6E-409C-BE32-E72D297353CC}">
                  <c16:uniqueId val="{00000008-7FA3-4D82-974D-42A5FB024E70}"/>
                </c:ext>
              </c:extLst>
            </c:dLbl>
            <c:dLbl>
              <c:idx val="9"/>
              <c:tx>
                <c:strRef>
                  <c:f>Daten_Diagramme!$D$23</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{95F2BD57-031A-42E5-B359-60C1AB54DA41}</c15:txfldGUID>
                      <c15:f>Daten_Diagramme!$D$23</c15:f>
                      <c15:dlblFieldTableCache>
                        <c:ptCount val="1"/>
                        <c:pt idx="0">
                          <c:v>5.2</c:v>
                        </c:pt>
                      </c15:dlblFieldTableCache>
                    </c15:dlblFTEntry>
                  </c15:dlblFieldTable>
                  <c15:showDataLabelsRange val="0"/>
                </c:ext>
                <c:ext xmlns:c16="http://schemas.microsoft.com/office/drawing/2014/chart" uri="{C3380CC4-5D6E-409C-BE32-E72D297353CC}">
                  <c16:uniqueId val="{00000009-7FA3-4D82-974D-42A5FB024E70}"/>
                </c:ext>
              </c:extLst>
            </c:dLbl>
            <c:dLbl>
              <c:idx val="10"/>
              <c:tx>
                <c:strRef>
                  <c:f>Daten_Diagramme!$D$24</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{2A82CA79-4045-45C2-9709-AD48D3DF88B9}</c15:txfldGUID>
                      <c15:f>Daten_Diagramme!$D$24</c15:f>
                      <c15:dlblFieldTableCache>
                        <c:ptCount val="1"/>
                        <c:pt idx="0">
                          <c:v>-6.3</c:v>
                        </c:pt>
                      </c15:dlblFieldTableCache>
                    </c15:dlblFTEntry>
                  </c15:dlblFieldTable>
                  <c15:showDataLabelsRange val="0"/>
                </c:ext>
                <c:ext xmlns:c16="http://schemas.microsoft.com/office/drawing/2014/chart" uri="{C3380CC4-5D6E-409C-BE32-E72D297353CC}">
                  <c16:uniqueId val="{0000000A-7FA3-4D82-974D-42A5FB024E70}"/>
                </c:ext>
              </c:extLst>
            </c:dLbl>
            <c:dLbl>
              <c:idx val="11"/>
              <c:tx>
                <c:strRef>
                  <c:f>Daten_Diagramme!$D$25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{57D2EC2B-BFEE-4053-BAC4-701018E31E8A}</c15:txfldGUID>
                      <c15:f>Daten_Diagramme!$D$25</c15:f>
                      <c15:dlblFieldTableCache>
                        <c:ptCount val="1"/>
                        <c:pt idx="0">
                          <c:v>3.5</c:v>
                        </c:pt>
                      </c15:dlblFieldTableCache>
                    </c15:dlblFTEntry>
                  </c15:dlblFieldTable>
                  <c15:showDataLabelsRange val="0"/>
                </c:ext>
                <c:ext xmlns:c16="http://schemas.microsoft.com/office/drawing/2014/chart" uri="{C3380CC4-5D6E-409C-BE32-E72D297353CC}">
                  <c16:uniqueId val="{0000000B-7FA3-4D82-974D-42A5FB024E70}"/>
                </c:ext>
              </c:extLst>
            </c:dLbl>
            <c:dLbl>
              <c:idx val="12"/>
              <c:tx>
                <c:strRef>
                  <c:f>Daten_Diagramme!$D$26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{5B39EC72-39B3-437D-B639-2E030D8E6104}</c15:txfldGUID>
                      <c15:f>Daten_Diagramme!$D$26</c15:f>
                      <c15:dlblFieldTableCache>
                        <c:ptCount val="1"/>
                        <c:pt idx="0">
                          <c:v>-0.8</c:v>
                        </c:pt>
                      </c15:dlblFieldTableCache>
                    </c15:dlblFTEntry>
                  </c15:dlblFieldTable>
                  <c15:showDataLabelsRange val="0"/>
                </c:ext>
                <c:ext xmlns:c16="http://schemas.microsoft.com/office/drawing/2014/chart" uri="{C3380CC4-5D6E-409C-BE32-E72D297353CC}">
                  <c16:uniqueId val="{0000000C-7FA3-4D82-974D-42A5FB024E70}"/>
                </c:ext>
              </c:extLst>
            </c:dLbl>
            <c:dLbl>
              <c:idx val="13"/>
              <c:tx>
                <c:strRef>
                  <c:f>Daten_Diagramme!$D$27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{1ED6A49F-5AC6-4784-ABCC-6CDED8519300}</c15:txfldGUID>
                      <c15:f>Daten_Diagramme!$D$27</c15:f>
                      <c15:dlblFieldTableCache>
                        <c:ptCount val="1"/>
                        <c:pt idx="0">
                          <c:v>3.2</c:v>
                        </c:pt>
                      </c15:dlblFieldTableCache>
                    </c15:dlblFTEntry>
                  </c15:dlblFieldTable>
                  <c15:showDataLabelsRange val="0"/>
                </c:ext>
                <c:ext xmlns:c16="http://schemas.microsoft.com/office/drawing/2014/chart" uri="{C3380CC4-5D6E-409C-BE32-E72D297353CC}">
                  <c16:uniqueId val="{0000000D-7FA3-4D82-974D-42A5FB024E70}"/>
                </c:ext>
              </c:extLst>
            </c:dLbl>
            <c:dLbl>
              <c:idx val="14"/>
              <c:tx>
                <c:strRef>
                  <c:f>Daten_Diagramme!$D$28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{8329AD5D-32C8-4ACA-AA0F-2352CDBBE73E}</c15:txfldGUID>
                      <c15:f>Daten_Diagramme!$D$28</c15:f>
                      <c15:dlblFieldTableCache>
                        <c:ptCount val="1"/>
                        <c:pt idx="0">
                          <c:v>-2.3</c:v>
                        </c:pt>
                      </c15:dlblFieldTableCache>
                    </c15:dlblFTEntry>
                  </c15:dlblFieldTable>
                  <c15:showDataLabelsRange val="0"/>
                </c:ext>
                <c:ext xmlns:c16="http://schemas.microsoft.com/office/drawing/2014/chart" uri="{C3380CC4-5D6E-409C-BE32-E72D297353CC}">
                  <c16:uniqueId val="{0000000E-7FA3-4D82-974D-42A5FB024E70}"/>
                </c:ext>
              </c:extLst>
            </c:dLbl>
            <c:dLbl>
              <c:idx val="15"/>
              <c:tx>
                <c:strRef>
                  <c:f>Daten_Diagramme!$D$29</c:f>
                  <c:strCache>
                    <c:ptCount val="1"/>
                    <c:pt idx="0">
                      <c:v>-24.4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{27549334-9990-4B65-9AE3-E990AFEC9001}</c15:txfldGUID>
                      <c15:f>Daten_Diagramme!$D$29</c15:f>
                      <c15:dlblFieldTableCache>
                        <c:ptCount val="1"/>
                        <c:pt idx="0">
                          <c:v>-24.4</c:v>
                        </c:pt>
                      </c15:dlblFieldTableCache>
                    </c15:dlblFTEntry>
                  </c15:dlblFieldTable>
                  <c15:showDataLabelsRange val="0"/>
                </c:ext>
                <c:ext xmlns:c16="http://schemas.microsoft.com/office/drawing/2014/chart" uri="{C3380CC4-5D6E-409C-BE32-E72D297353CC}">
                  <c16:uniqueId val="{0000000F-7FA3-4D82-974D-42A5FB024E70}"/>
                </c:ext>
              </c:extLst>
            </c:dLbl>
            <c:dLbl>
              <c:idx val="16"/>
              <c:tx>
                <c:strRef>
                  <c:f>Daten_Diagramme!$D$30</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{4E566693-40A5-4005-B699-B2963B61F03D}</c15:txfldGUID>
                      <c15:f>Daten_Diagramme!$D$30</c15:f>
                      <c15:dlblFieldTableCache>
                        <c:ptCount val="1"/>
                        <c:pt idx="0">
                          <c:v>3.8</c:v>
                        </c:pt>
                      </c15:dlblFieldTableCache>
                    </c15:dlblFTEntry>
                  </c15:dlblFieldTable>
                  <c15:showDataLabelsRange val="0"/>
                </c:ext>
                <c:ext xmlns:c16="http://schemas.microsoft.com/office/drawing/2014/chart" uri="{C3380CC4-5D6E-409C-BE32-E72D297353CC}">
                  <c16:uniqueId val="{00000010-7FA3-4D82-974D-42A5FB024E70}"/>
                </c:ext>
              </c:extLst>
            </c:dLbl>
            <c:dLbl>
              <c:idx val="17"/>
              <c:tx>
                <c:strRef>
                  <c:f>Daten_Diagramme!$D$31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{00B565FC-D9B7-4C44-82B3-4C329F5B302D}</c15:txfldGUID>
                      <c15:f>Daten_Diagramme!$D$31</c15:f>
                      <c15:dlblFieldTableCache>
                        <c:ptCount val="1"/>
                        <c:pt idx="0">
                          <c:v>3.2</c:v>
                        </c:pt>
                      </c15:dlblFieldTableCache>
                    </c15:dlblFTEntry>
                  </c15:dlblFieldTable>
                  <c15:showDataLabelsRange val="0"/>
                </c:ext>
                <c:ext xmlns:c16="http://schemas.microsoft.com/office/drawing/2014/chart" uri="{C3380CC4-5D6E-409C-BE32-E72D297353CC}">
                  <c16:uniqueId val="{00000011-7FA3-4D82-974D-42A5FB024E70}"/>
                </c:ext>
              </c:extLst>
            </c:dLbl>
            <c:dLbl>
              <c:idx val="18"/>
              <c:tx>
                <c:strRef>
                  <c:f>Daten_Diagramme!$D$32</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{9CA1C3F4-814F-4488-AFB5-C74183447900}</c15:txfldGUID>
                      <c15:f>Daten_Diagramme!$D$32</c15:f>
                      <c15:dlblFieldTableCache>
                        <c:ptCount val="1"/>
                        <c:pt idx="0">
                          <c:v>3.4</c:v>
                        </c:pt>
                      </c15:dlblFieldTableCache>
                    </c15:dlblFTEntry>
                  </c15:dlblFieldTable>
                  <c15:showDataLabelsRange val="0"/>
                </c:ext>
                <c:ext xmlns:c16="http://schemas.microsoft.com/office/drawing/2014/chart" uri="{C3380CC4-5D6E-409C-BE32-E72D297353CC}">
                  <c16:uniqueId val="{00000012-7FA3-4D82-974D-42A5FB024E70}"/>
                </c:ext>
              </c:extLst>
            </c:dLbl>
            <c:dLbl>
              <c:idx val="19"/>
              <c:tx>
                <c:strRef>
                  <c:f>Daten_Diagramme!$D$33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{CC40CB09-3BAF-4CB5-9DC3-DBD3D343F56D}</c15:txfldGUID>
                      <c15:f>Daten_Diagramme!$D$33</c15:f>
                      <c15:dlblFieldTableCache>
                        <c:ptCount val="1"/>
                        <c:pt idx="0">
                          <c:v>3.9</c:v>
                        </c:pt>
                      </c15:dlblFieldTableCache>
                    </c15:dlblFTEntry>
                  </c15:dlblFieldTable>
                  <c15:showDataLabelsRange val="0"/>
                </c:ext>
                <c:ext xmlns:c16="http://schemas.microsoft.com/office/drawing/2014/chart" uri="{C3380CC4-5D6E-409C-BE32-E72D297353CC}">
                  <c16:uniqueId val="{00000013-7FA3-4D82-974D-42A5FB024E70}"/>
                </c:ext>
              </c:extLst>
            </c:dLbl>
            <c:dLbl>
              <c:idx val="20"/>
              <c:tx>
                <c:strRef>
                  <c:f>Daten_Diagramme!$D$34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{2DD14783-5ED9-4664-A67E-54A0C0AAE888}</c15:txfldGUID>
                      <c15:f>Daten_Diagramme!$D$34</c15:f>
                      <c15:dlblFieldTableCache>
                        <c:ptCount val="1"/>
                        <c:pt idx="0">
                          <c:v>-3.5</c:v>
                        </c:pt>
                      </c15:dlblFieldTableCache>
                    </c15:dlblFTEntry>
                  </c15:dlblFieldTable>
                  <c15:showDataLabelsRange val="0"/>
                </c:ext>
                <c:ext xmlns:c16="http://schemas.microsoft.com/office/drawing/2014/chart" uri="{C3380CC4-5D6E-409C-BE32-E72D297353CC}">
                  <c16:uniqueId val="{00000014-7FA3-4D82-974D-42A5FB024E7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{4CBFCAE6-3868-498B-B122-5CCDD4F038F9}</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7FA3-4D82-974D-42A5FB024E7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{2A771506-0485-4CA2-8FED-A0EA7B3FD245}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FA3-4D82-974D-42A5FB024E70}"/>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{582150C4-3847-46BC-93BD-A0EEC440724D}</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7FA3-4D82-974D-42A5FB024E70}"/>
                </c:ext>
              </c:extLst>
            </c:dLbl>
            <c:dLbl>
              <c:idx val="24"/>
              <c:layout>
                <c:manualLayout>
                  <c:x val="4.7769028871392123E-3"/>
                  <c:y val="-4.6876052205785108E-5"/>
                </c:manualLayout>
              </c:layout>
              <c:tx>
                <c:strRef>
                  <c:f>Daten_Diagramme!$D$38</c:f>
                  <c:strCache>
                    <c:ptCount val="1"/>
                    <c:pt idx="0">
                      <c:v>2.6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{4B2C5FD3-1DC0-4852-AB94-BB3FA502FD87}</c15:txfldGUID>
                      <c15:f>Daten_Diagramme!$D$38</c15:f>
                      <c15:dlblFieldTableCache>
                        <c:ptCount val="1"/>
                        <c:pt idx="0">
                          <c:v>2.6</c:v>
                        </c:pt>
                      </c15:dlblFieldTableCache>
                    </c15:dlblFTEntry>
                  </c15:dlblFieldTable>
                  <c15:showDataLabelsRange val="0"/>
                </c:ext>
                <c:ext xmlns:c16="http://schemas.microsoft.com/office/drawing/2014/chart" uri="{C3380CC4-5D6E-409C-BE32-E72D297353CC}">
                  <c16:uniqueId val="{00000018-7FA3-4D82-974D-42A5FB024E70}"/>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{B92A9561-DC8E-41FA-90BF-737878682F1F}</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7FA3-4D82-974D-42A5FB024E7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{D798DF6A-0E6E-49BE-AD89-8444C2BD015E}</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FA3-4D82-974D-42A5FB024E7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{0828FBA7-DF0B-4A0E-B0C5-BFA08DC1BA1C}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FA3-4D82-974D-42A5FB024E7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{0A44251D-F9A0-45B3-B5A9-63042AED3E40}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FA3-4D82-974D-42A5FB024E7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{F4F0A476-7E13-465D-8662-A4FD3737DD9A}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FA3-4D82-974D-42A5FB024E7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{105BFE16-8095-469C-BD66-322E1F2799A9}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FA3-4D82-974D-42A5FB024E70}"/>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{755849A3-1DA6-40B9-8D76-661B1C6FF5D2}</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7FA3-4D82-974D-42A5FB024E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1.5464900806627426</c:v>
                </c:pt>
                <c:pt idx="1">
                  <c:v>3.2315978456014363</c:v>
                </c:pt>
                <c:pt idx="2">
                  <c:v>0.68359375</c:v>
                </c:pt>
                <c:pt idx="3">
                  <c:v>2.2686025408348458</c:v>
                </c:pt>
                <c:pt idx="4">
                  <c:v>2.4913861648555526</c:v>
                </c:pt>
                <c:pt idx="5">
                  <c:v>3.2805866460825936</c:v>
                </c:pt>
                <c:pt idx="6">
                  <c:v>-0.86330935251798557</c:v>
                </c:pt>
                <c:pt idx="7">
                  <c:v>3.693887692562531</c:v>
                </c:pt>
                <c:pt idx="8">
                  <c:v>-0.99259904222899431</c:v>
                </c:pt>
                <c:pt idx="9">
                  <c:v>5.1804670912951165</c:v>
                </c:pt>
                <c:pt idx="10">
                  <c:v>-6.25</c:v>
                </c:pt>
                <c:pt idx="11">
                  <c:v>3.528114663726571</c:v>
                </c:pt>
                <c:pt idx="12">
                  <c:v>-0.79103493737640074</c:v>
                </c:pt>
                <c:pt idx="13">
                  <c:v>3.2293986636971046</c:v>
                </c:pt>
                <c:pt idx="14">
                  <c:v>-2.2988505747126435</c:v>
                </c:pt>
                <c:pt idx="15">
                  <c:v>-24.428399518652228</c:v>
                </c:pt>
                <c:pt idx="16">
                  <c:v>3.8000584624378835</c:v>
                </c:pt>
                <c:pt idx="17">
                  <c:v>3.1645569620253164</c:v>
                </c:pt>
                <c:pt idx="18">
                  <c:v>3.3668154761904763</c:v>
                </c:pt>
                <c:pt idx="19">
                  <c:v>3.9312039312039313</c:v>
                </c:pt>
                <c:pt idx="20">
                  <c:v>-3.4822104466313397</c:v>
                </c:pt>
                <c:pt idx="21">
                  <c:v>0</c:v>
                </c:pt>
                <c:pt idx="23">
                  <c:v>3.2315978456014363</c:v>
                </c:pt>
                <c:pt idx="24">
                  <c:v>2.5950343666713422</c:v>
                </c:pt>
                <c:pt idx="25">
                  <c:v>1.0923651065153164</c:v>
                </c:pt>
              </c:numCache>
            </c:numRef>
          </c:val>
          <c:extLst>
            <c:ext xmlns:c16="http://schemas.microsoft.com/office/drawing/2014/chart" uri="{C3380CC4-5D6E-409C-BE32-E72D297353CC}">
              <c16:uniqueId val="{00000020-7FA3-4D82-974D-42A5FB024E7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{C97A1DF9-991C-4EA4-893B-0360E2426FDA}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FA3-4D82-974D-42A5FB024E7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{96C0AD79-BD2D-4B34-9FDF-1FE37F00FA34}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FA3-4D82-974D-42A5FB024E7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{A46B0C05-6F3E-4250-BAD2-10C31D67DF3E}</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FA3-4D82-974D-42A5FB024E7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{A6111938-AC6F-46CD-AF4C-00B5A755EC5C}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FA3-4D82-974D-42A5FB024E7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{A8D7F89F-5CCC-4135-83CB-748179A8C35A}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FA3-4D82-974D-42A5FB024E7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{07AC8A63-04E6-49E6-B7F2-7B2AF5A0EE4C}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FA3-4D82-974D-42A5FB024E7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{6726DAF4-F982-496F-9CEF-2B44674D9AD2}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FA3-4D82-974D-42A5FB024E7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{9F8B7468-2701-45E1-B4FE-E283C782BDC3}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FA3-4D82-974D-42A5FB024E7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{11C18B1B-0709-412A-B129-115E9CF9F8F4}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FA3-4D82-974D-42A5FB024E7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{8E69F256-8E32-44F4-A035-00C8C4E2D127}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FA3-4D82-974D-42A5FB024E7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{1FD5F0CF-441A-4066-A497-3DD0F51DB185}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FA3-4D82-974D-42A5FB024E7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{8C4EB661-6441-41A3-B0B6-3FD684EBA296}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FA3-4D82-974D-42A5FB024E7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{45C04DFD-248F-40C6-B9CF-023E81A9F16E}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FA3-4D82-974D-42A5FB024E7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{C02E0233-A167-4FA6-A031-7FF4618AE459}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FA3-4D82-974D-42A5FB024E7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{3CF56FA1-97E0-4656-A2F6-4912317D8B77}</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FA3-4D82-974D-42A5FB024E7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{F57A21D0-6A1A-42B2-9E90-23A2CA41FE66}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FA3-4D82-974D-42A5FB024E7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{5D6E0A34-75A0-4B5D-8525-09450D8A52FD}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FA3-4D82-974D-42A5FB024E7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{386FE8A3-B6AA-4C07-A757-641C923F25BC}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FA3-4D82-974D-42A5FB024E7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{37700E21-4153-4F14-A17C-AF7EFA956606}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FA3-4D82-974D-42A5FB024E7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{E48FEC5C-AAC0-44AE-941A-43B6DEEFCB6B}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FA3-4D82-974D-42A5FB024E7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{ECCD8E88-06FF-47ED-96BB-3BE2921424ED}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FA3-4D82-974D-42A5FB024E7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{1EB92F70-E7F3-4B9D-89C4-750DC552B286}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FA3-4D82-974D-42A5FB024E7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{344B6760-FA69-4E48-B770-A73E57CF18C7}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FA3-4D82-974D-42A5FB024E7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{B6078897-841D-4CC7-9572-F81292DEF1A6}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FA3-4D82-974D-42A5FB024E7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{D265F266-BAB7-42A3-9400-6E3024117C2C}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FA3-4D82-974D-42A5FB024E7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{8485314D-C0A9-4558-A184-D10257B2C956}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FA3-4D82-974D-42A5FB024E7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{633E2F6D-32DA-4EA8-ACEA-C7DCE1AD1D14}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FA3-4D82-974D-42A5FB024E7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{A571E737-684A-42F2-AEEA-A9448C970A45}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FA3-4D82-974D-42A5FB024E7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{EA4ADEDC-B5C1-47E9-B533-989CCE5D55B2}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FA3-4D82-974D-42A5FB024E7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{DADA9912-B717-4E3C-9F95-47CCF4D06BED}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FA3-4D82-974D-42A5FB024E7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{550E84FA-D5C3-4C28-BB35-6477EE7CE451}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FA3-4D82-974D-42A5FB024E7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{4F9BF353-A74E-4010-9C38-0CD2B1A9BB36}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FA3-4D82-974D-42A5FB024E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7FA3-4D82-974D-42A5FB024E7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7FA3-4D82-974D-42A5FB024E7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{E85CA4FA-C62B-40EF-819A-A8D0C86538CF}</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B14B-4ED9-A1A9-082C39569E86}"/>
                </c:ext>
              </c:extLst>
            </c:dLbl>
            <c:dLbl>
              <c:idx val="1"/>
              <c:tx>
                <c:strRef>
                  <c:f>Daten_Diagramme!$E$15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{380A541C-63D3-4500-BCD2-735C203A1796}</c15:txfldGUID>
                      <c15:f>Daten_Diagramme!$E$15</c15:f>
                      <c15:dlblFieldTableCache>
                        <c:ptCount val="1"/>
                        <c:pt idx="0">
                          <c:v>3.6</c:v>
                        </c:pt>
                      </c15:dlblFieldTableCache>
                    </c15:dlblFTEntry>
                  </c15:dlblFieldTable>
                  <c15:showDataLabelsRange val="0"/>
                </c:ext>
                <c:ext xmlns:c16="http://schemas.microsoft.com/office/drawing/2014/chart" uri="{C3380CC4-5D6E-409C-BE32-E72D297353CC}">
                  <c16:uniqueId val="{00000001-B14B-4ED9-A1A9-082C39569E86}"/>
                </c:ext>
              </c:extLst>
            </c:dLbl>
            <c:dLbl>
              <c:idx val="2"/>
              <c:tx>
                <c:strRef>
                  <c:f>Daten_Diagramme!$E$16</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{30D5AC3A-795C-4723-A8C7-024FB2054413}</c15:txfldGUID>
                      <c15:f>Daten_Diagramme!$E$16</c15:f>
                      <c15:dlblFieldTableCache>
                        <c:ptCount val="1"/>
                        <c:pt idx="0">
                          <c:v>7.3</c:v>
                        </c:pt>
                      </c15:dlblFieldTableCache>
                    </c15:dlblFTEntry>
                  </c15:dlblFieldTable>
                  <c15:showDataLabelsRange val="0"/>
                </c:ext>
                <c:ext xmlns:c16="http://schemas.microsoft.com/office/drawing/2014/chart" uri="{C3380CC4-5D6E-409C-BE32-E72D297353CC}">
                  <c16:uniqueId val="{00000002-B14B-4ED9-A1A9-082C39569E86}"/>
                </c:ext>
              </c:extLst>
            </c:dLbl>
            <c:dLbl>
              <c:idx val="3"/>
              <c:tx>
                <c:strRef>
                  <c:f>Daten_Diagramme!$E$17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{72E9EFE1-767C-4D15-8843-11AEAE98ADC5}</c15:txfldGUID>
                      <c15:f>Daten_Diagramme!$E$17</c15:f>
                      <c15:dlblFieldTableCache>
                        <c:ptCount val="1"/>
                        <c:pt idx="0">
                          <c:v>-4.6</c:v>
                        </c:pt>
                      </c15:dlblFieldTableCache>
                    </c15:dlblFTEntry>
                  </c15:dlblFieldTable>
                  <c15:showDataLabelsRange val="0"/>
                </c:ext>
                <c:ext xmlns:c16="http://schemas.microsoft.com/office/drawing/2014/chart" uri="{C3380CC4-5D6E-409C-BE32-E72D297353CC}">
                  <c16:uniqueId val="{00000003-B14B-4ED9-A1A9-082C39569E86}"/>
                </c:ext>
              </c:extLst>
            </c:dLbl>
            <c:dLbl>
              <c:idx val="4"/>
              <c:tx>
                <c:strRef>
                  <c:f>Daten_Diagramme!$E$18</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{32816687-D638-4F3F-AA98-0372FBEF7540}</c15:txfldGUID>
                      <c15:f>Daten_Diagramme!$E$18</c15:f>
                      <c15:dlblFieldTableCache>
                        <c:ptCount val="1"/>
                        <c:pt idx="0">
                          <c:v>-5.7</c:v>
                        </c:pt>
                      </c15:dlblFieldTableCache>
                    </c15:dlblFTEntry>
                  </c15:dlblFieldTable>
                  <c15:showDataLabelsRange val="0"/>
                </c:ext>
                <c:ext xmlns:c16="http://schemas.microsoft.com/office/drawing/2014/chart" uri="{C3380CC4-5D6E-409C-BE32-E72D297353CC}">
                  <c16:uniqueId val="{00000004-B14B-4ED9-A1A9-082C39569E86}"/>
                </c:ext>
              </c:extLst>
            </c:dLbl>
            <c:dLbl>
              <c:idx val="5"/>
              <c:tx>
                <c:strRef>
                  <c:f>Daten_Diagramme!$E$19</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{945E5D2F-7249-4E4A-B68F-C26955114505}</c15:txfldGUID>
                      <c15:f>Daten_Diagramme!$E$19</c15:f>
                      <c15:dlblFieldTableCache>
                        <c:ptCount val="1"/>
                        <c:pt idx="0">
                          <c:v>0.3</c:v>
                        </c:pt>
                      </c15:dlblFieldTableCache>
                    </c15:dlblFTEntry>
                  </c15:dlblFieldTable>
                  <c15:showDataLabelsRange val="0"/>
                </c:ext>
                <c:ext xmlns:c16="http://schemas.microsoft.com/office/drawing/2014/chart" uri="{C3380CC4-5D6E-409C-BE32-E72D297353CC}">
                  <c16:uniqueId val="{00000005-B14B-4ED9-A1A9-082C39569E86}"/>
                </c:ext>
              </c:extLst>
            </c:dLbl>
            <c:dLbl>
              <c:idx val="6"/>
              <c:tx>
                <c:strRef>
                  <c:f>Daten_Diagramme!$E$20</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{53B7D308-3A87-46B3-A5F8-5F2CC602F980}</c15:txfldGUID>
                      <c15:f>Daten_Diagramme!$E$20</c15:f>
                      <c15:dlblFieldTableCache>
                        <c:ptCount val="1"/>
                        <c:pt idx="0">
                          <c:v>-10.6</c:v>
                        </c:pt>
                      </c15:dlblFieldTableCache>
                    </c15:dlblFTEntry>
                  </c15:dlblFieldTable>
                  <c15:showDataLabelsRange val="0"/>
                </c:ext>
                <c:ext xmlns:c16="http://schemas.microsoft.com/office/drawing/2014/chart" uri="{C3380CC4-5D6E-409C-BE32-E72D297353CC}">
                  <c16:uniqueId val="{00000006-B14B-4ED9-A1A9-082C39569E86}"/>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{85A1BBF8-8DF8-42F5-AC5E-C2EB3B415423}</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B14B-4ED9-A1A9-082C39569E86}"/>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{4D398BC2-87EF-4CCD-A7D9-7FDA49BA69D7}</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B14B-4ED9-A1A9-082C39569E86}"/>
                </c:ext>
              </c:extLst>
            </c:dLbl>
            <c:dLbl>
              <c:idx val="9"/>
              <c:tx>
                <c:strRef>
                  <c:f>Daten_Diagramme!$E$23</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{D0FEE08B-C58C-48A3-93BE-3FCF9C6C2EAD}</c15:txfldGUID>
                      <c15:f>Daten_Diagramme!$E$23</c15:f>
                      <c15:dlblFieldTableCache>
                        <c:ptCount val="1"/>
                        <c:pt idx="0">
                          <c:v>-0.6</c:v>
                        </c:pt>
                      </c15:dlblFieldTableCache>
                    </c15:dlblFTEntry>
                  </c15:dlblFieldTable>
                  <c15:showDataLabelsRange val="0"/>
                </c:ext>
                <c:ext xmlns:c16="http://schemas.microsoft.com/office/drawing/2014/chart" uri="{C3380CC4-5D6E-409C-BE32-E72D297353CC}">
                  <c16:uniqueId val="{00000009-B14B-4ED9-A1A9-082C39569E86}"/>
                </c:ext>
              </c:extLst>
            </c:dLbl>
            <c:dLbl>
              <c:idx val="10"/>
              <c:tx>
                <c:strRef>
                  <c:f>Daten_Diagramme!$E$24</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{6CFA27CA-C938-43C1-B7AE-7A81B01B3DEF}</c15:txfldGUID>
                      <c15:f>Daten_Diagramme!$E$24</c15:f>
                      <c15:dlblFieldTableCache>
                        <c:ptCount val="1"/>
                        <c:pt idx="0">
                          <c:v>-13.6</c:v>
                        </c:pt>
                      </c15:dlblFieldTableCache>
                    </c15:dlblFTEntry>
                  </c15:dlblFieldTable>
                  <c15:showDataLabelsRange val="0"/>
                </c:ext>
                <c:ext xmlns:c16="http://schemas.microsoft.com/office/drawing/2014/chart" uri="{C3380CC4-5D6E-409C-BE32-E72D297353CC}">
                  <c16:uniqueId val="{0000000A-B14B-4ED9-A1A9-082C39569E86}"/>
                </c:ext>
              </c:extLst>
            </c:dLbl>
            <c:dLbl>
              <c:idx val="11"/>
              <c:tx>
                <c:strRef>
                  <c:f>Daten_Diagramme!$E$25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{F2180091-DFDB-41F3-B881-1C80034BB3B9}</c15:txfldGUID>
                      <c15:f>Daten_Diagramme!$E$25</c15:f>
                      <c15:dlblFieldTableCache>
                        <c:ptCount val="1"/>
                        <c:pt idx="0">
                          <c:v>1.1</c:v>
                        </c:pt>
                      </c15:dlblFieldTableCache>
                    </c15:dlblFTEntry>
                  </c15:dlblFieldTable>
                  <c15:showDataLabelsRange val="0"/>
                </c:ext>
                <c:ext xmlns:c16="http://schemas.microsoft.com/office/drawing/2014/chart" uri="{C3380CC4-5D6E-409C-BE32-E72D297353CC}">
                  <c16:uniqueId val="{0000000B-B14B-4ED9-A1A9-082C39569E86}"/>
                </c:ext>
              </c:extLst>
            </c:dLbl>
            <c:dLbl>
              <c:idx val="12"/>
              <c:tx>
                <c:strRef>
                  <c:f>Daten_Diagramme!$E$26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{3E7640DC-855D-4DBB-97E4-261880448A6C}</c15:txfldGUID>
                      <c15:f>Daten_Diagramme!$E$26</c15:f>
                      <c15:dlblFieldTableCache>
                        <c:ptCount val="1"/>
                        <c:pt idx="0">
                          <c:v>-2.2</c:v>
                        </c:pt>
                      </c15:dlblFieldTableCache>
                    </c15:dlblFTEntry>
                  </c15:dlblFieldTable>
                  <c15:showDataLabelsRange val="0"/>
                </c:ext>
                <c:ext xmlns:c16="http://schemas.microsoft.com/office/drawing/2014/chart" uri="{C3380CC4-5D6E-409C-BE32-E72D297353CC}">
                  <c16:uniqueId val="{0000000C-B14B-4ED9-A1A9-082C39569E86}"/>
                </c:ext>
              </c:extLst>
            </c:dLbl>
            <c:dLbl>
              <c:idx val="13"/>
              <c:tx>
                <c:strRef>
                  <c:f>Daten_Diagramme!$E$27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{2BBE7852-41CD-42EB-B89E-27281EB9DE40}</c15:txfldGUID>
                      <c15:f>Daten_Diagramme!$E$27</c15:f>
                      <c15:dlblFieldTableCache>
                        <c:ptCount val="1"/>
                        <c:pt idx="0">
                          <c:v>2.2</c:v>
                        </c:pt>
                      </c15:dlblFieldTableCache>
                    </c15:dlblFTEntry>
                  </c15:dlblFieldTable>
                  <c15:showDataLabelsRange val="0"/>
                </c:ext>
                <c:ext xmlns:c16="http://schemas.microsoft.com/office/drawing/2014/chart" uri="{C3380CC4-5D6E-409C-BE32-E72D297353CC}">
                  <c16:uniqueId val="{0000000D-B14B-4ED9-A1A9-082C39569E86}"/>
                </c:ext>
              </c:extLst>
            </c:dLbl>
            <c:dLbl>
              <c:idx val="14"/>
              <c:tx>
                <c:strRef>
                  <c:f>Daten_Diagramme!$E$28</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{95A09A4A-49BE-441E-ABD5-15CF9838CE9A}</c15:txfldGUID>
                      <c15:f>Daten_Diagramme!$E$28</c15:f>
                      <c15:dlblFieldTableCache>
                        <c:ptCount val="1"/>
                        <c:pt idx="0">
                          <c:v>-15.1</c:v>
                        </c:pt>
                      </c15:dlblFieldTableCache>
                    </c15:dlblFTEntry>
                  </c15:dlblFieldTable>
                  <c15:showDataLabelsRange val="0"/>
                </c:ext>
                <c:ext xmlns:c16="http://schemas.microsoft.com/office/drawing/2014/chart" uri="{C3380CC4-5D6E-409C-BE32-E72D297353CC}">
                  <c16:uniqueId val="{0000000E-B14B-4ED9-A1A9-082C39569E86}"/>
                </c:ext>
              </c:extLst>
            </c:dLbl>
            <c:dLbl>
              <c:idx val="15"/>
              <c:tx>
                <c:strRef>
                  <c:f>Daten_Diagramme!$E$29</c:f>
                  <c:strCache>
                    <c:ptCount val="1"/>
                    <c:pt idx="0">
                      <c:v>37.0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{8E7AA824-6E14-4ADB-B55D-24538D72D3B5}</c15:txfldGUID>
                      <c15:f>Daten_Diagramme!$E$29</c15:f>
                      <c15:dlblFieldTableCache>
                        <c:ptCount val="1"/>
                        <c:pt idx="0">
                          <c:v>37.0</c:v>
                        </c:pt>
                      </c15:dlblFieldTableCache>
                    </c15:dlblFTEntry>
                  </c15:dlblFieldTable>
                  <c15:showDataLabelsRange val="0"/>
                </c:ext>
                <c:ext xmlns:c16="http://schemas.microsoft.com/office/drawing/2014/chart" uri="{C3380CC4-5D6E-409C-BE32-E72D297353CC}">
                  <c16:uniqueId val="{0000000F-B14B-4ED9-A1A9-082C39569E86}"/>
                </c:ext>
              </c:extLst>
            </c:dLbl>
            <c:dLbl>
              <c:idx val="16"/>
              <c:tx>
                <c:strRef>
                  <c:f>Daten_Diagramme!$E$30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{A57C5E70-DCA5-4098-A83E-8B2F2DA101CA}</c15:txfldGUID>
                      <c15:f>Daten_Diagramme!$E$30</c15:f>
                      <c15:dlblFieldTableCache>
                        <c:ptCount val="1"/>
                        <c:pt idx="0">
                          <c:v>-5.6</c:v>
                        </c:pt>
                      </c15:dlblFieldTableCache>
                    </c15:dlblFTEntry>
                  </c15:dlblFieldTable>
                  <c15:showDataLabelsRange val="0"/>
                </c:ext>
                <c:ext xmlns:c16="http://schemas.microsoft.com/office/drawing/2014/chart" uri="{C3380CC4-5D6E-409C-BE32-E72D297353CC}">
                  <c16:uniqueId val="{00000010-B14B-4ED9-A1A9-082C39569E86}"/>
                </c:ext>
              </c:extLst>
            </c:dLbl>
            <c:dLbl>
              <c:idx val="17"/>
              <c:tx>
                <c:strRef>
                  <c:f>Daten_Diagramme!$E$31</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{FAE4248F-CF4B-4E90-977C-0DBA82D8069A}</c15:txfldGUID>
                      <c15:f>Daten_Diagramme!$E$31</c15:f>
                      <c15:dlblFieldTableCache>
                        <c:ptCount val="1"/>
                        <c:pt idx="0">
                          <c:v>-7.1</c:v>
                        </c:pt>
                      </c15:dlblFieldTableCache>
                    </c15:dlblFTEntry>
                  </c15:dlblFieldTable>
                  <c15:showDataLabelsRange val="0"/>
                </c:ext>
                <c:ext xmlns:c16="http://schemas.microsoft.com/office/drawing/2014/chart" uri="{C3380CC4-5D6E-409C-BE32-E72D297353CC}">
                  <c16:uniqueId val="{00000011-B14B-4ED9-A1A9-082C39569E86}"/>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{091B803C-2962-44AC-8A1E-1C6CE2DB54F4}</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B14B-4ED9-A1A9-082C39569E86}"/>
                </c:ext>
              </c:extLst>
            </c:dLbl>
            <c:dLbl>
              <c:idx val="19"/>
              <c:tx>
                <c:strRef>
                  <c:f>Daten_Diagramme!$E$33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{A4EBBC51-2FBA-4EF9-A112-7C9EA75C355A}</c15:txfldGUID>
                      <c15:f>Daten_Diagramme!$E$33</c15:f>
                      <c15:dlblFieldTableCache>
                        <c:ptCount val="1"/>
                        <c:pt idx="0">
                          <c:v>1.2</c:v>
                        </c:pt>
                      </c15:dlblFieldTableCache>
                    </c15:dlblFTEntry>
                  </c15:dlblFieldTable>
                  <c15:showDataLabelsRange val="0"/>
                </c:ext>
                <c:ext xmlns:c16="http://schemas.microsoft.com/office/drawing/2014/chart" uri="{C3380CC4-5D6E-409C-BE32-E72D297353CC}">
                  <c16:uniqueId val="{00000013-B14B-4ED9-A1A9-082C39569E86}"/>
                </c:ext>
              </c:extLst>
            </c:dLbl>
            <c:dLbl>
              <c:idx val="20"/>
              <c:tx>
                <c:strRef>
                  <c:f>Daten_Diagramme!$E$34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{60BF4F37-CC3A-4BEF-A467-A0725B5BBFED}</c15:txfldGUID>
                      <c15:f>Daten_Diagramme!$E$34</c15:f>
                      <c15:dlblFieldTableCache>
                        <c:ptCount val="1"/>
                        <c:pt idx="0">
                          <c:v>-2.9</c:v>
                        </c:pt>
                      </c15:dlblFieldTableCache>
                    </c15:dlblFTEntry>
                  </c15:dlblFieldTable>
                  <c15:showDataLabelsRange val="0"/>
                </c:ext>
                <c:ext xmlns:c16="http://schemas.microsoft.com/office/drawing/2014/chart" uri="{C3380CC4-5D6E-409C-BE32-E72D297353CC}">
                  <c16:uniqueId val="{00000014-B14B-4ED9-A1A9-082C39569E8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{0EBB53E3-E7E3-4645-8201-40F4E88D92BD}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14B-4ED9-A1A9-082C39569E8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{4513E828-8DA4-42BB-AAFE-8A1A57566F1D}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14B-4ED9-A1A9-082C39569E86}"/>
                </c:ext>
              </c:extLst>
            </c:dLbl>
            <c:dLbl>
              <c:idx val="23"/>
              <c:tx>
                <c:strRef>
                  <c:f>Daten_Diagramme!$E$37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{34BE45BA-DC9A-448E-AA78-4EBC9C21B5AA}</c15:txfldGUID>
                      <c15:f>Daten_Diagramme!$E$37</c15:f>
                      <c15:dlblFieldTableCache>
                        <c:ptCount val="1"/>
                        <c:pt idx="0">
                          <c:v>3.6</c:v>
                        </c:pt>
                      </c15:dlblFieldTableCache>
                    </c15:dlblFTEntry>
                  </c15:dlblFieldTable>
                  <c15:showDataLabelsRange val="0"/>
                </c:ext>
                <c:ext xmlns:c16="http://schemas.microsoft.com/office/drawing/2014/chart" uri="{C3380CC4-5D6E-409C-BE32-E72D297353CC}">
                  <c16:uniqueId val="{00000017-B14B-4ED9-A1A9-082C39569E86}"/>
                </c:ext>
              </c:extLst>
            </c:dLbl>
            <c:dLbl>
              <c:idx val="24"/>
              <c:tx>
                <c:strRef>
                  <c:f>Daten_Diagramme!$E$38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{9529793B-075C-43C7-B1DF-63FBDC9D3B5B}</c15:txfldGUID>
                      <c15:f>Daten_Diagramme!$E$38</c15:f>
                      <c15:dlblFieldTableCache>
                        <c:ptCount val="1"/>
                        <c:pt idx="0">
                          <c:v>-2.1</c:v>
                        </c:pt>
                      </c15:dlblFieldTableCache>
                    </c15:dlblFTEntry>
                  </c15:dlblFieldTable>
                  <c15:showDataLabelsRange val="0"/>
                </c:ext>
                <c:ext xmlns:c16="http://schemas.microsoft.com/office/drawing/2014/chart" uri="{C3380CC4-5D6E-409C-BE32-E72D297353CC}">
                  <c16:uniqueId val="{00000018-B14B-4ED9-A1A9-082C39569E86}"/>
                </c:ext>
              </c:extLst>
            </c:dLbl>
            <c:dLbl>
              <c:idx val="25"/>
              <c:tx>
                <c:strRef>
                  <c:f>Daten_Diagramme!$E$39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{1479EB2D-6137-49BC-9246-082581956CD4}</c15:txfldGUID>
                      <c15:f>Daten_Diagramme!$E$39</c15:f>
                      <c15:dlblFieldTableCache>
                        <c:ptCount val="1"/>
                        <c:pt idx="0">
                          <c:v>-3.9</c:v>
                        </c:pt>
                      </c15:dlblFieldTableCache>
                    </c15:dlblFTEntry>
                  </c15:dlblFieldTable>
                  <c15:showDataLabelsRange val="0"/>
                </c:ext>
                <c:ext xmlns:c16="http://schemas.microsoft.com/office/drawing/2014/chart" uri="{C3380CC4-5D6E-409C-BE32-E72D297353CC}">
                  <c16:uniqueId val="{00000019-B14B-4ED9-A1A9-082C39569E8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{A06EA873-5FEB-4ADD-96BA-920818091D71}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14B-4ED9-A1A9-082C39569E8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{39C96E59-81D4-421A-9438-579659AB9EE0}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14B-4ED9-A1A9-082C39569E8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{B3DBA026-75BD-47B6-B19C-C19418055C10}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14B-4ED9-A1A9-082C39569E8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{479D9EEF-737A-4027-9436-9EF48452B4DC}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14B-4ED9-A1A9-082C39569E8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{561635A9-A0BB-43B4-96B3-D140C386CF55}</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14B-4ED9-A1A9-082C39569E86}"/>
                </c:ext>
              </c:extLst>
            </c:dLbl>
            <c:dLbl>
              <c:idx val="31"/>
              <c:tx>
                <c:strRef>
                  <c:f>Daten_Diagramme!$E$45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{4289595A-0949-4DB2-96EC-3551BA2137B0}</c15:txfldGUID>
                      <c15:f>Daten_Diagramme!$E$45</c15:f>
                      <c15:dlblFieldTableCache>
                        <c:ptCount val="1"/>
                        <c:pt idx="0">
                          <c:v>-3.9</c:v>
                        </c:pt>
                      </c15:dlblFieldTableCache>
                    </c15:dlblFTEntry>
                  </c15:dlblFieldTable>
                  <c15:showDataLabelsRange val="0"/>
                </c:ext>
                <c:ext xmlns:c16="http://schemas.microsoft.com/office/drawing/2014/chart" uri="{C3380CC4-5D6E-409C-BE32-E72D297353CC}">
                  <c16:uniqueId val="{0000001F-B14B-4ED9-A1A9-082C39569E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-3.5023041474654377</c:v>
                </c:pt>
                <c:pt idx="1">
                  <c:v>3.5874439461883409</c:v>
                </c:pt>
                <c:pt idx="2">
                  <c:v>7.291666666666667</c:v>
                </c:pt>
                <c:pt idx="3">
                  <c:v>-4.6441495778045843</c:v>
                </c:pt>
                <c:pt idx="4">
                  <c:v>-5.6521739130434785</c:v>
                </c:pt>
                <c:pt idx="5">
                  <c:v>0.28653295128939826</c:v>
                </c:pt>
                <c:pt idx="6">
                  <c:v>-10.6</c:v>
                </c:pt>
                <c:pt idx="7">
                  <c:v>-0.29282576866764276</c:v>
                </c:pt>
                <c:pt idx="8">
                  <c:v>0.23078698361412417</c:v>
                </c:pt>
                <c:pt idx="9">
                  <c:v>-0.61686086360520909</c:v>
                </c:pt>
                <c:pt idx="10">
                  <c:v>-13.64120781527531</c:v>
                </c:pt>
                <c:pt idx="11">
                  <c:v>1.1299435028248588</c:v>
                </c:pt>
                <c:pt idx="12">
                  <c:v>-2.1551724137931036</c:v>
                </c:pt>
                <c:pt idx="13">
                  <c:v>2.1885521885521886</c:v>
                </c:pt>
                <c:pt idx="14">
                  <c:v>-15.062931384490458</c:v>
                </c:pt>
                <c:pt idx="15">
                  <c:v>36.956521739130437</c:v>
                </c:pt>
                <c:pt idx="16">
                  <c:v>-5.645161290322581</c:v>
                </c:pt>
                <c:pt idx="17">
                  <c:v>-7.0754716981132075</c:v>
                </c:pt>
                <c:pt idx="18">
                  <c:v>0.52083333333333337</c:v>
                </c:pt>
                <c:pt idx="19">
                  <c:v>1.2195121951219512</c:v>
                </c:pt>
                <c:pt idx="20">
                  <c:v>-2.8931245745405039</c:v>
                </c:pt>
                <c:pt idx="21">
                  <c:v>0</c:v>
                </c:pt>
                <c:pt idx="23">
                  <c:v>3.5874439461883409</c:v>
                </c:pt>
                <c:pt idx="24">
                  <c:v>-2.0833333333333335</c:v>
                </c:pt>
                <c:pt idx="25">
                  <c:v>-3.8847923986737269</c:v>
                </c:pt>
              </c:numCache>
            </c:numRef>
          </c:val>
          <c:extLst>
            <c:ext xmlns:c16="http://schemas.microsoft.com/office/drawing/2014/chart" uri="{C3380CC4-5D6E-409C-BE32-E72D297353CC}">
              <c16:uniqueId val="{00000020-B14B-4ED9-A1A9-082C39569E8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{B9313B77-9B96-4E74-A965-EA9238F4F510}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14B-4ED9-A1A9-082C39569E8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{61ACBBD2-ED23-4AAB-AA19-3D71BA5AA7A9}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14B-4ED9-A1A9-082C39569E8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{D52558B5-796D-44BA-9407-0096B989C5A9}</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14B-4ED9-A1A9-082C39569E8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{6BB93DB1-8E32-4D6D-8D91-7A8F2A8BD7EE}</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14B-4ED9-A1A9-082C39569E8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{EFA99FD2-1953-4A32-BB87-A6E0A26ED404}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14B-4ED9-A1A9-082C39569E8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{148AC50D-57E1-4698-9C8C-58C15F09A0B2}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14B-4ED9-A1A9-082C39569E8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{5434F4A7-297D-45DE-A493-E235FE03C90E}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14B-4ED9-A1A9-082C39569E8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{47EE0AC8-D84A-4AF1-ABA3-3471531CA0E9}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14B-4ED9-A1A9-082C39569E8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{A7258EAD-9B62-4894-A208-CE7B29B0A915}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14B-4ED9-A1A9-082C39569E8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{07CECB2A-7D14-46F0-B769-89FB8897CD8F}</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14B-4ED9-A1A9-082C39569E8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{0FDA25EF-54B0-4B08-BA41-F3033BADF8C6}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14B-4ED9-A1A9-082C39569E8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{EB2758FF-6536-4A3F-A3C5-24728D2822FD}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14B-4ED9-A1A9-082C39569E8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{E6486219-0447-4BDD-8150-A8C064A37F07}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14B-4ED9-A1A9-082C39569E8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{0A98CDC8-9C56-4E26-B8E3-57427FDD661D}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14B-4ED9-A1A9-082C39569E8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{A5318CEF-811C-4460-88C1-B9823FC58AF0}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14B-4ED9-A1A9-082C39569E86}"/>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{DAD9F78D-2357-4865-B521-8AE227924211}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14B-4ED9-A1A9-082C39569E8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{1387F6BC-6E36-47EB-A672-293F87511C84}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14B-4ED9-A1A9-082C39569E8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{A847F177-F7E0-4B74-B389-5F6DB64B930E}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14B-4ED9-A1A9-082C39569E8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{E2D7A15A-ADB0-4793-A421-EDF31B8834A5}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14B-4ED9-A1A9-082C39569E8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{DCD12B8B-05EA-4553-B5F3-04BEB14D208A}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14B-4ED9-A1A9-082C39569E8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{61AEDE05-3FEC-4015-B71F-8CF22A0202C3}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14B-4ED9-A1A9-082C39569E8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{BEF29103-F21A-444B-B905-E13BAC7143F1}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14B-4ED9-A1A9-082C39569E8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{20457E50-2C83-4F06-A09C-BFF49B0B9F11}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14B-4ED9-A1A9-082C39569E8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{B3643129-E1AF-4D1D-A275-BA81938B11B0}</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14B-4ED9-A1A9-082C39569E8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{2F92980A-5A44-44EC-8193-6814613D7CE0}</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14B-4ED9-A1A9-082C39569E8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{5436FF2C-AC43-4022-B6E1-C4126AEFFB36}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14B-4ED9-A1A9-082C39569E8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{2B1D9870-EDCB-4A3D-806B-75A72401A613}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14B-4ED9-A1A9-082C39569E8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{DA3302F7-6685-49BF-A195-B680DB09BC01}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14B-4ED9-A1A9-082C39569E8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{25AD2620-B63C-40C3-B768-733825B6D56A}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14B-4ED9-A1A9-082C39569E8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{8D21087A-8D17-4006-A94D-DFBBB431D52C}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14B-4ED9-A1A9-082C39569E8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{D5204D26-90C8-45ED-926A-89B058FE4A62}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14B-4ED9-A1A9-082C39569E8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{A43962B4-1373-48FC-8362-A16B76558E1A}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14B-4ED9-A1A9-082C39569E8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14B-4ED9-A1A9-082C39569E8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14B-4ED9-A1A9-082C39569E8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{4F16AF57-A9DF-4977-9008-EE8F890E6E82}</c15:txfldGUID>
                      <c15:f>Diagramm!$I$46</c15:f>
                      <c15:dlblFieldTableCache>
                        <c:ptCount val="1"/>
                      </c15:dlblFieldTableCache>
                    </c15:dlblFTEntry>
                  </c15:dlblFieldTable>
                  <c15:showDataLabelsRange val="0"/>
                </c:ext>
                <c:ext xmlns:c16="http://schemas.microsoft.com/office/drawing/2014/chart" uri="{C3380CC4-5D6E-409C-BE32-E72D297353CC}">
                  <c16:uniqueId val="{00000000-4EA5-41DE-B837-66F1FE26348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{27BF31F2-528E-4FC6-9EEF-3A7B86C67BE4}</c15:txfldGUID>
                      <c15:f>Diagramm!$I$47</c15:f>
                      <c15:dlblFieldTableCache>
                        <c:ptCount val="1"/>
                      </c15:dlblFieldTableCache>
                    </c15:dlblFTEntry>
                  </c15:dlblFieldTable>
                  <c15:showDataLabelsRange val="0"/>
                </c:ext>
                <c:ext xmlns:c16="http://schemas.microsoft.com/office/drawing/2014/chart" uri="{C3380CC4-5D6E-409C-BE32-E72D297353CC}">
                  <c16:uniqueId val="{00000001-4EA5-41DE-B837-66F1FE26348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{CC66FAD1-20CE-475E-A216-5BF9D178BD67}</c15:txfldGUID>
                      <c15:f>Diagramm!$I$48</c15:f>
                      <c15:dlblFieldTableCache>
                        <c:ptCount val="1"/>
                      </c15:dlblFieldTableCache>
                    </c15:dlblFTEntry>
                  </c15:dlblFieldTable>
                  <c15:showDataLabelsRange val="0"/>
                </c:ext>
                <c:ext xmlns:c16="http://schemas.microsoft.com/office/drawing/2014/chart" uri="{C3380CC4-5D6E-409C-BE32-E72D297353CC}">
                  <c16:uniqueId val="{00000002-4EA5-41DE-B837-66F1FE26348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{3C1BA135-39D2-4405-8186-FF0ADBC9C299}</c15:txfldGUID>
                      <c15:f>Diagramm!$I$49</c15:f>
                      <c15:dlblFieldTableCache>
                        <c:ptCount val="1"/>
                      </c15:dlblFieldTableCache>
                    </c15:dlblFTEntry>
                  </c15:dlblFieldTable>
                  <c15:showDataLabelsRange val="0"/>
                </c:ext>
                <c:ext xmlns:c16="http://schemas.microsoft.com/office/drawing/2014/chart" uri="{C3380CC4-5D6E-409C-BE32-E72D297353CC}">
                  <c16:uniqueId val="{00000003-4EA5-41DE-B837-66F1FE26348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{59586A5E-C428-4179-86DA-B8A6FE4CF925}</c15:txfldGUID>
                      <c15:f>Diagramm!$I$50</c15:f>
                      <c15:dlblFieldTableCache>
                        <c:ptCount val="1"/>
                      </c15:dlblFieldTableCache>
                    </c15:dlblFTEntry>
                  </c15:dlblFieldTable>
                  <c15:showDataLabelsRange val="0"/>
                </c:ext>
                <c:ext xmlns:c16="http://schemas.microsoft.com/office/drawing/2014/chart" uri="{C3380CC4-5D6E-409C-BE32-E72D297353CC}">
                  <c16:uniqueId val="{00000004-4EA5-41DE-B837-66F1FE26348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{CA1F64E1-C2FF-4352-A13B-E5C4618AE783}</c15:txfldGUID>
                      <c15:f>Diagramm!$I$51</c15:f>
                      <c15:dlblFieldTableCache>
                        <c:ptCount val="1"/>
                      </c15:dlblFieldTableCache>
                    </c15:dlblFTEntry>
                  </c15:dlblFieldTable>
                  <c15:showDataLabelsRange val="0"/>
                </c:ext>
                <c:ext xmlns:c16="http://schemas.microsoft.com/office/drawing/2014/chart" uri="{C3380CC4-5D6E-409C-BE32-E72D297353CC}">
                  <c16:uniqueId val="{00000005-4EA5-41DE-B837-66F1FE26348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{A7912394-2694-4FE1-9DF2-2BBCD04DC8DA}</c15:txfldGUID>
                      <c15:f>Diagramm!$I$52</c15:f>
                      <c15:dlblFieldTableCache>
                        <c:ptCount val="1"/>
                      </c15:dlblFieldTableCache>
                    </c15:dlblFTEntry>
                  </c15:dlblFieldTable>
                  <c15:showDataLabelsRange val="0"/>
                </c:ext>
                <c:ext xmlns:c16="http://schemas.microsoft.com/office/drawing/2014/chart" uri="{C3380CC4-5D6E-409C-BE32-E72D297353CC}">
                  <c16:uniqueId val="{00000006-4EA5-41DE-B837-66F1FE26348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{B1D669EC-9E6B-4164-B7AE-B0BF44F63CB8}</c15:txfldGUID>
                      <c15:f>Diagramm!$I$53</c15:f>
                      <c15:dlblFieldTableCache>
                        <c:ptCount val="1"/>
                      </c15:dlblFieldTableCache>
                    </c15:dlblFTEntry>
                  </c15:dlblFieldTable>
                  <c15:showDataLabelsRange val="0"/>
                </c:ext>
                <c:ext xmlns:c16="http://schemas.microsoft.com/office/drawing/2014/chart" uri="{C3380CC4-5D6E-409C-BE32-E72D297353CC}">
                  <c16:uniqueId val="{00000007-4EA5-41DE-B837-66F1FE26348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{A7C85181-E31C-4D9B-8F91-92CD28874A0B}</c15:txfldGUID>
                      <c15:f>Diagramm!$I$54</c15:f>
                      <c15:dlblFieldTableCache>
                        <c:ptCount val="1"/>
                      </c15:dlblFieldTableCache>
                    </c15:dlblFTEntry>
                  </c15:dlblFieldTable>
                  <c15:showDataLabelsRange val="0"/>
                </c:ext>
                <c:ext xmlns:c16="http://schemas.microsoft.com/office/drawing/2014/chart" uri="{C3380CC4-5D6E-409C-BE32-E72D297353CC}">
                  <c16:uniqueId val="{00000008-4EA5-41DE-B837-66F1FE26348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{35D85F09-84EB-4562-8D7F-53907734904B}</c15:txfldGUID>
                      <c15:f>Diagramm!$I$55</c15:f>
                      <c15:dlblFieldTableCache>
                        <c:ptCount val="1"/>
                      </c15:dlblFieldTableCache>
                    </c15:dlblFTEntry>
                  </c15:dlblFieldTable>
                  <c15:showDataLabelsRange val="0"/>
                </c:ext>
                <c:ext xmlns:c16="http://schemas.microsoft.com/office/drawing/2014/chart" uri="{C3380CC4-5D6E-409C-BE32-E72D297353CC}">
                  <c16:uniqueId val="{00000009-4EA5-41DE-B837-66F1FE26348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{6971ED47-39D5-4CB9-B9A8-F9B74609B5B1}</c15:txfldGUID>
                      <c15:f>Diagramm!$I$56</c15:f>
                      <c15:dlblFieldTableCache>
                        <c:ptCount val="1"/>
                      </c15:dlblFieldTableCache>
                    </c15:dlblFTEntry>
                  </c15:dlblFieldTable>
                  <c15:showDataLabelsRange val="0"/>
                </c:ext>
                <c:ext xmlns:c16="http://schemas.microsoft.com/office/drawing/2014/chart" uri="{C3380CC4-5D6E-409C-BE32-E72D297353CC}">
                  <c16:uniqueId val="{0000000A-4EA5-41DE-B837-66F1FE26348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{0144D1D2-0820-49AD-8044-ED1A59F379D4}</c15:txfldGUID>
                      <c15:f>Diagramm!$I$57</c15:f>
                      <c15:dlblFieldTableCache>
                        <c:ptCount val="1"/>
                      </c15:dlblFieldTableCache>
                    </c15:dlblFTEntry>
                  </c15:dlblFieldTable>
                  <c15:showDataLabelsRange val="0"/>
                </c:ext>
                <c:ext xmlns:c16="http://schemas.microsoft.com/office/drawing/2014/chart" uri="{C3380CC4-5D6E-409C-BE32-E72D297353CC}">
                  <c16:uniqueId val="{0000000B-4EA5-41DE-B837-66F1FE26348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{47E6BA68-4CD5-402A-B0CA-939DB69B379C}</c15:txfldGUID>
                      <c15:f>Diagramm!$I$58</c15:f>
                      <c15:dlblFieldTableCache>
                        <c:ptCount val="1"/>
                      </c15:dlblFieldTableCache>
                    </c15:dlblFTEntry>
                  </c15:dlblFieldTable>
                  <c15:showDataLabelsRange val="0"/>
                </c:ext>
                <c:ext xmlns:c16="http://schemas.microsoft.com/office/drawing/2014/chart" uri="{C3380CC4-5D6E-409C-BE32-E72D297353CC}">
                  <c16:uniqueId val="{0000000C-4EA5-41DE-B837-66F1FE26348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{B03E1318-8BB3-4344-98A8-D3DC4A4D4EAE}</c15:txfldGUID>
                      <c15:f>Diagramm!$I$59</c15:f>
                      <c15:dlblFieldTableCache>
                        <c:ptCount val="1"/>
                      </c15:dlblFieldTableCache>
                    </c15:dlblFTEntry>
                  </c15:dlblFieldTable>
                  <c15:showDataLabelsRange val="0"/>
                </c:ext>
                <c:ext xmlns:c16="http://schemas.microsoft.com/office/drawing/2014/chart" uri="{C3380CC4-5D6E-409C-BE32-E72D297353CC}">
                  <c16:uniqueId val="{0000000D-4EA5-41DE-B837-66F1FE26348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{7370873D-DBE8-4C3E-8CF5-B1BF875F0711}</c15:txfldGUID>
                      <c15:f>Diagramm!$I$60</c15:f>
                      <c15:dlblFieldTableCache>
                        <c:ptCount val="1"/>
                      </c15:dlblFieldTableCache>
                    </c15:dlblFTEntry>
                  </c15:dlblFieldTable>
                  <c15:showDataLabelsRange val="0"/>
                </c:ext>
                <c:ext xmlns:c16="http://schemas.microsoft.com/office/drawing/2014/chart" uri="{C3380CC4-5D6E-409C-BE32-E72D297353CC}">
                  <c16:uniqueId val="{0000000E-4EA5-41DE-B837-66F1FE26348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{ACC79B67-685D-4584-88BD-1A4338FCD775}</c15:txfldGUID>
                      <c15:f>Diagramm!$I$61</c15:f>
                      <c15:dlblFieldTableCache>
                        <c:ptCount val="1"/>
                      </c15:dlblFieldTableCache>
                    </c15:dlblFTEntry>
                  </c15:dlblFieldTable>
                  <c15:showDataLabelsRange val="0"/>
                </c:ext>
                <c:ext xmlns:c16="http://schemas.microsoft.com/office/drawing/2014/chart" uri="{C3380CC4-5D6E-409C-BE32-E72D297353CC}">
                  <c16:uniqueId val="{0000000F-4EA5-41DE-B837-66F1FE26348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{215681F7-A1DF-415C-9895-2E4F810D773E}</c15:txfldGUID>
                      <c15:f>Diagramm!$I$62</c15:f>
                      <c15:dlblFieldTableCache>
                        <c:ptCount val="1"/>
                      </c15:dlblFieldTableCache>
                    </c15:dlblFTEntry>
                  </c15:dlblFieldTable>
                  <c15:showDataLabelsRange val="0"/>
                </c:ext>
                <c:ext xmlns:c16="http://schemas.microsoft.com/office/drawing/2014/chart" uri="{C3380CC4-5D6E-409C-BE32-E72D297353CC}">
                  <c16:uniqueId val="{00000010-4EA5-41DE-B837-66F1FE26348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{73AC2262-FDFA-431D-9836-220F050BFD26}</c15:txfldGUID>
                      <c15:f>Diagramm!$I$63</c15:f>
                      <c15:dlblFieldTableCache>
                        <c:ptCount val="1"/>
                      </c15:dlblFieldTableCache>
                    </c15:dlblFTEntry>
                  </c15:dlblFieldTable>
                  <c15:showDataLabelsRange val="0"/>
                </c:ext>
                <c:ext xmlns:c16="http://schemas.microsoft.com/office/drawing/2014/chart" uri="{C3380CC4-5D6E-409C-BE32-E72D297353CC}">
                  <c16:uniqueId val="{00000011-4EA5-41DE-B837-66F1FE26348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{EC141601-94A4-4905-AE0C-0248F38478EC}</c15:txfldGUID>
                      <c15:f>Diagramm!$I$64</c15:f>
                      <c15:dlblFieldTableCache>
                        <c:ptCount val="1"/>
                      </c15:dlblFieldTableCache>
                    </c15:dlblFTEntry>
                  </c15:dlblFieldTable>
                  <c15:showDataLabelsRange val="0"/>
                </c:ext>
                <c:ext xmlns:c16="http://schemas.microsoft.com/office/drawing/2014/chart" uri="{C3380CC4-5D6E-409C-BE32-E72D297353CC}">
                  <c16:uniqueId val="{00000012-4EA5-41DE-B837-66F1FE26348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{A6F98188-0459-40C2-868E-04E63EEC1895}</c15:txfldGUID>
                      <c15:f>Diagramm!$I$65</c15:f>
                      <c15:dlblFieldTableCache>
                        <c:ptCount val="1"/>
                      </c15:dlblFieldTableCache>
                    </c15:dlblFTEntry>
                  </c15:dlblFieldTable>
                  <c15:showDataLabelsRange val="0"/>
                </c:ext>
                <c:ext xmlns:c16="http://schemas.microsoft.com/office/drawing/2014/chart" uri="{C3380CC4-5D6E-409C-BE32-E72D297353CC}">
                  <c16:uniqueId val="{00000013-4EA5-41DE-B837-66F1FE26348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{3059CADF-6D4D-4F23-87C8-A5CDF0E3C2D3}</c15:txfldGUID>
                      <c15:f>Diagramm!$I$66</c15:f>
                      <c15:dlblFieldTableCache>
                        <c:ptCount val="1"/>
                      </c15:dlblFieldTableCache>
                    </c15:dlblFTEntry>
                  </c15:dlblFieldTable>
                  <c15:showDataLabelsRange val="0"/>
                </c:ext>
                <c:ext xmlns:c16="http://schemas.microsoft.com/office/drawing/2014/chart" uri="{C3380CC4-5D6E-409C-BE32-E72D297353CC}">
                  <c16:uniqueId val="{00000014-4EA5-41DE-B837-66F1FE26348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{3BEF3064-DF36-492C-841D-0C2AC11A0321}</c15:txfldGUID>
                      <c15:f>Diagramm!$I$67</c15:f>
                      <c15:dlblFieldTableCache>
                        <c:ptCount val="1"/>
                      </c15:dlblFieldTableCache>
                    </c15:dlblFTEntry>
                  </c15:dlblFieldTable>
                  <c15:showDataLabelsRange val="0"/>
                </c:ext>
                <c:ext xmlns:c16="http://schemas.microsoft.com/office/drawing/2014/chart" uri="{C3380CC4-5D6E-409C-BE32-E72D297353CC}">
                  <c16:uniqueId val="{00000015-4EA5-41DE-B837-66F1FE2634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EA5-41DE-B837-66F1FE26348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{1BB86B77-7E33-47CF-B7B8-A0E0E9682DBA}</c15:txfldGUID>
                      <c15:f>Diagramm!$K$46</c15:f>
                      <c15:dlblFieldTableCache>
                        <c:ptCount val="1"/>
                      </c15:dlblFieldTableCache>
                    </c15:dlblFTEntry>
                  </c15:dlblFieldTable>
                  <c15:showDataLabelsRange val="0"/>
                </c:ext>
                <c:ext xmlns:c16="http://schemas.microsoft.com/office/drawing/2014/chart" uri="{C3380CC4-5D6E-409C-BE32-E72D297353CC}">
                  <c16:uniqueId val="{00000017-4EA5-41DE-B837-66F1FE26348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{6B8ABEEC-7CD6-495A-A53D-C2D93DC8F6CC}</c15:txfldGUID>
                      <c15:f>Diagramm!$K$47</c15:f>
                      <c15:dlblFieldTableCache>
                        <c:ptCount val="1"/>
                      </c15:dlblFieldTableCache>
                    </c15:dlblFTEntry>
                  </c15:dlblFieldTable>
                  <c15:showDataLabelsRange val="0"/>
                </c:ext>
                <c:ext xmlns:c16="http://schemas.microsoft.com/office/drawing/2014/chart" uri="{C3380CC4-5D6E-409C-BE32-E72D297353CC}">
                  <c16:uniqueId val="{00000018-4EA5-41DE-B837-66F1FE26348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{5D1FCDB7-9869-4EC1-B5F6-C3CE9837CE12}</c15:txfldGUID>
                      <c15:f>Diagramm!$K$48</c15:f>
                      <c15:dlblFieldTableCache>
                        <c:ptCount val="1"/>
                      </c15:dlblFieldTableCache>
                    </c15:dlblFTEntry>
                  </c15:dlblFieldTable>
                  <c15:showDataLabelsRange val="0"/>
                </c:ext>
                <c:ext xmlns:c16="http://schemas.microsoft.com/office/drawing/2014/chart" uri="{C3380CC4-5D6E-409C-BE32-E72D297353CC}">
                  <c16:uniqueId val="{00000019-4EA5-41DE-B837-66F1FE26348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{337E8513-FD8D-4361-8922-B49F527E83AD}</c15:txfldGUID>
                      <c15:f>Diagramm!$K$49</c15:f>
                      <c15:dlblFieldTableCache>
                        <c:ptCount val="1"/>
                      </c15:dlblFieldTableCache>
                    </c15:dlblFTEntry>
                  </c15:dlblFieldTable>
                  <c15:showDataLabelsRange val="0"/>
                </c:ext>
                <c:ext xmlns:c16="http://schemas.microsoft.com/office/drawing/2014/chart" uri="{C3380CC4-5D6E-409C-BE32-E72D297353CC}">
                  <c16:uniqueId val="{0000001A-4EA5-41DE-B837-66F1FE26348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{00D1CEB0-B65F-447E-9EE3-59EE4F18A8F0}</c15:txfldGUID>
                      <c15:f>Diagramm!$K$50</c15:f>
                      <c15:dlblFieldTableCache>
                        <c:ptCount val="1"/>
                      </c15:dlblFieldTableCache>
                    </c15:dlblFTEntry>
                  </c15:dlblFieldTable>
                  <c15:showDataLabelsRange val="0"/>
                </c:ext>
                <c:ext xmlns:c16="http://schemas.microsoft.com/office/drawing/2014/chart" uri="{C3380CC4-5D6E-409C-BE32-E72D297353CC}">
                  <c16:uniqueId val="{0000001B-4EA5-41DE-B837-66F1FE26348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{188A1030-A62B-4A25-B40C-568437B35CD0}</c15:txfldGUID>
                      <c15:f>Diagramm!$K$51</c15:f>
                      <c15:dlblFieldTableCache>
                        <c:ptCount val="1"/>
                      </c15:dlblFieldTableCache>
                    </c15:dlblFTEntry>
                  </c15:dlblFieldTable>
                  <c15:showDataLabelsRange val="0"/>
                </c:ext>
                <c:ext xmlns:c16="http://schemas.microsoft.com/office/drawing/2014/chart" uri="{C3380CC4-5D6E-409C-BE32-E72D297353CC}">
                  <c16:uniqueId val="{0000001C-4EA5-41DE-B837-66F1FE26348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{ABF4146D-8BD5-4B74-941C-C329834E7DA8}</c15:txfldGUID>
                      <c15:f>Diagramm!$K$52</c15:f>
                      <c15:dlblFieldTableCache>
                        <c:ptCount val="1"/>
                      </c15:dlblFieldTableCache>
                    </c15:dlblFTEntry>
                  </c15:dlblFieldTable>
                  <c15:showDataLabelsRange val="0"/>
                </c:ext>
                <c:ext xmlns:c16="http://schemas.microsoft.com/office/drawing/2014/chart" uri="{C3380CC4-5D6E-409C-BE32-E72D297353CC}">
                  <c16:uniqueId val="{0000001D-4EA5-41DE-B837-66F1FE26348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{CB65F323-E69C-4506-9BA2-E4BB1B45D08C}</c15:txfldGUID>
                      <c15:f>Diagramm!$K$53</c15:f>
                      <c15:dlblFieldTableCache>
                        <c:ptCount val="1"/>
                      </c15:dlblFieldTableCache>
                    </c15:dlblFTEntry>
                  </c15:dlblFieldTable>
                  <c15:showDataLabelsRange val="0"/>
                </c:ext>
                <c:ext xmlns:c16="http://schemas.microsoft.com/office/drawing/2014/chart" uri="{C3380CC4-5D6E-409C-BE32-E72D297353CC}">
                  <c16:uniqueId val="{0000001E-4EA5-41DE-B837-66F1FE26348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{FA1E8977-6F84-4FA5-98BC-49E8555A674F}</c15:txfldGUID>
                      <c15:f>Diagramm!$K$54</c15:f>
                      <c15:dlblFieldTableCache>
                        <c:ptCount val="1"/>
                      </c15:dlblFieldTableCache>
                    </c15:dlblFTEntry>
                  </c15:dlblFieldTable>
                  <c15:showDataLabelsRange val="0"/>
                </c:ext>
                <c:ext xmlns:c16="http://schemas.microsoft.com/office/drawing/2014/chart" uri="{C3380CC4-5D6E-409C-BE32-E72D297353CC}">
                  <c16:uniqueId val="{0000001F-4EA5-41DE-B837-66F1FE26348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{E0D71BC3-C093-40DE-A830-E9688F0D22AE}</c15:txfldGUID>
                      <c15:f>Diagramm!$K$55</c15:f>
                      <c15:dlblFieldTableCache>
                        <c:ptCount val="1"/>
                      </c15:dlblFieldTableCache>
                    </c15:dlblFTEntry>
                  </c15:dlblFieldTable>
                  <c15:showDataLabelsRange val="0"/>
                </c:ext>
                <c:ext xmlns:c16="http://schemas.microsoft.com/office/drawing/2014/chart" uri="{C3380CC4-5D6E-409C-BE32-E72D297353CC}">
                  <c16:uniqueId val="{00000020-4EA5-41DE-B837-66F1FE26348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{F564DF04-5337-487E-9473-1467E1B2240B}</c15:txfldGUID>
                      <c15:f>Diagramm!$K$56</c15:f>
                      <c15:dlblFieldTableCache>
                        <c:ptCount val="1"/>
                      </c15:dlblFieldTableCache>
                    </c15:dlblFTEntry>
                  </c15:dlblFieldTable>
                  <c15:showDataLabelsRange val="0"/>
                </c:ext>
                <c:ext xmlns:c16="http://schemas.microsoft.com/office/drawing/2014/chart" uri="{C3380CC4-5D6E-409C-BE32-E72D297353CC}">
                  <c16:uniqueId val="{00000021-4EA5-41DE-B837-66F1FE26348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{EFB47A03-5C8E-42CB-B2EB-F351B95B7280}</c15:txfldGUID>
                      <c15:f>Diagramm!$K$57</c15:f>
                      <c15:dlblFieldTableCache>
                        <c:ptCount val="1"/>
                      </c15:dlblFieldTableCache>
                    </c15:dlblFTEntry>
                  </c15:dlblFieldTable>
                  <c15:showDataLabelsRange val="0"/>
                </c:ext>
                <c:ext xmlns:c16="http://schemas.microsoft.com/office/drawing/2014/chart" uri="{C3380CC4-5D6E-409C-BE32-E72D297353CC}">
                  <c16:uniqueId val="{00000022-4EA5-41DE-B837-66F1FE26348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{A0D8C49F-6C43-4951-B82B-7199B71502A1}</c15:txfldGUID>
                      <c15:f>Diagramm!$K$58</c15:f>
                      <c15:dlblFieldTableCache>
                        <c:ptCount val="1"/>
                      </c15:dlblFieldTableCache>
                    </c15:dlblFTEntry>
                  </c15:dlblFieldTable>
                  <c15:showDataLabelsRange val="0"/>
                </c:ext>
                <c:ext xmlns:c16="http://schemas.microsoft.com/office/drawing/2014/chart" uri="{C3380CC4-5D6E-409C-BE32-E72D297353CC}">
                  <c16:uniqueId val="{00000023-4EA5-41DE-B837-66F1FE26348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{1B8B24B8-8C9E-409A-B492-56C66B488763}</c15:txfldGUID>
                      <c15:f>Diagramm!$K$59</c15:f>
                      <c15:dlblFieldTableCache>
                        <c:ptCount val="1"/>
                      </c15:dlblFieldTableCache>
                    </c15:dlblFTEntry>
                  </c15:dlblFieldTable>
                  <c15:showDataLabelsRange val="0"/>
                </c:ext>
                <c:ext xmlns:c16="http://schemas.microsoft.com/office/drawing/2014/chart" uri="{C3380CC4-5D6E-409C-BE32-E72D297353CC}">
                  <c16:uniqueId val="{00000024-4EA5-41DE-B837-66F1FE26348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{67ECB168-75D1-4800-B8E3-C5B9B52764CA}</c15:txfldGUID>
                      <c15:f>Diagramm!$K$60</c15:f>
                      <c15:dlblFieldTableCache>
                        <c:ptCount val="1"/>
                      </c15:dlblFieldTableCache>
                    </c15:dlblFTEntry>
                  </c15:dlblFieldTable>
                  <c15:showDataLabelsRange val="0"/>
                </c:ext>
                <c:ext xmlns:c16="http://schemas.microsoft.com/office/drawing/2014/chart" uri="{C3380CC4-5D6E-409C-BE32-E72D297353CC}">
                  <c16:uniqueId val="{00000025-4EA5-41DE-B837-66F1FE26348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{5BB6EE45-132E-40A9-AA27-88AE4432F406}</c15:txfldGUID>
                      <c15:f>Diagramm!$K$61</c15:f>
                      <c15:dlblFieldTableCache>
                        <c:ptCount val="1"/>
                      </c15:dlblFieldTableCache>
                    </c15:dlblFTEntry>
                  </c15:dlblFieldTable>
                  <c15:showDataLabelsRange val="0"/>
                </c:ext>
                <c:ext xmlns:c16="http://schemas.microsoft.com/office/drawing/2014/chart" uri="{C3380CC4-5D6E-409C-BE32-E72D297353CC}">
                  <c16:uniqueId val="{00000026-4EA5-41DE-B837-66F1FE26348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{3ADCBF3A-8F88-47FF-848F-9D7F43583D2C}</c15:txfldGUID>
                      <c15:f>Diagramm!$K$62</c15:f>
                      <c15:dlblFieldTableCache>
                        <c:ptCount val="1"/>
                      </c15:dlblFieldTableCache>
                    </c15:dlblFTEntry>
                  </c15:dlblFieldTable>
                  <c15:showDataLabelsRange val="0"/>
                </c:ext>
                <c:ext xmlns:c16="http://schemas.microsoft.com/office/drawing/2014/chart" uri="{C3380CC4-5D6E-409C-BE32-E72D297353CC}">
                  <c16:uniqueId val="{00000027-4EA5-41DE-B837-66F1FE26348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{F3D9E883-199F-4102-8C08-C3F3E052A3F8}</c15:txfldGUID>
                      <c15:f>Diagramm!$K$63</c15:f>
                      <c15:dlblFieldTableCache>
                        <c:ptCount val="1"/>
                      </c15:dlblFieldTableCache>
                    </c15:dlblFTEntry>
                  </c15:dlblFieldTable>
                  <c15:showDataLabelsRange val="0"/>
                </c:ext>
                <c:ext xmlns:c16="http://schemas.microsoft.com/office/drawing/2014/chart" uri="{C3380CC4-5D6E-409C-BE32-E72D297353CC}">
                  <c16:uniqueId val="{00000028-4EA5-41DE-B837-66F1FE26348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{87F809B4-1194-4643-B5DD-B6DE07B56FF5}</c15:txfldGUID>
                      <c15:f>Diagramm!$K$64</c15:f>
                      <c15:dlblFieldTableCache>
                        <c:ptCount val="1"/>
                      </c15:dlblFieldTableCache>
                    </c15:dlblFTEntry>
                  </c15:dlblFieldTable>
                  <c15:showDataLabelsRange val="0"/>
                </c:ext>
                <c:ext xmlns:c16="http://schemas.microsoft.com/office/drawing/2014/chart" uri="{C3380CC4-5D6E-409C-BE32-E72D297353CC}">
                  <c16:uniqueId val="{00000029-4EA5-41DE-B837-66F1FE26348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{8891A399-2A10-4F94-8D7C-9EBC62511DA7}</c15:txfldGUID>
                      <c15:f>Diagramm!$K$65</c15:f>
                      <c15:dlblFieldTableCache>
                        <c:ptCount val="1"/>
                      </c15:dlblFieldTableCache>
                    </c15:dlblFTEntry>
                  </c15:dlblFieldTable>
                  <c15:showDataLabelsRange val="0"/>
                </c:ext>
                <c:ext xmlns:c16="http://schemas.microsoft.com/office/drawing/2014/chart" uri="{C3380CC4-5D6E-409C-BE32-E72D297353CC}">
                  <c16:uniqueId val="{0000002A-4EA5-41DE-B837-66F1FE26348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{D435366A-0C68-461A-B4A8-68677ED7E976}</c15:txfldGUID>
                      <c15:f>Diagramm!$K$66</c15:f>
                      <c15:dlblFieldTableCache>
                        <c:ptCount val="1"/>
                      </c15:dlblFieldTableCache>
                    </c15:dlblFTEntry>
                  </c15:dlblFieldTable>
                  <c15:showDataLabelsRange val="0"/>
                </c:ext>
                <c:ext xmlns:c16="http://schemas.microsoft.com/office/drawing/2014/chart" uri="{C3380CC4-5D6E-409C-BE32-E72D297353CC}">
                  <c16:uniqueId val="{0000002B-4EA5-41DE-B837-66F1FE26348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{9CCF889E-30A9-4DDB-8181-F50156EB8245}</c15:txfldGUID>
                      <c15:f>Diagramm!$K$67</c15:f>
                      <c15:dlblFieldTableCache>
                        <c:ptCount val="1"/>
                      </c15:dlblFieldTableCache>
                    </c15:dlblFTEntry>
                  </c15:dlblFieldTable>
                  <c15:showDataLabelsRange val="0"/>
                </c:ext>
                <c:ext xmlns:c16="http://schemas.microsoft.com/office/drawing/2014/chart" uri="{C3380CC4-5D6E-409C-BE32-E72D297353CC}">
                  <c16:uniqueId val="{0000002C-4EA5-41DE-B837-66F1FE26348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EA5-41DE-B837-66F1FE26348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{75C393E0-4394-4442-976D-CAC8FE906889}</c15:txfldGUID>
                      <c15:f>Diagramm!$J$46</c15:f>
                      <c15:dlblFieldTableCache>
                        <c:ptCount val="1"/>
                      </c15:dlblFieldTableCache>
                    </c15:dlblFTEntry>
                  </c15:dlblFieldTable>
                  <c15:showDataLabelsRange val="0"/>
                </c:ext>
                <c:ext xmlns:c16="http://schemas.microsoft.com/office/drawing/2014/chart" uri="{C3380CC4-5D6E-409C-BE32-E72D297353CC}">
                  <c16:uniqueId val="{0000002E-4EA5-41DE-B837-66F1FE26348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{14A80981-1B00-4FB5-8019-C1E3ADF300A2}</c15:txfldGUID>
                      <c15:f>Diagramm!$J$47</c15:f>
                      <c15:dlblFieldTableCache>
                        <c:ptCount val="1"/>
                      </c15:dlblFieldTableCache>
                    </c15:dlblFTEntry>
                  </c15:dlblFieldTable>
                  <c15:showDataLabelsRange val="0"/>
                </c:ext>
                <c:ext xmlns:c16="http://schemas.microsoft.com/office/drawing/2014/chart" uri="{C3380CC4-5D6E-409C-BE32-E72D297353CC}">
                  <c16:uniqueId val="{0000002F-4EA5-41DE-B837-66F1FE26348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{69C03E20-A51B-42E1-ABE5-C00D7D94AC3C}</c15:txfldGUID>
                      <c15:f>Diagramm!$J$48</c15:f>
                      <c15:dlblFieldTableCache>
                        <c:ptCount val="1"/>
                      </c15:dlblFieldTableCache>
                    </c15:dlblFTEntry>
                  </c15:dlblFieldTable>
                  <c15:showDataLabelsRange val="0"/>
                </c:ext>
                <c:ext xmlns:c16="http://schemas.microsoft.com/office/drawing/2014/chart" uri="{C3380CC4-5D6E-409C-BE32-E72D297353CC}">
                  <c16:uniqueId val="{00000030-4EA5-41DE-B837-66F1FE26348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{0AD2084A-44D3-4DA2-8CC6-DDB7CFA5EC4F}</c15:txfldGUID>
                      <c15:f>Diagramm!$J$49</c15:f>
                      <c15:dlblFieldTableCache>
                        <c:ptCount val="1"/>
                      </c15:dlblFieldTableCache>
                    </c15:dlblFTEntry>
                  </c15:dlblFieldTable>
                  <c15:showDataLabelsRange val="0"/>
                </c:ext>
                <c:ext xmlns:c16="http://schemas.microsoft.com/office/drawing/2014/chart" uri="{C3380CC4-5D6E-409C-BE32-E72D297353CC}">
                  <c16:uniqueId val="{00000031-4EA5-41DE-B837-66F1FE26348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{1D7C5987-8DCE-4570-A412-3C89E35561ED}</c15:txfldGUID>
                      <c15:f>Diagramm!$J$50</c15:f>
                      <c15:dlblFieldTableCache>
                        <c:ptCount val="1"/>
                      </c15:dlblFieldTableCache>
                    </c15:dlblFTEntry>
                  </c15:dlblFieldTable>
                  <c15:showDataLabelsRange val="0"/>
                </c:ext>
                <c:ext xmlns:c16="http://schemas.microsoft.com/office/drawing/2014/chart" uri="{C3380CC4-5D6E-409C-BE32-E72D297353CC}">
                  <c16:uniqueId val="{00000032-4EA5-41DE-B837-66F1FE26348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{F3654F90-DD72-4D2E-B717-202CEB9DE880}</c15:txfldGUID>
                      <c15:f>Diagramm!$J$51</c15:f>
                      <c15:dlblFieldTableCache>
                        <c:ptCount val="1"/>
                      </c15:dlblFieldTableCache>
                    </c15:dlblFTEntry>
                  </c15:dlblFieldTable>
                  <c15:showDataLabelsRange val="0"/>
                </c:ext>
                <c:ext xmlns:c16="http://schemas.microsoft.com/office/drawing/2014/chart" uri="{C3380CC4-5D6E-409C-BE32-E72D297353CC}">
                  <c16:uniqueId val="{00000033-4EA5-41DE-B837-66F1FE26348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{03836C39-2EE0-444C-B31D-9435D5CEC44E}</c15:txfldGUID>
                      <c15:f>Diagramm!$J$52</c15:f>
                      <c15:dlblFieldTableCache>
                        <c:ptCount val="1"/>
                      </c15:dlblFieldTableCache>
                    </c15:dlblFTEntry>
                  </c15:dlblFieldTable>
                  <c15:showDataLabelsRange val="0"/>
                </c:ext>
                <c:ext xmlns:c16="http://schemas.microsoft.com/office/drawing/2014/chart" uri="{C3380CC4-5D6E-409C-BE32-E72D297353CC}">
                  <c16:uniqueId val="{00000034-4EA5-41DE-B837-66F1FE26348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{ADF35533-4307-477B-8E48-5E6808228894}</c15:txfldGUID>
                      <c15:f>Diagramm!$J$53</c15:f>
                      <c15:dlblFieldTableCache>
                        <c:ptCount val="1"/>
                      </c15:dlblFieldTableCache>
                    </c15:dlblFTEntry>
                  </c15:dlblFieldTable>
                  <c15:showDataLabelsRange val="0"/>
                </c:ext>
                <c:ext xmlns:c16="http://schemas.microsoft.com/office/drawing/2014/chart" uri="{C3380CC4-5D6E-409C-BE32-E72D297353CC}">
                  <c16:uniqueId val="{00000035-4EA5-41DE-B837-66F1FE26348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{E12FABF4-150D-4821-87C4-C02F8B52DFC2}</c15:txfldGUID>
                      <c15:f>Diagramm!$J$54</c15:f>
                      <c15:dlblFieldTableCache>
                        <c:ptCount val="1"/>
                      </c15:dlblFieldTableCache>
                    </c15:dlblFTEntry>
                  </c15:dlblFieldTable>
                  <c15:showDataLabelsRange val="0"/>
                </c:ext>
                <c:ext xmlns:c16="http://schemas.microsoft.com/office/drawing/2014/chart" uri="{C3380CC4-5D6E-409C-BE32-E72D297353CC}">
                  <c16:uniqueId val="{00000036-4EA5-41DE-B837-66F1FE26348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{008AE180-35B3-4D5E-85EE-F0CBEBFFDF27}</c15:txfldGUID>
                      <c15:f>Diagramm!$J$55</c15:f>
                      <c15:dlblFieldTableCache>
                        <c:ptCount val="1"/>
                      </c15:dlblFieldTableCache>
                    </c15:dlblFTEntry>
                  </c15:dlblFieldTable>
                  <c15:showDataLabelsRange val="0"/>
                </c:ext>
                <c:ext xmlns:c16="http://schemas.microsoft.com/office/drawing/2014/chart" uri="{C3380CC4-5D6E-409C-BE32-E72D297353CC}">
                  <c16:uniqueId val="{00000037-4EA5-41DE-B837-66F1FE26348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{E1DD4049-179F-4EA2-ACDA-61F861C360D1}</c15:txfldGUID>
                      <c15:f>Diagramm!$J$56</c15:f>
                      <c15:dlblFieldTableCache>
                        <c:ptCount val="1"/>
                      </c15:dlblFieldTableCache>
                    </c15:dlblFTEntry>
                  </c15:dlblFieldTable>
                  <c15:showDataLabelsRange val="0"/>
                </c:ext>
                <c:ext xmlns:c16="http://schemas.microsoft.com/office/drawing/2014/chart" uri="{C3380CC4-5D6E-409C-BE32-E72D297353CC}">
                  <c16:uniqueId val="{00000038-4EA5-41DE-B837-66F1FE26348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{624E2217-1961-46E0-B011-C6DE3D0FD1C2}</c15:txfldGUID>
                      <c15:f>Diagramm!$J$57</c15:f>
                      <c15:dlblFieldTableCache>
                        <c:ptCount val="1"/>
                      </c15:dlblFieldTableCache>
                    </c15:dlblFTEntry>
                  </c15:dlblFieldTable>
                  <c15:showDataLabelsRange val="0"/>
                </c:ext>
                <c:ext xmlns:c16="http://schemas.microsoft.com/office/drawing/2014/chart" uri="{C3380CC4-5D6E-409C-BE32-E72D297353CC}">
                  <c16:uniqueId val="{00000039-4EA5-41DE-B837-66F1FE26348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{966910F2-30C9-4597-81A5-E68FF202EA0A}</c15:txfldGUID>
                      <c15:f>Diagramm!$J$58</c15:f>
                      <c15:dlblFieldTableCache>
                        <c:ptCount val="1"/>
                      </c15:dlblFieldTableCache>
                    </c15:dlblFTEntry>
                  </c15:dlblFieldTable>
                  <c15:showDataLabelsRange val="0"/>
                </c:ext>
                <c:ext xmlns:c16="http://schemas.microsoft.com/office/drawing/2014/chart" uri="{C3380CC4-5D6E-409C-BE32-E72D297353CC}">
                  <c16:uniqueId val="{0000003A-4EA5-41DE-B837-66F1FE26348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{467EECC7-7AA3-4AAD-9503-4F69F9CE96CC}</c15:txfldGUID>
                      <c15:f>Diagramm!$J$59</c15:f>
                      <c15:dlblFieldTableCache>
                        <c:ptCount val="1"/>
                      </c15:dlblFieldTableCache>
                    </c15:dlblFTEntry>
                  </c15:dlblFieldTable>
                  <c15:showDataLabelsRange val="0"/>
                </c:ext>
                <c:ext xmlns:c16="http://schemas.microsoft.com/office/drawing/2014/chart" uri="{C3380CC4-5D6E-409C-BE32-E72D297353CC}">
                  <c16:uniqueId val="{0000003B-4EA5-41DE-B837-66F1FE26348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{70DD14A0-B335-47A5-AD00-33E5800D0180}</c15:txfldGUID>
                      <c15:f>Diagramm!$J$60</c15:f>
                      <c15:dlblFieldTableCache>
                        <c:ptCount val="1"/>
                      </c15:dlblFieldTableCache>
                    </c15:dlblFTEntry>
                  </c15:dlblFieldTable>
                  <c15:showDataLabelsRange val="0"/>
                </c:ext>
                <c:ext xmlns:c16="http://schemas.microsoft.com/office/drawing/2014/chart" uri="{C3380CC4-5D6E-409C-BE32-E72D297353CC}">
                  <c16:uniqueId val="{0000003C-4EA5-41DE-B837-66F1FE26348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{B8DCC499-BC4F-455E-9B02-C5E126063D5C}</c15:txfldGUID>
                      <c15:f>Diagramm!$J$61</c15:f>
                      <c15:dlblFieldTableCache>
                        <c:ptCount val="1"/>
                      </c15:dlblFieldTableCache>
                    </c15:dlblFTEntry>
                  </c15:dlblFieldTable>
                  <c15:showDataLabelsRange val="0"/>
                </c:ext>
                <c:ext xmlns:c16="http://schemas.microsoft.com/office/drawing/2014/chart" uri="{C3380CC4-5D6E-409C-BE32-E72D297353CC}">
                  <c16:uniqueId val="{0000003D-4EA5-41DE-B837-66F1FE26348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{B954403B-4DD4-4BA3-8F4C-D6519205A98F}</c15:txfldGUID>
                      <c15:f>Diagramm!$J$62</c15:f>
                      <c15:dlblFieldTableCache>
                        <c:ptCount val="1"/>
                      </c15:dlblFieldTableCache>
                    </c15:dlblFTEntry>
                  </c15:dlblFieldTable>
                  <c15:showDataLabelsRange val="0"/>
                </c:ext>
                <c:ext xmlns:c16="http://schemas.microsoft.com/office/drawing/2014/chart" uri="{C3380CC4-5D6E-409C-BE32-E72D297353CC}">
                  <c16:uniqueId val="{0000003E-4EA5-41DE-B837-66F1FE26348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{781D2DAD-F176-4D3A-9B21-77655B43C6D2}</c15:txfldGUID>
                      <c15:f>Diagramm!$J$63</c15:f>
                      <c15:dlblFieldTableCache>
                        <c:ptCount val="1"/>
                      </c15:dlblFieldTableCache>
                    </c15:dlblFTEntry>
                  </c15:dlblFieldTable>
                  <c15:showDataLabelsRange val="0"/>
                </c:ext>
                <c:ext xmlns:c16="http://schemas.microsoft.com/office/drawing/2014/chart" uri="{C3380CC4-5D6E-409C-BE32-E72D297353CC}">
                  <c16:uniqueId val="{0000003F-4EA5-41DE-B837-66F1FE26348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{2F33FD36-62A7-4BDC-87BB-ABBDE11F35E7}</c15:txfldGUID>
                      <c15:f>Diagramm!$J$64</c15:f>
                      <c15:dlblFieldTableCache>
                        <c:ptCount val="1"/>
                      </c15:dlblFieldTableCache>
                    </c15:dlblFTEntry>
                  </c15:dlblFieldTable>
                  <c15:showDataLabelsRange val="0"/>
                </c:ext>
                <c:ext xmlns:c16="http://schemas.microsoft.com/office/drawing/2014/chart" uri="{C3380CC4-5D6E-409C-BE32-E72D297353CC}">
                  <c16:uniqueId val="{00000040-4EA5-41DE-B837-66F1FE26348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{9AFA78DA-CD4C-493D-8E19-D5A0BCD1DF5A}</c15:txfldGUID>
                      <c15:f>Diagramm!$J$65</c15:f>
                      <c15:dlblFieldTableCache>
                        <c:ptCount val="1"/>
                      </c15:dlblFieldTableCache>
                    </c15:dlblFTEntry>
                  </c15:dlblFieldTable>
                  <c15:showDataLabelsRange val="0"/>
                </c:ext>
                <c:ext xmlns:c16="http://schemas.microsoft.com/office/drawing/2014/chart" uri="{C3380CC4-5D6E-409C-BE32-E72D297353CC}">
                  <c16:uniqueId val="{00000041-4EA5-41DE-B837-66F1FE26348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{3FCAC5F4-A89C-42D5-8C84-CB7567D01EFE}</c15:txfldGUID>
                      <c15:f>Diagramm!$J$66</c15:f>
                      <c15:dlblFieldTableCache>
                        <c:ptCount val="1"/>
                      </c15:dlblFieldTableCache>
                    </c15:dlblFTEntry>
                  </c15:dlblFieldTable>
                  <c15:showDataLabelsRange val="0"/>
                </c:ext>
                <c:ext xmlns:c16="http://schemas.microsoft.com/office/drawing/2014/chart" uri="{C3380CC4-5D6E-409C-BE32-E72D297353CC}">
                  <c16:uniqueId val="{00000042-4EA5-41DE-B837-66F1FE26348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{EF2F86B6-CA04-44A2-878B-C92319D250A6}</c15:txfldGUID>
                      <c15:f>Diagramm!$J$67</c15:f>
                      <c15:dlblFieldTableCache>
                        <c:ptCount val="1"/>
                      </c15:dlblFieldTableCache>
                    </c15:dlblFTEntry>
                  </c15:dlblFieldTable>
                  <c15:showDataLabelsRange val="0"/>
                </c:ext>
                <c:ext xmlns:c16="http://schemas.microsoft.com/office/drawing/2014/chart" uri="{C3380CC4-5D6E-409C-BE32-E72D297353CC}">
                  <c16:uniqueId val="{00000043-4EA5-41DE-B837-66F1FE2634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EA5-41DE-B837-66F1FE26348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D96-48AC-9B39-E3C59F5A97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D96-48AC-9B39-E3C59F5A97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D96-48AC-9B39-E3C59F5A97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D96-48AC-9B39-E3C59F5A97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D96-48AC-9B39-E3C59F5A97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D96-48AC-9B39-E3C59F5A97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D96-48AC-9B39-E3C59F5A97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D96-48AC-9B39-E3C59F5A97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D96-48AC-9B39-E3C59F5A97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D96-48AC-9B39-E3C59F5A97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D96-48AC-9B39-E3C59F5A97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D96-48AC-9B39-E3C59F5A97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D96-48AC-9B39-E3C59F5A97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D96-48AC-9B39-E3C59F5A97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D96-48AC-9B39-E3C59F5A97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D96-48AC-9B39-E3C59F5A97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D96-48AC-9B39-E3C59F5A97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D96-48AC-9B39-E3C59F5A97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D96-48AC-9B39-E3C59F5A97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D96-48AC-9B39-E3C59F5A97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D96-48AC-9B39-E3C59F5A97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D96-48AC-9B39-E3C59F5A976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D96-48AC-9B39-E3C59F5A976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D96-48AC-9B39-E3C59F5A97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D96-48AC-9B39-E3C59F5A97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D96-48AC-9B39-E3C59F5A97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D96-48AC-9B39-E3C59F5A97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D96-48AC-9B39-E3C59F5A97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D96-48AC-9B39-E3C59F5A97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D96-48AC-9B39-E3C59F5A97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D96-48AC-9B39-E3C59F5A97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D96-48AC-9B39-E3C59F5A97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D96-48AC-9B39-E3C59F5A97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D96-48AC-9B39-E3C59F5A97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D96-48AC-9B39-E3C59F5A97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D96-48AC-9B39-E3C59F5A97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D96-48AC-9B39-E3C59F5A97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D96-48AC-9B39-E3C59F5A97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D96-48AC-9B39-E3C59F5A97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D96-48AC-9B39-E3C59F5A97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D96-48AC-9B39-E3C59F5A97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D96-48AC-9B39-E3C59F5A97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D96-48AC-9B39-E3C59F5A97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D96-48AC-9B39-E3C59F5A97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D96-48AC-9B39-E3C59F5A976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D96-48AC-9B39-E3C59F5A976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D96-48AC-9B39-E3C59F5A976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D96-48AC-9B39-E3C59F5A976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D96-48AC-9B39-E3C59F5A976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D96-48AC-9B39-E3C59F5A976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D96-48AC-9B39-E3C59F5A976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D96-48AC-9B39-E3C59F5A976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D96-48AC-9B39-E3C59F5A976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D96-48AC-9B39-E3C59F5A976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D96-48AC-9B39-E3C59F5A976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D96-48AC-9B39-E3C59F5A976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D96-48AC-9B39-E3C59F5A976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D96-48AC-9B39-E3C59F5A976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D96-48AC-9B39-E3C59F5A976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D96-48AC-9B39-E3C59F5A976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D96-48AC-9B39-E3C59F5A976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D96-48AC-9B39-E3C59F5A976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D96-48AC-9B39-E3C59F5A976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D96-48AC-9B39-E3C59F5A976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D96-48AC-9B39-E3C59F5A976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D96-48AC-9B39-E3C59F5A976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D96-48AC-9B39-E3C59F5A976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D96-48AC-9B39-E3C59F5A976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D96-48AC-9B39-E3C59F5A976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100.32869543017615</c:v>
                </c:pt>
                <c:pt idx="2">
                  <c:v>102.51148838396733</c:v>
                </c:pt>
                <c:pt idx="3">
                  <c:v>101.45200408475874</c:v>
                </c:pt>
                <c:pt idx="4">
                  <c:v>102.76997702323207</c:v>
                </c:pt>
                <c:pt idx="5">
                  <c:v>103.35237426601991</c:v>
                </c:pt>
                <c:pt idx="6">
                  <c:v>105.92130456982385</c:v>
                </c:pt>
                <c:pt idx="7">
                  <c:v>105.46336482001533</c:v>
                </c:pt>
                <c:pt idx="8">
                  <c:v>105.57346183303548</c:v>
                </c:pt>
                <c:pt idx="9">
                  <c:v>105.93087822312994</c:v>
                </c:pt>
                <c:pt idx="10">
                  <c:v>109.37420219555783</c:v>
                </c:pt>
                <c:pt idx="11">
                  <c:v>109.26410518253766</c:v>
                </c:pt>
                <c:pt idx="12">
                  <c:v>110.09382180239979</c:v>
                </c:pt>
                <c:pt idx="13">
                  <c:v>110.837375542507</c:v>
                </c:pt>
                <c:pt idx="14">
                  <c:v>113.56746234363032</c:v>
                </c:pt>
                <c:pt idx="15">
                  <c:v>113.27546591779422</c:v>
                </c:pt>
                <c:pt idx="16">
                  <c:v>113.84031146285423</c:v>
                </c:pt>
                <c:pt idx="17">
                  <c:v>114.51206280316568</c:v>
                </c:pt>
                <c:pt idx="18">
                  <c:v>117.04429410262955</c:v>
                </c:pt>
                <c:pt idx="19">
                  <c:v>117.06184580035742</c:v>
                </c:pt>
                <c:pt idx="20">
                  <c:v>117.10492724023487</c:v>
                </c:pt>
                <c:pt idx="21">
                  <c:v>117.5405284656625</c:v>
                </c:pt>
                <c:pt idx="22">
                  <c:v>119.34675772274701</c:v>
                </c:pt>
                <c:pt idx="23">
                  <c:v>119.05795251467961</c:v>
                </c:pt>
                <c:pt idx="24">
                  <c:v>118.91594332397241</c:v>
                </c:pt>
              </c:numCache>
            </c:numRef>
          </c:val>
          <c:smooth val="0"/>
          <c:extLst>
            <c:ext xmlns:c16="http://schemas.microsoft.com/office/drawing/2014/chart" uri="{C3380CC4-5D6E-409C-BE32-E72D297353CC}">
              <c16:uniqueId val="{00000000-85D1-4BCE-8B8A-6E11101F844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100.23255813953489</c:v>
                </c:pt>
                <c:pt idx="2">
                  <c:v>103.08527131782945</c:v>
                </c:pt>
                <c:pt idx="3">
                  <c:v>101.82945736434108</c:v>
                </c:pt>
                <c:pt idx="4">
                  <c:v>100.21705426356588</c:v>
                </c:pt>
                <c:pt idx="5">
                  <c:v>102.94573643410854</c:v>
                </c:pt>
                <c:pt idx="6">
                  <c:v>107.25581395348837</c:v>
                </c:pt>
                <c:pt idx="7">
                  <c:v>104.69767441860465</c:v>
                </c:pt>
                <c:pt idx="8">
                  <c:v>104.31007751937985</c:v>
                </c:pt>
                <c:pt idx="9">
                  <c:v>104.21705426356588</c:v>
                </c:pt>
                <c:pt idx="10">
                  <c:v>109.86046511627907</c:v>
                </c:pt>
                <c:pt idx="11">
                  <c:v>108.85271317829456</c:v>
                </c:pt>
                <c:pt idx="12">
                  <c:v>107.72093023255813</c:v>
                </c:pt>
                <c:pt idx="13">
                  <c:v>109.11627906976744</c:v>
                </c:pt>
                <c:pt idx="14">
                  <c:v>113.81395348837209</c:v>
                </c:pt>
                <c:pt idx="15">
                  <c:v>113.7984496124031</c:v>
                </c:pt>
                <c:pt idx="16">
                  <c:v>112.93023255813954</c:v>
                </c:pt>
                <c:pt idx="17">
                  <c:v>114.86821705426355</c:v>
                </c:pt>
                <c:pt idx="18">
                  <c:v>119.30232558139535</c:v>
                </c:pt>
                <c:pt idx="19">
                  <c:v>118.27906976744187</c:v>
                </c:pt>
                <c:pt idx="20">
                  <c:v>116.32558139534883</c:v>
                </c:pt>
                <c:pt idx="21">
                  <c:v>119.82945736434107</c:v>
                </c:pt>
                <c:pt idx="22">
                  <c:v>123.51937984496124</c:v>
                </c:pt>
                <c:pt idx="23">
                  <c:v>123.56589147286823</c:v>
                </c:pt>
                <c:pt idx="24">
                  <c:v>117.90697674418604</c:v>
                </c:pt>
              </c:numCache>
            </c:numRef>
          </c:val>
          <c:smooth val="0"/>
          <c:extLst>
            <c:ext xmlns:c16="http://schemas.microsoft.com/office/drawing/2014/chart" uri="{C3380CC4-5D6E-409C-BE32-E72D297353CC}">
              <c16:uniqueId val="{00000001-85D1-4BCE-8B8A-6E11101F844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101.74923946110385</c:v>
                </c:pt>
                <c:pt idx="2">
                  <c:v>100.11951325510648</c:v>
                </c:pt>
                <c:pt idx="3">
                  <c:v>99.206866579747938</c:v>
                </c:pt>
                <c:pt idx="4">
                  <c:v>96.039765319426337</c:v>
                </c:pt>
                <c:pt idx="5">
                  <c:v>98.294219904389394</c:v>
                </c:pt>
                <c:pt idx="6">
                  <c:v>97.45219469795741</c:v>
                </c:pt>
                <c:pt idx="7">
                  <c:v>96.544980443285539</c:v>
                </c:pt>
                <c:pt idx="8">
                  <c:v>94.583876575402002</c:v>
                </c:pt>
                <c:pt idx="9">
                  <c:v>95.903954802259889</c:v>
                </c:pt>
                <c:pt idx="10">
                  <c:v>94.33941764450239</c:v>
                </c:pt>
                <c:pt idx="11">
                  <c:v>93.285528031290738</c:v>
                </c:pt>
                <c:pt idx="12">
                  <c:v>93.013906996957843</c:v>
                </c:pt>
                <c:pt idx="13">
                  <c:v>94.953281182094742</c:v>
                </c:pt>
                <c:pt idx="14">
                  <c:v>93.89939156888309</c:v>
                </c:pt>
                <c:pt idx="15">
                  <c:v>92.753150803998267</c:v>
                </c:pt>
                <c:pt idx="16">
                  <c:v>91.454802259887003</c:v>
                </c:pt>
                <c:pt idx="17">
                  <c:v>92.405475880052151</c:v>
                </c:pt>
                <c:pt idx="18">
                  <c:v>90.955019556714461</c:v>
                </c:pt>
                <c:pt idx="19">
                  <c:v>90.069534984789229</c:v>
                </c:pt>
                <c:pt idx="20">
                  <c:v>88.912429378531073</c:v>
                </c:pt>
                <c:pt idx="21">
                  <c:v>89.814211212516298</c:v>
                </c:pt>
                <c:pt idx="22">
                  <c:v>88.673402868318121</c:v>
                </c:pt>
                <c:pt idx="23">
                  <c:v>87.195784441547147</c:v>
                </c:pt>
                <c:pt idx="24">
                  <c:v>83.816818774445892</c:v>
                </c:pt>
              </c:numCache>
            </c:numRef>
          </c:val>
          <c:smooth val="0"/>
          <c:extLst>
            <c:ext xmlns:c16="http://schemas.microsoft.com/office/drawing/2014/chart" uri="{C3380CC4-5D6E-409C-BE32-E72D297353CC}">
              <c16:uniqueId val="{00000002-85D1-4BCE-8B8A-6E11101F844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5D1-4BCE-8B8A-6E11101F844C}"/>
                </c:ext>
              </c:extLst>
            </c:dLbl>
            <c:dLbl>
              <c:idx val="1"/>
              <c:delete val="1"/>
              <c:extLst>
                <c:ext xmlns:c15="http://schemas.microsoft.com/office/drawing/2012/chart" uri="{CE6537A1-D6FC-4f65-9D91-7224C49458BB}"/>
                <c:ext xmlns:c16="http://schemas.microsoft.com/office/drawing/2014/chart" uri="{C3380CC4-5D6E-409C-BE32-E72D297353CC}">
                  <c16:uniqueId val="{00000004-85D1-4BCE-8B8A-6E11101F844C}"/>
                </c:ext>
              </c:extLst>
            </c:dLbl>
            <c:dLbl>
              <c:idx val="2"/>
              <c:delete val="1"/>
              <c:extLst>
                <c:ext xmlns:c15="http://schemas.microsoft.com/office/drawing/2012/chart" uri="{CE6537A1-D6FC-4f65-9D91-7224C49458BB}"/>
                <c:ext xmlns:c16="http://schemas.microsoft.com/office/drawing/2014/chart" uri="{C3380CC4-5D6E-409C-BE32-E72D297353CC}">
                  <c16:uniqueId val="{00000005-85D1-4BCE-8B8A-6E11101F844C}"/>
                </c:ext>
              </c:extLst>
            </c:dLbl>
            <c:dLbl>
              <c:idx val="3"/>
              <c:delete val="1"/>
              <c:extLst>
                <c:ext xmlns:c15="http://schemas.microsoft.com/office/drawing/2012/chart" uri="{CE6537A1-D6FC-4f65-9D91-7224C49458BB}"/>
                <c:ext xmlns:c16="http://schemas.microsoft.com/office/drawing/2014/chart" uri="{C3380CC4-5D6E-409C-BE32-E72D297353CC}">
                  <c16:uniqueId val="{00000006-85D1-4BCE-8B8A-6E11101F844C}"/>
                </c:ext>
              </c:extLst>
            </c:dLbl>
            <c:dLbl>
              <c:idx val="4"/>
              <c:delete val="1"/>
              <c:extLst>
                <c:ext xmlns:c15="http://schemas.microsoft.com/office/drawing/2012/chart" uri="{CE6537A1-D6FC-4f65-9D91-7224C49458BB}"/>
                <c:ext xmlns:c16="http://schemas.microsoft.com/office/drawing/2014/chart" uri="{C3380CC4-5D6E-409C-BE32-E72D297353CC}">
                  <c16:uniqueId val="{00000007-85D1-4BCE-8B8A-6E11101F844C}"/>
                </c:ext>
              </c:extLst>
            </c:dLbl>
            <c:dLbl>
              <c:idx val="5"/>
              <c:delete val="1"/>
              <c:extLst>
                <c:ext xmlns:c15="http://schemas.microsoft.com/office/drawing/2012/chart" uri="{CE6537A1-D6FC-4f65-9D91-7224C49458BB}"/>
                <c:ext xmlns:c16="http://schemas.microsoft.com/office/drawing/2014/chart" uri="{C3380CC4-5D6E-409C-BE32-E72D297353CC}">
                  <c16:uniqueId val="{00000008-85D1-4BCE-8B8A-6E11101F844C}"/>
                </c:ext>
              </c:extLst>
            </c:dLbl>
            <c:dLbl>
              <c:idx val="6"/>
              <c:delete val="1"/>
              <c:extLst>
                <c:ext xmlns:c15="http://schemas.microsoft.com/office/drawing/2012/chart" uri="{CE6537A1-D6FC-4f65-9D91-7224C49458BB}"/>
                <c:ext xmlns:c16="http://schemas.microsoft.com/office/drawing/2014/chart" uri="{C3380CC4-5D6E-409C-BE32-E72D297353CC}">
                  <c16:uniqueId val="{00000009-85D1-4BCE-8B8A-6E11101F844C}"/>
                </c:ext>
              </c:extLst>
            </c:dLbl>
            <c:dLbl>
              <c:idx val="7"/>
              <c:delete val="1"/>
              <c:extLst>
                <c:ext xmlns:c15="http://schemas.microsoft.com/office/drawing/2012/chart" uri="{CE6537A1-D6FC-4f65-9D91-7224C49458BB}"/>
                <c:ext xmlns:c16="http://schemas.microsoft.com/office/drawing/2014/chart" uri="{C3380CC4-5D6E-409C-BE32-E72D297353CC}">
                  <c16:uniqueId val="{0000000A-85D1-4BCE-8B8A-6E11101F844C}"/>
                </c:ext>
              </c:extLst>
            </c:dLbl>
            <c:dLbl>
              <c:idx val="8"/>
              <c:delete val="1"/>
              <c:extLst>
                <c:ext xmlns:c15="http://schemas.microsoft.com/office/drawing/2012/chart" uri="{CE6537A1-D6FC-4f65-9D91-7224C49458BB}"/>
                <c:ext xmlns:c16="http://schemas.microsoft.com/office/drawing/2014/chart" uri="{C3380CC4-5D6E-409C-BE32-E72D297353CC}">
                  <c16:uniqueId val="{0000000B-85D1-4BCE-8B8A-6E11101F844C}"/>
                </c:ext>
              </c:extLst>
            </c:dLbl>
            <c:dLbl>
              <c:idx val="9"/>
              <c:delete val="1"/>
              <c:extLst>
                <c:ext xmlns:c15="http://schemas.microsoft.com/office/drawing/2012/chart" uri="{CE6537A1-D6FC-4f65-9D91-7224C49458BB}"/>
                <c:ext xmlns:c16="http://schemas.microsoft.com/office/drawing/2014/chart" uri="{C3380CC4-5D6E-409C-BE32-E72D297353CC}">
                  <c16:uniqueId val="{0000000C-85D1-4BCE-8B8A-6E11101F844C}"/>
                </c:ext>
              </c:extLst>
            </c:dLbl>
            <c:dLbl>
              <c:idx val="10"/>
              <c:delete val="1"/>
              <c:extLst>
                <c:ext xmlns:c15="http://schemas.microsoft.com/office/drawing/2012/chart" uri="{CE6537A1-D6FC-4f65-9D91-7224C49458BB}"/>
                <c:ext xmlns:c16="http://schemas.microsoft.com/office/drawing/2014/chart" uri="{C3380CC4-5D6E-409C-BE32-E72D297353CC}">
                  <c16:uniqueId val="{0000000D-85D1-4BCE-8B8A-6E11101F844C}"/>
                </c:ext>
              </c:extLst>
            </c:dLbl>
            <c:dLbl>
              <c:idx val="11"/>
              <c:delete val="1"/>
              <c:extLst>
                <c:ext xmlns:c15="http://schemas.microsoft.com/office/drawing/2012/chart" uri="{CE6537A1-D6FC-4f65-9D91-7224C49458BB}"/>
                <c:ext xmlns:c16="http://schemas.microsoft.com/office/drawing/2014/chart" uri="{C3380CC4-5D6E-409C-BE32-E72D297353CC}">
                  <c16:uniqueId val="{0000000E-85D1-4BCE-8B8A-6E11101F844C}"/>
                </c:ext>
              </c:extLst>
            </c:dLbl>
            <c:dLbl>
              <c:idx val="12"/>
              <c:delete val="1"/>
              <c:extLst>
                <c:ext xmlns:c15="http://schemas.microsoft.com/office/drawing/2012/chart" uri="{CE6537A1-D6FC-4f65-9D91-7224C49458BB}"/>
                <c:ext xmlns:c16="http://schemas.microsoft.com/office/drawing/2014/chart" uri="{C3380CC4-5D6E-409C-BE32-E72D297353CC}">
                  <c16:uniqueId val="{0000000F-85D1-4BCE-8B8A-6E11101F844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D1-4BCE-8B8A-6E11101F844C}"/>
                </c:ext>
              </c:extLst>
            </c:dLbl>
            <c:dLbl>
              <c:idx val="14"/>
              <c:delete val="1"/>
              <c:extLst>
                <c:ext xmlns:c15="http://schemas.microsoft.com/office/drawing/2012/chart" uri="{CE6537A1-D6FC-4f65-9D91-7224C49458BB}"/>
                <c:ext xmlns:c16="http://schemas.microsoft.com/office/drawing/2014/chart" uri="{C3380CC4-5D6E-409C-BE32-E72D297353CC}">
                  <c16:uniqueId val="{00000011-85D1-4BCE-8B8A-6E11101F844C}"/>
                </c:ext>
              </c:extLst>
            </c:dLbl>
            <c:dLbl>
              <c:idx val="15"/>
              <c:delete val="1"/>
              <c:extLst>
                <c:ext xmlns:c15="http://schemas.microsoft.com/office/drawing/2012/chart" uri="{CE6537A1-D6FC-4f65-9D91-7224C49458BB}"/>
                <c:ext xmlns:c16="http://schemas.microsoft.com/office/drawing/2014/chart" uri="{C3380CC4-5D6E-409C-BE32-E72D297353CC}">
                  <c16:uniqueId val="{00000012-85D1-4BCE-8B8A-6E11101F844C}"/>
                </c:ext>
              </c:extLst>
            </c:dLbl>
            <c:dLbl>
              <c:idx val="16"/>
              <c:delete val="1"/>
              <c:extLst>
                <c:ext xmlns:c15="http://schemas.microsoft.com/office/drawing/2012/chart" uri="{CE6537A1-D6FC-4f65-9D91-7224C49458BB}"/>
                <c:ext xmlns:c16="http://schemas.microsoft.com/office/drawing/2014/chart" uri="{C3380CC4-5D6E-409C-BE32-E72D297353CC}">
                  <c16:uniqueId val="{00000013-85D1-4BCE-8B8A-6E11101F844C}"/>
                </c:ext>
              </c:extLst>
            </c:dLbl>
            <c:dLbl>
              <c:idx val="17"/>
              <c:delete val="1"/>
              <c:extLst>
                <c:ext xmlns:c15="http://schemas.microsoft.com/office/drawing/2012/chart" uri="{CE6537A1-D6FC-4f65-9D91-7224C49458BB}"/>
                <c:ext xmlns:c16="http://schemas.microsoft.com/office/drawing/2014/chart" uri="{C3380CC4-5D6E-409C-BE32-E72D297353CC}">
                  <c16:uniqueId val="{00000014-85D1-4BCE-8B8A-6E11101F844C}"/>
                </c:ext>
              </c:extLst>
            </c:dLbl>
            <c:dLbl>
              <c:idx val="18"/>
              <c:delete val="1"/>
              <c:extLst>
                <c:ext xmlns:c15="http://schemas.microsoft.com/office/drawing/2012/chart" uri="{CE6537A1-D6FC-4f65-9D91-7224C49458BB}"/>
                <c:ext xmlns:c16="http://schemas.microsoft.com/office/drawing/2014/chart" uri="{C3380CC4-5D6E-409C-BE32-E72D297353CC}">
                  <c16:uniqueId val="{00000015-85D1-4BCE-8B8A-6E11101F844C}"/>
                </c:ext>
              </c:extLst>
            </c:dLbl>
            <c:dLbl>
              <c:idx val="19"/>
              <c:delete val="1"/>
              <c:extLst>
                <c:ext xmlns:c15="http://schemas.microsoft.com/office/drawing/2012/chart" uri="{CE6537A1-D6FC-4f65-9D91-7224C49458BB}"/>
                <c:ext xmlns:c16="http://schemas.microsoft.com/office/drawing/2014/chart" uri="{C3380CC4-5D6E-409C-BE32-E72D297353CC}">
                  <c16:uniqueId val="{00000016-85D1-4BCE-8B8A-6E11101F844C}"/>
                </c:ext>
              </c:extLst>
            </c:dLbl>
            <c:dLbl>
              <c:idx val="20"/>
              <c:delete val="1"/>
              <c:extLst>
                <c:ext xmlns:c15="http://schemas.microsoft.com/office/drawing/2012/chart" uri="{CE6537A1-D6FC-4f65-9D91-7224C49458BB}"/>
                <c:ext xmlns:c16="http://schemas.microsoft.com/office/drawing/2014/chart" uri="{C3380CC4-5D6E-409C-BE32-E72D297353CC}">
                  <c16:uniqueId val="{00000017-85D1-4BCE-8B8A-6E11101F844C}"/>
                </c:ext>
              </c:extLst>
            </c:dLbl>
            <c:dLbl>
              <c:idx val="21"/>
              <c:delete val="1"/>
              <c:extLst>
                <c:ext xmlns:c15="http://schemas.microsoft.com/office/drawing/2012/chart" uri="{CE6537A1-D6FC-4f65-9D91-7224C49458BB}"/>
                <c:ext xmlns:c16="http://schemas.microsoft.com/office/drawing/2014/chart" uri="{C3380CC4-5D6E-409C-BE32-E72D297353CC}">
                  <c16:uniqueId val="{00000018-85D1-4BCE-8B8A-6E11101F844C}"/>
                </c:ext>
              </c:extLst>
            </c:dLbl>
            <c:dLbl>
              <c:idx val="22"/>
              <c:delete val="1"/>
              <c:extLst>
                <c:ext xmlns:c15="http://schemas.microsoft.com/office/drawing/2012/chart" uri="{CE6537A1-D6FC-4f65-9D91-7224C49458BB}"/>
                <c:ext xmlns:c16="http://schemas.microsoft.com/office/drawing/2014/chart" uri="{C3380CC4-5D6E-409C-BE32-E72D297353CC}">
                  <c16:uniqueId val="{00000019-85D1-4BCE-8B8A-6E11101F844C}"/>
                </c:ext>
              </c:extLst>
            </c:dLbl>
            <c:dLbl>
              <c:idx val="23"/>
              <c:delete val="1"/>
              <c:extLst>
                <c:ext xmlns:c15="http://schemas.microsoft.com/office/drawing/2012/chart" uri="{CE6537A1-D6FC-4f65-9D91-7224C49458BB}"/>
                <c:ext xmlns:c16="http://schemas.microsoft.com/office/drawing/2014/chart" uri="{C3380CC4-5D6E-409C-BE32-E72D297353CC}">
                  <c16:uniqueId val="{0000001A-85D1-4BCE-8B8A-6E11101F844C}"/>
                </c:ext>
              </c:extLst>
            </c:dLbl>
            <c:dLbl>
              <c:idx val="24"/>
              <c:delete val="1"/>
              <c:extLst>
                <c:ext xmlns:c15="http://schemas.microsoft.com/office/drawing/2012/chart" uri="{CE6537A1-D6FC-4f65-9D91-7224C49458BB}"/>
                <c:ext xmlns:c16="http://schemas.microsoft.com/office/drawing/2014/chart" uri="{C3380CC4-5D6E-409C-BE32-E72D297353CC}">
                  <c16:uniqueId val="{0000001B-85D1-4BCE-8B8A-6E11101F844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5D1-4BCE-8B8A-6E11101F844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Heinsberg (05370)</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74527</v>
      </c>
      <c r="F11" s="238">
        <v>74616</v>
      </c>
      <c r="G11" s="238">
        <v>74797</v>
      </c>
      <c r="H11" s="238">
        <v>73665</v>
      </c>
      <c r="I11" s="265">
        <v>73392</v>
      </c>
      <c r="J11" s="263">
        <v>1135</v>
      </c>
      <c r="K11" s="266">
        <v>1.5464900806627426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20.179263890938856</v>
      </c>
      <c r="E13" s="115">
        <v>15039</v>
      </c>
      <c r="F13" s="114">
        <v>14866</v>
      </c>
      <c r="G13" s="114">
        <v>15069</v>
      </c>
      <c r="H13" s="114">
        <v>15258</v>
      </c>
      <c r="I13" s="140">
        <v>14926</v>
      </c>
      <c r="J13" s="115">
        <v>113</v>
      </c>
      <c r="K13" s="116">
        <v>0.7570682031354683</v>
      </c>
    </row>
    <row r="14" spans="1:255" ht="14.1" customHeight="1" x14ac:dyDescent="0.2">
      <c r="A14" s="306" t="s">
        <v>230</v>
      </c>
      <c r="B14" s="307"/>
      <c r="C14" s="308"/>
      <c r="D14" s="113">
        <v>60.261381781099466</v>
      </c>
      <c r="E14" s="115">
        <v>44911</v>
      </c>
      <c r="F14" s="114">
        <v>45199</v>
      </c>
      <c r="G14" s="114">
        <v>45246</v>
      </c>
      <c r="H14" s="114">
        <v>44193</v>
      </c>
      <c r="I14" s="140">
        <v>44274</v>
      </c>
      <c r="J14" s="115">
        <v>637</v>
      </c>
      <c r="K14" s="116">
        <v>1.4387676740299047</v>
      </c>
    </row>
    <row r="15" spans="1:255" ht="14.1" customHeight="1" x14ac:dyDescent="0.2">
      <c r="A15" s="306" t="s">
        <v>231</v>
      </c>
      <c r="B15" s="307"/>
      <c r="C15" s="308"/>
      <c r="D15" s="113">
        <v>9.0665128074389152</v>
      </c>
      <c r="E15" s="115">
        <v>6757</v>
      </c>
      <c r="F15" s="114">
        <v>6758</v>
      </c>
      <c r="G15" s="114">
        <v>6746</v>
      </c>
      <c r="H15" s="114">
        <v>6567</v>
      </c>
      <c r="I15" s="140">
        <v>6574</v>
      </c>
      <c r="J15" s="115">
        <v>183</v>
      </c>
      <c r="K15" s="116">
        <v>2.783693337389717</v>
      </c>
    </row>
    <row r="16" spans="1:255" ht="14.1" customHeight="1" x14ac:dyDescent="0.2">
      <c r="A16" s="306" t="s">
        <v>232</v>
      </c>
      <c r="B16" s="307"/>
      <c r="C16" s="308"/>
      <c r="D16" s="113">
        <v>8.2332577455150489</v>
      </c>
      <c r="E16" s="115">
        <v>6136</v>
      </c>
      <c r="F16" s="114">
        <v>6111</v>
      </c>
      <c r="G16" s="114">
        <v>6069</v>
      </c>
      <c r="H16" s="114">
        <v>6032</v>
      </c>
      <c r="I16" s="140">
        <v>6002</v>
      </c>
      <c r="J16" s="115">
        <v>134</v>
      </c>
      <c r="K16" s="116">
        <v>2.2325891369543487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0.59441544675084201</v>
      </c>
      <c r="E18" s="115">
        <v>443</v>
      </c>
      <c r="F18" s="114">
        <v>419</v>
      </c>
      <c r="G18" s="114">
        <v>567</v>
      </c>
      <c r="H18" s="114">
        <v>550</v>
      </c>
      <c r="I18" s="140">
        <v>442</v>
      </c>
      <c r="J18" s="115">
        <v>1</v>
      </c>
      <c r="K18" s="116">
        <v>0.22624434389140272</v>
      </c>
    </row>
    <row r="19" spans="1:255" ht="14.1" customHeight="1" x14ac:dyDescent="0.2">
      <c r="A19" s="306" t="s">
        <v>235</v>
      </c>
      <c r="B19" s="307" t="s">
        <v>236</v>
      </c>
      <c r="C19" s="308"/>
      <c r="D19" s="113">
        <v>0.45755229648315376</v>
      </c>
      <c r="E19" s="115">
        <v>341</v>
      </c>
      <c r="F19" s="114">
        <v>312</v>
      </c>
      <c r="G19" s="114">
        <v>462</v>
      </c>
      <c r="H19" s="114">
        <v>448</v>
      </c>
      <c r="I19" s="140">
        <v>336</v>
      </c>
      <c r="J19" s="115">
        <v>5</v>
      </c>
      <c r="K19" s="116">
        <v>1.4880952380952381</v>
      </c>
    </row>
    <row r="20" spans="1:255" ht="14.1" customHeight="1" x14ac:dyDescent="0.2">
      <c r="A20" s="306">
        <v>12</v>
      </c>
      <c r="B20" s="307" t="s">
        <v>237</v>
      </c>
      <c r="C20" s="308"/>
      <c r="D20" s="113">
        <v>1.0667274947334524</v>
      </c>
      <c r="E20" s="115">
        <v>795</v>
      </c>
      <c r="F20" s="114">
        <v>788</v>
      </c>
      <c r="G20" s="114">
        <v>820</v>
      </c>
      <c r="H20" s="114">
        <v>818</v>
      </c>
      <c r="I20" s="140">
        <v>790</v>
      </c>
      <c r="J20" s="115">
        <v>5</v>
      </c>
      <c r="K20" s="116">
        <v>0.63291139240506333</v>
      </c>
    </row>
    <row r="21" spans="1:255" ht="14.1" customHeight="1" x14ac:dyDescent="0.2">
      <c r="A21" s="306">
        <v>21</v>
      </c>
      <c r="B21" s="307" t="s">
        <v>238</v>
      </c>
      <c r="C21" s="308"/>
      <c r="D21" s="113">
        <v>0.36094301394125616</v>
      </c>
      <c r="E21" s="115">
        <v>269</v>
      </c>
      <c r="F21" s="114">
        <v>271</v>
      </c>
      <c r="G21" s="114">
        <v>285</v>
      </c>
      <c r="H21" s="114">
        <v>285</v>
      </c>
      <c r="I21" s="140">
        <v>276</v>
      </c>
      <c r="J21" s="115">
        <v>-7</v>
      </c>
      <c r="K21" s="116">
        <v>-2.5362318840579712</v>
      </c>
    </row>
    <row r="22" spans="1:255" ht="14.1" customHeight="1" x14ac:dyDescent="0.2">
      <c r="A22" s="306">
        <v>22</v>
      </c>
      <c r="B22" s="307" t="s">
        <v>239</v>
      </c>
      <c r="C22" s="308"/>
      <c r="D22" s="113">
        <v>2.2958122559609269</v>
      </c>
      <c r="E22" s="115">
        <v>1711</v>
      </c>
      <c r="F22" s="114">
        <v>1689</v>
      </c>
      <c r="G22" s="114">
        <v>1703</v>
      </c>
      <c r="H22" s="114">
        <v>1687</v>
      </c>
      <c r="I22" s="140">
        <v>1714</v>
      </c>
      <c r="J22" s="115">
        <v>-3</v>
      </c>
      <c r="K22" s="116">
        <v>-0.1750291715285881</v>
      </c>
    </row>
    <row r="23" spans="1:255" ht="14.1" customHeight="1" x14ac:dyDescent="0.2">
      <c r="A23" s="306">
        <v>23</v>
      </c>
      <c r="B23" s="307" t="s">
        <v>240</v>
      </c>
      <c r="C23" s="308"/>
      <c r="D23" s="113">
        <v>0.82252069719698906</v>
      </c>
      <c r="E23" s="115">
        <v>613</v>
      </c>
      <c r="F23" s="114">
        <v>621</v>
      </c>
      <c r="G23" s="114">
        <v>623</v>
      </c>
      <c r="H23" s="114">
        <v>619</v>
      </c>
      <c r="I23" s="140">
        <v>620</v>
      </c>
      <c r="J23" s="115">
        <v>-7</v>
      </c>
      <c r="K23" s="116">
        <v>-1.1290322580645162</v>
      </c>
    </row>
    <row r="24" spans="1:255" ht="14.1" customHeight="1" x14ac:dyDescent="0.2">
      <c r="A24" s="306">
        <v>24</v>
      </c>
      <c r="B24" s="307" t="s">
        <v>241</v>
      </c>
      <c r="C24" s="308"/>
      <c r="D24" s="113">
        <v>3.4819595582808915</v>
      </c>
      <c r="E24" s="115">
        <v>2595</v>
      </c>
      <c r="F24" s="114">
        <v>2618</v>
      </c>
      <c r="G24" s="114">
        <v>2568</v>
      </c>
      <c r="H24" s="114">
        <v>2545</v>
      </c>
      <c r="I24" s="140">
        <v>2543</v>
      </c>
      <c r="J24" s="115">
        <v>52</v>
      </c>
      <c r="K24" s="116">
        <v>2.0448289421942589</v>
      </c>
    </row>
    <row r="25" spans="1:255" ht="14.1" customHeight="1" x14ac:dyDescent="0.2">
      <c r="A25" s="306">
        <v>25</v>
      </c>
      <c r="B25" s="307" t="s">
        <v>242</v>
      </c>
      <c r="C25" s="308"/>
      <c r="D25" s="113">
        <v>6.0823594133669676</v>
      </c>
      <c r="E25" s="115">
        <v>4533</v>
      </c>
      <c r="F25" s="114">
        <v>4504</v>
      </c>
      <c r="G25" s="114">
        <v>4442</v>
      </c>
      <c r="H25" s="114">
        <v>4369</v>
      </c>
      <c r="I25" s="140">
        <v>4405</v>
      </c>
      <c r="J25" s="115">
        <v>128</v>
      </c>
      <c r="K25" s="116">
        <v>2.9057888762769579</v>
      </c>
    </row>
    <row r="26" spans="1:255" ht="14.1" customHeight="1" x14ac:dyDescent="0.2">
      <c r="A26" s="306">
        <v>26</v>
      </c>
      <c r="B26" s="307" t="s">
        <v>243</v>
      </c>
      <c r="C26" s="308"/>
      <c r="D26" s="113">
        <v>3.1384598870208111</v>
      </c>
      <c r="E26" s="115">
        <v>2339</v>
      </c>
      <c r="F26" s="114">
        <v>2338</v>
      </c>
      <c r="G26" s="114">
        <v>2359</v>
      </c>
      <c r="H26" s="114">
        <v>2278</v>
      </c>
      <c r="I26" s="140">
        <v>2268</v>
      </c>
      <c r="J26" s="115">
        <v>71</v>
      </c>
      <c r="K26" s="116">
        <v>3.1305114638447971</v>
      </c>
    </row>
    <row r="27" spans="1:255" ht="14.1" customHeight="1" x14ac:dyDescent="0.2">
      <c r="A27" s="306">
        <v>27</v>
      </c>
      <c r="B27" s="307" t="s">
        <v>244</v>
      </c>
      <c r="C27" s="308"/>
      <c r="D27" s="113">
        <v>2.3709528090490695</v>
      </c>
      <c r="E27" s="115">
        <v>1767</v>
      </c>
      <c r="F27" s="114">
        <v>1762</v>
      </c>
      <c r="G27" s="114">
        <v>1758</v>
      </c>
      <c r="H27" s="114">
        <v>1772</v>
      </c>
      <c r="I27" s="140">
        <v>1760</v>
      </c>
      <c r="J27" s="115">
        <v>7</v>
      </c>
      <c r="K27" s="116">
        <v>0.39772727272727271</v>
      </c>
    </row>
    <row r="28" spans="1:255" ht="14.1" customHeight="1" x14ac:dyDescent="0.2">
      <c r="A28" s="306">
        <v>28</v>
      </c>
      <c r="B28" s="307" t="s">
        <v>245</v>
      </c>
      <c r="C28" s="308"/>
      <c r="D28" s="113">
        <v>0.70578448079219613</v>
      </c>
      <c r="E28" s="115">
        <v>526</v>
      </c>
      <c r="F28" s="114">
        <v>521</v>
      </c>
      <c r="G28" s="114">
        <v>528</v>
      </c>
      <c r="H28" s="114">
        <v>526</v>
      </c>
      <c r="I28" s="140">
        <v>524</v>
      </c>
      <c r="J28" s="115">
        <v>2</v>
      </c>
      <c r="K28" s="116">
        <v>0.38167938931297712</v>
      </c>
    </row>
    <row r="29" spans="1:255" ht="14.1" customHeight="1" x14ac:dyDescent="0.2">
      <c r="A29" s="306">
        <v>29</v>
      </c>
      <c r="B29" s="307" t="s">
        <v>246</v>
      </c>
      <c r="C29" s="308"/>
      <c r="D29" s="113">
        <v>2.5480698270425481</v>
      </c>
      <c r="E29" s="115">
        <v>1899</v>
      </c>
      <c r="F29" s="114">
        <v>1935</v>
      </c>
      <c r="G29" s="114">
        <v>1915</v>
      </c>
      <c r="H29" s="114">
        <v>1994</v>
      </c>
      <c r="I29" s="140">
        <v>1980</v>
      </c>
      <c r="J29" s="115">
        <v>-81</v>
      </c>
      <c r="K29" s="116">
        <v>-4.0909090909090908</v>
      </c>
    </row>
    <row r="30" spans="1:255" ht="14.1" customHeight="1" x14ac:dyDescent="0.2">
      <c r="A30" s="306" t="s">
        <v>247</v>
      </c>
      <c r="B30" s="307" t="s">
        <v>248</v>
      </c>
      <c r="C30" s="308"/>
      <c r="D30" s="113">
        <v>1.192856280274263</v>
      </c>
      <c r="E30" s="115">
        <v>889</v>
      </c>
      <c r="F30" s="114">
        <v>894</v>
      </c>
      <c r="G30" s="114">
        <v>885</v>
      </c>
      <c r="H30" s="114">
        <v>942</v>
      </c>
      <c r="I30" s="140">
        <v>924</v>
      </c>
      <c r="J30" s="115">
        <v>-35</v>
      </c>
      <c r="K30" s="116">
        <v>-3.7878787878787881</v>
      </c>
    </row>
    <row r="31" spans="1:255" ht="14.1" customHeight="1" x14ac:dyDescent="0.2">
      <c r="A31" s="306" t="s">
        <v>249</v>
      </c>
      <c r="B31" s="307" t="s">
        <v>250</v>
      </c>
      <c r="C31" s="308"/>
      <c r="D31" s="113">
        <v>1.3243522481785124</v>
      </c>
      <c r="E31" s="115">
        <v>987</v>
      </c>
      <c r="F31" s="114">
        <v>1018</v>
      </c>
      <c r="G31" s="114">
        <v>1006</v>
      </c>
      <c r="H31" s="114">
        <v>1029</v>
      </c>
      <c r="I31" s="140">
        <v>1033</v>
      </c>
      <c r="J31" s="115">
        <v>-46</v>
      </c>
      <c r="K31" s="116">
        <v>-4.4530493707647629</v>
      </c>
    </row>
    <row r="32" spans="1:255" ht="14.1" customHeight="1" x14ac:dyDescent="0.2">
      <c r="A32" s="306">
        <v>31</v>
      </c>
      <c r="B32" s="307" t="s">
        <v>251</v>
      </c>
      <c r="C32" s="308"/>
      <c r="D32" s="113">
        <v>0.69370832047445896</v>
      </c>
      <c r="E32" s="115">
        <v>517</v>
      </c>
      <c r="F32" s="114">
        <v>521</v>
      </c>
      <c r="G32" s="114">
        <v>517</v>
      </c>
      <c r="H32" s="114">
        <v>503</v>
      </c>
      <c r="I32" s="140">
        <v>496</v>
      </c>
      <c r="J32" s="115">
        <v>21</v>
      </c>
      <c r="K32" s="116">
        <v>4.2338709677419351</v>
      </c>
    </row>
    <row r="33" spans="1:11" ht="14.1" customHeight="1" x14ac:dyDescent="0.2">
      <c r="A33" s="306">
        <v>32</v>
      </c>
      <c r="B33" s="307" t="s">
        <v>252</v>
      </c>
      <c r="C33" s="308"/>
      <c r="D33" s="113">
        <v>3.4135279831470475</v>
      </c>
      <c r="E33" s="115">
        <v>2544</v>
      </c>
      <c r="F33" s="114">
        <v>2536</v>
      </c>
      <c r="G33" s="114">
        <v>2585</v>
      </c>
      <c r="H33" s="114">
        <v>2551</v>
      </c>
      <c r="I33" s="140">
        <v>2491</v>
      </c>
      <c r="J33" s="115">
        <v>53</v>
      </c>
      <c r="K33" s="116">
        <v>2.1276595744680851</v>
      </c>
    </row>
    <row r="34" spans="1:11" ht="14.1" customHeight="1" x14ac:dyDescent="0.2">
      <c r="A34" s="306">
        <v>33</v>
      </c>
      <c r="B34" s="307" t="s">
        <v>253</v>
      </c>
      <c r="C34" s="308"/>
      <c r="D34" s="113">
        <v>1.3337448173145303</v>
      </c>
      <c r="E34" s="115">
        <v>994</v>
      </c>
      <c r="F34" s="114">
        <v>986</v>
      </c>
      <c r="G34" s="114">
        <v>996</v>
      </c>
      <c r="H34" s="114">
        <v>974</v>
      </c>
      <c r="I34" s="140">
        <v>954</v>
      </c>
      <c r="J34" s="115">
        <v>40</v>
      </c>
      <c r="K34" s="116">
        <v>4.1928721174004195</v>
      </c>
    </row>
    <row r="35" spans="1:11" ht="14.1" customHeight="1" x14ac:dyDescent="0.2">
      <c r="A35" s="306">
        <v>34</v>
      </c>
      <c r="B35" s="307" t="s">
        <v>254</v>
      </c>
      <c r="C35" s="308"/>
      <c r="D35" s="113">
        <v>2.3722946046399294</v>
      </c>
      <c r="E35" s="115">
        <v>1768</v>
      </c>
      <c r="F35" s="114">
        <v>1801</v>
      </c>
      <c r="G35" s="114">
        <v>1818</v>
      </c>
      <c r="H35" s="114">
        <v>1825</v>
      </c>
      <c r="I35" s="140">
        <v>1823</v>
      </c>
      <c r="J35" s="115">
        <v>-55</v>
      </c>
      <c r="K35" s="116">
        <v>-3.0170049369171696</v>
      </c>
    </row>
    <row r="36" spans="1:11" ht="14.1" customHeight="1" x14ac:dyDescent="0.2">
      <c r="A36" s="306">
        <v>41</v>
      </c>
      <c r="B36" s="307" t="s">
        <v>255</v>
      </c>
      <c r="C36" s="308"/>
      <c r="D36" s="113">
        <v>0.79702658097065493</v>
      </c>
      <c r="E36" s="115">
        <v>594</v>
      </c>
      <c r="F36" s="114">
        <v>589</v>
      </c>
      <c r="G36" s="114">
        <v>585</v>
      </c>
      <c r="H36" s="114">
        <v>597</v>
      </c>
      <c r="I36" s="140">
        <v>579</v>
      </c>
      <c r="J36" s="115">
        <v>15</v>
      </c>
      <c r="K36" s="116">
        <v>2.5906735751295336</v>
      </c>
    </row>
    <row r="37" spans="1:11" ht="14.1" customHeight="1" x14ac:dyDescent="0.2">
      <c r="A37" s="306">
        <v>42</v>
      </c>
      <c r="B37" s="307" t="s">
        <v>256</v>
      </c>
      <c r="C37" s="308"/>
      <c r="D37" s="113">
        <v>8.8558508996739435E-2</v>
      </c>
      <c r="E37" s="115">
        <v>66</v>
      </c>
      <c r="F37" s="114">
        <v>64</v>
      </c>
      <c r="G37" s="114">
        <v>61</v>
      </c>
      <c r="H37" s="114">
        <v>66</v>
      </c>
      <c r="I37" s="140">
        <v>65</v>
      </c>
      <c r="J37" s="115">
        <v>1</v>
      </c>
      <c r="K37" s="116">
        <v>1.5384615384615385</v>
      </c>
    </row>
    <row r="38" spans="1:11" ht="14.1" customHeight="1" x14ac:dyDescent="0.2">
      <c r="A38" s="306">
        <v>43</v>
      </c>
      <c r="B38" s="307" t="s">
        <v>257</v>
      </c>
      <c r="C38" s="308"/>
      <c r="D38" s="113">
        <v>1.29214915399788</v>
      </c>
      <c r="E38" s="115">
        <v>963</v>
      </c>
      <c r="F38" s="114">
        <v>956</v>
      </c>
      <c r="G38" s="114">
        <v>958</v>
      </c>
      <c r="H38" s="114">
        <v>911</v>
      </c>
      <c r="I38" s="140">
        <v>908</v>
      </c>
      <c r="J38" s="115">
        <v>55</v>
      </c>
      <c r="K38" s="116">
        <v>6.0572687224669606</v>
      </c>
    </row>
    <row r="39" spans="1:11" ht="14.1" customHeight="1" x14ac:dyDescent="0.2">
      <c r="A39" s="306">
        <v>51</v>
      </c>
      <c r="B39" s="307" t="s">
        <v>258</v>
      </c>
      <c r="C39" s="308"/>
      <c r="D39" s="113">
        <v>6.6190776497108432</v>
      </c>
      <c r="E39" s="115">
        <v>4933</v>
      </c>
      <c r="F39" s="114">
        <v>4997</v>
      </c>
      <c r="G39" s="114">
        <v>5086</v>
      </c>
      <c r="H39" s="114">
        <v>4998</v>
      </c>
      <c r="I39" s="140">
        <v>5016</v>
      </c>
      <c r="J39" s="115">
        <v>-83</v>
      </c>
      <c r="K39" s="116">
        <v>-1.6547049441786283</v>
      </c>
    </row>
    <row r="40" spans="1:11" ht="14.1" customHeight="1" x14ac:dyDescent="0.2">
      <c r="A40" s="306" t="s">
        <v>259</v>
      </c>
      <c r="B40" s="307" t="s">
        <v>260</v>
      </c>
      <c r="C40" s="308"/>
      <c r="D40" s="113">
        <v>6.0608906839132128</v>
      </c>
      <c r="E40" s="115">
        <v>4517</v>
      </c>
      <c r="F40" s="114">
        <v>4576</v>
      </c>
      <c r="G40" s="114">
        <v>4668</v>
      </c>
      <c r="H40" s="114">
        <v>4648</v>
      </c>
      <c r="I40" s="140">
        <v>4674</v>
      </c>
      <c r="J40" s="115">
        <v>-157</v>
      </c>
      <c r="K40" s="116">
        <v>-3.3590072742832691</v>
      </c>
    </row>
    <row r="41" spans="1:11" ht="14.1" customHeight="1" x14ac:dyDescent="0.2">
      <c r="A41" s="306"/>
      <c r="B41" s="307" t="s">
        <v>261</v>
      </c>
      <c r="C41" s="308"/>
      <c r="D41" s="113">
        <v>5.3148523353952255</v>
      </c>
      <c r="E41" s="115">
        <v>3961</v>
      </c>
      <c r="F41" s="114">
        <v>3997</v>
      </c>
      <c r="G41" s="114">
        <v>4087</v>
      </c>
      <c r="H41" s="114">
        <v>4074</v>
      </c>
      <c r="I41" s="140">
        <v>4114</v>
      </c>
      <c r="J41" s="115">
        <v>-153</v>
      </c>
      <c r="K41" s="116">
        <v>-3.71900826446281</v>
      </c>
    </row>
    <row r="42" spans="1:11" ht="14.1" customHeight="1" x14ac:dyDescent="0.2">
      <c r="A42" s="306">
        <v>52</v>
      </c>
      <c r="B42" s="307" t="s">
        <v>262</v>
      </c>
      <c r="C42" s="308"/>
      <c r="D42" s="113">
        <v>3.8670548928576221</v>
      </c>
      <c r="E42" s="115">
        <v>2882</v>
      </c>
      <c r="F42" s="114">
        <v>2883</v>
      </c>
      <c r="G42" s="114">
        <v>2882</v>
      </c>
      <c r="H42" s="114">
        <v>2810</v>
      </c>
      <c r="I42" s="140">
        <v>2758</v>
      </c>
      <c r="J42" s="115">
        <v>124</v>
      </c>
      <c r="K42" s="116">
        <v>4.4960116026105874</v>
      </c>
    </row>
    <row r="43" spans="1:11" ht="14.1" customHeight="1" x14ac:dyDescent="0.2">
      <c r="A43" s="306" t="s">
        <v>263</v>
      </c>
      <c r="B43" s="307" t="s">
        <v>264</v>
      </c>
      <c r="C43" s="308"/>
      <c r="D43" s="113">
        <v>3.3531471815583616</v>
      </c>
      <c r="E43" s="115">
        <v>2499</v>
      </c>
      <c r="F43" s="114">
        <v>2503</v>
      </c>
      <c r="G43" s="114">
        <v>2496</v>
      </c>
      <c r="H43" s="114">
        <v>2425</v>
      </c>
      <c r="I43" s="140">
        <v>2377</v>
      </c>
      <c r="J43" s="115">
        <v>122</v>
      </c>
      <c r="K43" s="116">
        <v>5.1325199831720658</v>
      </c>
    </row>
    <row r="44" spans="1:11" ht="14.1" customHeight="1" x14ac:dyDescent="0.2">
      <c r="A44" s="306">
        <v>53</v>
      </c>
      <c r="B44" s="307" t="s">
        <v>265</v>
      </c>
      <c r="C44" s="308"/>
      <c r="D44" s="113">
        <v>0.81849531042440993</v>
      </c>
      <c r="E44" s="115">
        <v>610</v>
      </c>
      <c r="F44" s="114">
        <v>606</v>
      </c>
      <c r="G44" s="114">
        <v>620</v>
      </c>
      <c r="H44" s="114">
        <v>604</v>
      </c>
      <c r="I44" s="140">
        <v>595</v>
      </c>
      <c r="J44" s="115">
        <v>15</v>
      </c>
      <c r="K44" s="116">
        <v>2.5210084033613445</v>
      </c>
    </row>
    <row r="45" spans="1:11" ht="14.1" customHeight="1" x14ac:dyDescent="0.2">
      <c r="A45" s="306" t="s">
        <v>266</v>
      </c>
      <c r="B45" s="307" t="s">
        <v>267</v>
      </c>
      <c r="C45" s="308"/>
      <c r="D45" s="113">
        <v>0.7500637352905658</v>
      </c>
      <c r="E45" s="115">
        <v>559</v>
      </c>
      <c r="F45" s="114">
        <v>564</v>
      </c>
      <c r="G45" s="114">
        <v>579</v>
      </c>
      <c r="H45" s="114">
        <v>567</v>
      </c>
      <c r="I45" s="140">
        <v>561</v>
      </c>
      <c r="J45" s="115">
        <v>-2</v>
      </c>
      <c r="K45" s="116">
        <v>-0.35650623885918004</v>
      </c>
    </row>
    <row r="46" spans="1:11" ht="14.1" customHeight="1" x14ac:dyDescent="0.2">
      <c r="A46" s="306">
        <v>54</v>
      </c>
      <c r="B46" s="307" t="s">
        <v>268</v>
      </c>
      <c r="C46" s="308"/>
      <c r="D46" s="113">
        <v>3.1062567928401785</v>
      </c>
      <c r="E46" s="115">
        <v>2315</v>
      </c>
      <c r="F46" s="114">
        <v>2255</v>
      </c>
      <c r="G46" s="114">
        <v>2280</v>
      </c>
      <c r="H46" s="114">
        <v>2305</v>
      </c>
      <c r="I46" s="140">
        <v>2328</v>
      </c>
      <c r="J46" s="115">
        <v>-13</v>
      </c>
      <c r="K46" s="116">
        <v>-0.55841924398625431</v>
      </c>
    </row>
    <row r="47" spans="1:11" ht="14.1" customHeight="1" x14ac:dyDescent="0.2">
      <c r="A47" s="306">
        <v>61</v>
      </c>
      <c r="B47" s="307" t="s">
        <v>269</v>
      </c>
      <c r="C47" s="308"/>
      <c r="D47" s="113">
        <v>2.2193299072819248</v>
      </c>
      <c r="E47" s="115">
        <v>1654</v>
      </c>
      <c r="F47" s="114">
        <v>1680</v>
      </c>
      <c r="G47" s="114">
        <v>1693</v>
      </c>
      <c r="H47" s="114">
        <v>1656</v>
      </c>
      <c r="I47" s="140">
        <v>1656</v>
      </c>
      <c r="J47" s="115">
        <v>-2</v>
      </c>
      <c r="K47" s="116">
        <v>-0.12077294685990338</v>
      </c>
    </row>
    <row r="48" spans="1:11" ht="14.1" customHeight="1" x14ac:dyDescent="0.2">
      <c r="A48" s="306">
        <v>62</v>
      </c>
      <c r="B48" s="307" t="s">
        <v>270</v>
      </c>
      <c r="C48" s="308"/>
      <c r="D48" s="113">
        <v>7.9528224670253733</v>
      </c>
      <c r="E48" s="115">
        <v>5927</v>
      </c>
      <c r="F48" s="114">
        <v>5982</v>
      </c>
      <c r="G48" s="114">
        <v>5980</v>
      </c>
      <c r="H48" s="114">
        <v>5895</v>
      </c>
      <c r="I48" s="140">
        <v>5928</v>
      </c>
      <c r="J48" s="115">
        <v>-1</v>
      </c>
      <c r="K48" s="116">
        <v>-1.6869095816464237E-2</v>
      </c>
    </row>
    <row r="49" spans="1:11" ht="14.1" customHeight="1" x14ac:dyDescent="0.2">
      <c r="A49" s="306">
        <v>63</v>
      </c>
      <c r="B49" s="307" t="s">
        <v>271</v>
      </c>
      <c r="C49" s="308"/>
      <c r="D49" s="113">
        <v>1.2223757832731761</v>
      </c>
      <c r="E49" s="115">
        <v>911</v>
      </c>
      <c r="F49" s="114">
        <v>954</v>
      </c>
      <c r="G49" s="114">
        <v>987</v>
      </c>
      <c r="H49" s="114">
        <v>966</v>
      </c>
      <c r="I49" s="140">
        <v>934</v>
      </c>
      <c r="J49" s="115">
        <v>-23</v>
      </c>
      <c r="K49" s="116">
        <v>-2.462526766595289</v>
      </c>
    </row>
    <row r="50" spans="1:11" ht="14.1" customHeight="1" x14ac:dyDescent="0.2">
      <c r="A50" s="306" t="s">
        <v>272</v>
      </c>
      <c r="B50" s="307" t="s">
        <v>273</v>
      </c>
      <c r="C50" s="308"/>
      <c r="D50" s="113">
        <v>0.1408885370402673</v>
      </c>
      <c r="E50" s="115">
        <v>105</v>
      </c>
      <c r="F50" s="114">
        <v>108</v>
      </c>
      <c r="G50" s="114">
        <v>105</v>
      </c>
      <c r="H50" s="114">
        <v>109</v>
      </c>
      <c r="I50" s="140">
        <v>107</v>
      </c>
      <c r="J50" s="115">
        <v>-2</v>
      </c>
      <c r="K50" s="116">
        <v>-1.8691588785046729</v>
      </c>
    </row>
    <row r="51" spans="1:11" ht="14.1" customHeight="1" x14ac:dyDescent="0.2">
      <c r="A51" s="306" t="s">
        <v>274</v>
      </c>
      <c r="B51" s="307" t="s">
        <v>275</v>
      </c>
      <c r="C51" s="308"/>
      <c r="D51" s="113">
        <v>0.90302843264857036</v>
      </c>
      <c r="E51" s="115">
        <v>673</v>
      </c>
      <c r="F51" s="114">
        <v>708</v>
      </c>
      <c r="G51" s="114">
        <v>744</v>
      </c>
      <c r="H51" s="114">
        <v>726</v>
      </c>
      <c r="I51" s="140">
        <v>703</v>
      </c>
      <c r="J51" s="115">
        <v>-30</v>
      </c>
      <c r="K51" s="116">
        <v>-4.2674253200568986</v>
      </c>
    </row>
    <row r="52" spans="1:11" ht="14.1" customHeight="1" x14ac:dyDescent="0.2">
      <c r="A52" s="306">
        <v>71</v>
      </c>
      <c r="B52" s="307" t="s">
        <v>276</v>
      </c>
      <c r="C52" s="308"/>
      <c r="D52" s="113">
        <v>10.455271243978693</v>
      </c>
      <c r="E52" s="115">
        <v>7792</v>
      </c>
      <c r="F52" s="114">
        <v>7755</v>
      </c>
      <c r="G52" s="114">
        <v>7786</v>
      </c>
      <c r="H52" s="114">
        <v>7623</v>
      </c>
      <c r="I52" s="140">
        <v>7644</v>
      </c>
      <c r="J52" s="115">
        <v>148</v>
      </c>
      <c r="K52" s="116">
        <v>1.936159079016222</v>
      </c>
    </row>
    <row r="53" spans="1:11" ht="14.1" customHeight="1" x14ac:dyDescent="0.2">
      <c r="A53" s="306" t="s">
        <v>277</v>
      </c>
      <c r="B53" s="307" t="s">
        <v>278</v>
      </c>
      <c r="C53" s="308"/>
      <c r="D53" s="113">
        <v>3.4846431494626109</v>
      </c>
      <c r="E53" s="115">
        <v>2597</v>
      </c>
      <c r="F53" s="114">
        <v>2602</v>
      </c>
      <c r="G53" s="114">
        <v>2595</v>
      </c>
      <c r="H53" s="114">
        <v>2515</v>
      </c>
      <c r="I53" s="140">
        <v>2534</v>
      </c>
      <c r="J53" s="115">
        <v>63</v>
      </c>
      <c r="K53" s="116">
        <v>2.4861878453038675</v>
      </c>
    </row>
    <row r="54" spans="1:11" ht="14.1" customHeight="1" x14ac:dyDescent="0.2">
      <c r="A54" s="306" t="s">
        <v>279</v>
      </c>
      <c r="B54" s="307" t="s">
        <v>280</v>
      </c>
      <c r="C54" s="308"/>
      <c r="D54" s="113">
        <v>6.0340547720960185</v>
      </c>
      <c r="E54" s="115">
        <v>4497</v>
      </c>
      <c r="F54" s="114">
        <v>4464</v>
      </c>
      <c r="G54" s="114">
        <v>4507</v>
      </c>
      <c r="H54" s="114">
        <v>4435</v>
      </c>
      <c r="I54" s="140">
        <v>4433</v>
      </c>
      <c r="J54" s="115">
        <v>64</v>
      </c>
      <c r="K54" s="116">
        <v>1.4437175727498308</v>
      </c>
    </row>
    <row r="55" spans="1:11" ht="14.1" customHeight="1" x14ac:dyDescent="0.2">
      <c r="A55" s="306">
        <v>72</v>
      </c>
      <c r="B55" s="307" t="s">
        <v>281</v>
      </c>
      <c r="C55" s="308"/>
      <c r="D55" s="113">
        <v>3.235069169562709</v>
      </c>
      <c r="E55" s="115">
        <v>2411</v>
      </c>
      <c r="F55" s="114">
        <v>2402</v>
      </c>
      <c r="G55" s="114">
        <v>2389</v>
      </c>
      <c r="H55" s="114">
        <v>2348</v>
      </c>
      <c r="I55" s="140">
        <v>2379</v>
      </c>
      <c r="J55" s="115">
        <v>32</v>
      </c>
      <c r="K55" s="116">
        <v>1.3451029844472469</v>
      </c>
    </row>
    <row r="56" spans="1:11" ht="14.1" customHeight="1" x14ac:dyDescent="0.2">
      <c r="A56" s="306" t="s">
        <v>282</v>
      </c>
      <c r="B56" s="307" t="s">
        <v>283</v>
      </c>
      <c r="C56" s="308"/>
      <c r="D56" s="113">
        <v>1.6665101238477331</v>
      </c>
      <c r="E56" s="115">
        <v>1242</v>
      </c>
      <c r="F56" s="114">
        <v>1235</v>
      </c>
      <c r="G56" s="114">
        <v>1242</v>
      </c>
      <c r="H56" s="114">
        <v>1219</v>
      </c>
      <c r="I56" s="140">
        <v>1238</v>
      </c>
      <c r="J56" s="115">
        <v>4</v>
      </c>
      <c r="K56" s="116">
        <v>0.32310177705977383</v>
      </c>
    </row>
    <row r="57" spans="1:11" ht="14.1" customHeight="1" x14ac:dyDescent="0.2">
      <c r="A57" s="306" t="s">
        <v>284</v>
      </c>
      <c r="B57" s="307" t="s">
        <v>285</v>
      </c>
      <c r="C57" s="308"/>
      <c r="D57" s="113">
        <v>0.88290149878567503</v>
      </c>
      <c r="E57" s="115">
        <v>658</v>
      </c>
      <c r="F57" s="114">
        <v>646</v>
      </c>
      <c r="G57" s="114">
        <v>643</v>
      </c>
      <c r="H57" s="114">
        <v>636</v>
      </c>
      <c r="I57" s="140">
        <v>643</v>
      </c>
      <c r="J57" s="115">
        <v>15</v>
      </c>
      <c r="K57" s="116">
        <v>2.3328149300155521</v>
      </c>
    </row>
    <row r="58" spans="1:11" ht="14.1" customHeight="1" x14ac:dyDescent="0.2">
      <c r="A58" s="306">
        <v>73</v>
      </c>
      <c r="B58" s="307" t="s">
        <v>286</v>
      </c>
      <c r="C58" s="308"/>
      <c r="D58" s="113">
        <v>2.1455311497846417</v>
      </c>
      <c r="E58" s="115">
        <v>1599</v>
      </c>
      <c r="F58" s="114">
        <v>1594</v>
      </c>
      <c r="G58" s="114">
        <v>1581</v>
      </c>
      <c r="H58" s="114">
        <v>1534</v>
      </c>
      <c r="I58" s="140">
        <v>1541</v>
      </c>
      <c r="J58" s="115">
        <v>58</v>
      </c>
      <c r="K58" s="116">
        <v>3.7637897469175861</v>
      </c>
    </row>
    <row r="59" spans="1:11" ht="14.1" customHeight="1" x14ac:dyDescent="0.2">
      <c r="A59" s="306" t="s">
        <v>287</v>
      </c>
      <c r="B59" s="307" t="s">
        <v>288</v>
      </c>
      <c r="C59" s="308"/>
      <c r="D59" s="113">
        <v>1.7228655386638398</v>
      </c>
      <c r="E59" s="115">
        <v>1284</v>
      </c>
      <c r="F59" s="114">
        <v>1279</v>
      </c>
      <c r="G59" s="114">
        <v>1262</v>
      </c>
      <c r="H59" s="114">
        <v>1224</v>
      </c>
      <c r="I59" s="140">
        <v>1229</v>
      </c>
      <c r="J59" s="115">
        <v>55</v>
      </c>
      <c r="K59" s="116">
        <v>4.4751830756712776</v>
      </c>
    </row>
    <row r="60" spans="1:11" ht="14.1" customHeight="1" x14ac:dyDescent="0.2">
      <c r="A60" s="306">
        <v>81</v>
      </c>
      <c r="B60" s="307" t="s">
        <v>289</v>
      </c>
      <c r="C60" s="308"/>
      <c r="D60" s="113">
        <v>8.1205469158828336</v>
      </c>
      <c r="E60" s="115">
        <v>6052</v>
      </c>
      <c r="F60" s="114">
        <v>6082</v>
      </c>
      <c r="G60" s="114">
        <v>6047</v>
      </c>
      <c r="H60" s="114">
        <v>5919</v>
      </c>
      <c r="I60" s="140">
        <v>5943</v>
      </c>
      <c r="J60" s="115">
        <v>109</v>
      </c>
      <c r="K60" s="116">
        <v>1.834090526670032</v>
      </c>
    </row>
    <row r="61" spans="1:11" ht="14.1" customHeight="1" x14ac:dyDescent="0.2">
      <c r="A61" s="306" t="s">
        <v>290</v>
      </c>
      <c r="B61" s="307" t="s">
        <v>291</v>
      </c>
      <c r="C61" s="308"/>
      <c r="D61" s="113">
        <v>2.7064017067639914</v>
      </c>
      <c r="E61" s="115">
        <v>2017</v>
      </c>
      <c r="F61" s="114">
        <v>2030</v>
      </c>
      <c r="G61" s="114">
        <v>2032</v>
      </c>
      <c r="H61" s="114">
        <v>1958</v>
      </c>
      <c r="I61" s="140">
        <v>1980</v>
      </c>
      <c r="J61" s="115">
        <v>37</v>
      </c>
      <c r="K61" s="116">
        <v>1.8686868686868687</v>
      </c>
    </row>
    <row r="62" spans="1:11" ht="14.1" customHeight="1" x14ac:dyDescent="0.2">
      <c r="A62" s="306" t="s">
        <v>292</v>
      </c>
      <c r="B62" s="307" t="s">
        <v>293</v>
      </c>
      <c r="C62" s="308"/>
      <c r="D62" s="113">
        <v>3.3491217947857823</v>
      </c>
      <c r="E62" s="115">
        <v>2496</v>
      </c>
      <c r="F62" s="114">
        <v>2511</v>
      </c>
      <c r="G62" s="114">
        <v>2501</v>
      </c>
      <c r="H62" s="114">
        <v>2468</v>
      </c>
      <c r="I62" s="140">
        <v>2471</v>
      </c>
      <c r="J62" s="115">
        <v>25</v>
      </c>
      <c r="K62" s="116">
        <v>1.0117361392148927</v>
      </c>
    </row>
    <row r="63" spans="1:11" ht="14.1" customHeight="1" x14ac:dyDescent="0.2">
      <c r="A63" s="306"/>
      <c r="B63" s="307" t="s">
        <v>294</v>
      </c>
      <c r="C63" s="308"/>
      <c r="D63" s="113">
        <v>2.8835187247574705</v>
      </c>
      <c r="E63" s="115">
        <v>2149</v>
      </c>
      <c r="F63" s="114">
        <v>2157</v>
      </c>
      <c r="G63" s="114">
        <v>2154</v>
      </c>
      <c r="H63" s="114">
        <v>2134</v>
      </c>
      <c r="I63" s="140">
        <v>2142</v>
      </c>
      <c r="J63" s="115">
        <v>7</v>
      </c>
      <c r="K63" s="116">
        <v>0.32679738562091504</v>
      </c>
    </row>
    <row r="64" spans="1:11" ht="14.1" customHeight="1" x14ac:dyDescent="0.2">
      <c r="A64" s="306" t="s">
        <v>295</v>
      </c>
      <c r="B64" s="307" t="s">
        <v>296</v>
      </c>
      <c r="C64" s="308"/>
      <c r="D64" s="113">
        <v>0.68968293370187983</v>
      </c>
      <c r="E64" s="115">
        <v>514</v>
      </c>
      <c r="F64" s="114">
        <v>520</v>
      </c>
      <c r="G64" s="114">
        <v>512</v>
      </c>
      <c r="H64" s="114">
        <v>504</v>
      </c>
      <c r="I64" s="140">
        <v>500</v>
      </c>
      <c r="J64" s="115">
        <v>14</v>
      </c>
      <c r="K64" s="116">
        <v>2.8</v>
      </c>
    </row>
    <row r="65" spans="1:11" ht="14.1" customHeight="1" x14ac:dyDescent="0.2">
      <c r="A65" s="306" t="s">
        <v>297</v>
      </c>
      <c r="B65" s="307" t="s">
        <v>298</v>
      </c>
      <c r="C65" s="308"/>
      <c r="D65" s="113">
        <v>0.74469655292712711</v>
      </c>
      <c r="E65" s="115">
        <v>555</v>
      </c>
      <c r="F65" s="114">
        <v>551</v>
      </c>
      <c r="G65" s="114">
        <v>531</v>
      </c>
      <c r="H65" s="114">
        <v>525</v>
      </c>
      <c r="I65" s="140">
        <v>529</v>
      </c>
      <c r="J65" s="115">
        <v>26</v>
      </c>
      <c r="K65" s="116">
        <v>4.9149338374291114</v>
      </c>
    </row>
    <row r="66" spans="1:11" ht="14.1" customHeight="1" x14ac:dyDescent="0.2">
      <c r="A66" s="306">
        <v>82</v>
      </c>
      <c r="B66" s="307" t="s">
        <v>299</v>
      </c>
      <c r="C66" s="308"/>
      <c r="D66" s="113">
        <v>5.0102647362700763</v>
      </c>
      <c r="E66" s="115">
        <v>3734</v>
      </c>
      <c r="F66" s="114">
        <v>3767</v>
      </c>
      <c r="G66" s="114">
        <v>3680</v>
      </c>
      <c r="H66" s="114">
        <v>3624</v>
      </c>
      <c r="I66" s="140">
        <v>3588</v>
      </c>
      <c r="J66" s="115">
        <v>146</v>
      </c>
      <c r="K66" s="116">
        <v>4.069119286510591</v>
      </c>
    </row>
    <row r="67" spans="1:11" ht="14.1" customHeight="1" x14ac:dyDescent="0.2">
      <c r="A67" s="306" t="s">
        <v>300</v>
      </c>
      <c r="B67" s="307" t="s">
        <v>301</v>
      </c>
      <c r="C67" s="308"/>
      <c r="D67" s="113">
        <v>3.7798381794517422</v>
      </c>
      <c r="E67" s="115">
        <v>2817</v>
      </c>
      <c r="F67" s="114">
        <v>2852</v>
      </c>
      <c r="G67" s="114">
        <v>2766</v>
      </c>
      <c r="H67" s="114">
        <v>2748</v>
      </c>
      <c r="I67" s="140">
        <v>2695</v>
      </c>
      <c r="J67" s="115">
        <v>122</v>
      </c>
      <c r="K67" s="116">
        <v>4.5269016697588125</v>
      </c>
    </row>
    <row r="68" spans="1:11" ht="14.1" customHeight="1" x14ac:dyDescent="0.2">
      <c r="A68" s="306" t="s">
        <v>302</v>
      </c>
      <c r="B68" s="307" t="s">
        <v>303</v>
      </c>
      <c r="C68" s="308"/>
      <c r="D68" s="113">
        <v>0.68163216015672168</v>
      </c>
      <c r="E68" s="115">
        <v>508</v>
      </c>
      <c r="F68" s="114">
        <v>512</v>
      </c>
      <c r="G68" s="114">
        <v>506</v>
      </c>
      <c r="H68" s="114">
        <v>483</v>
      </c>
      <c r="I68" s="140">
        <v>501</v>
      </c>
      <c r="J68" s="115">
        <v>7</v>
      </c>
      <c r="K68" s="116">
        <v>1.3972055888223553</v>
      </c>
    </row>
    <row r="69" spans="1:11" ht="14.1" customHeight="1" x14ac:dyDescent="0.2">
      <c r="A69" s="306">
        <v>83</v>
      </c>
      <c r="B69" s="307" t="s">
        <v>304</v>
      </c>
      <c r="C69" s="308"/>
      <c r="D69" s="113">
        <v>7.4375729601352534</v>
      </c>
      <c r="E69" s="115">
        <v>5543</v>
      </c>
      <c r="F69" s="114">
        <v>5506</v>
      </c>
      <c r="G69" s="114">
        <v>5494</v>
      </c>
      <c r="H69" s="114">
        <v>5394</v>
      </c>
      <c r="I69" s="140">
        <v>5352</v>
      </c>
      <c r="J69" s="115">
        <v>191</v>
      </c>
      <c r="K69" s="116">
        <v>3.5687593423019432</v>
      </c>
    </row>
    <row r="70" spans="1:11" ht="14.1" customHeight="1" x14ac:dyDescent="0.2">
      <c r="A70" s="306" t="s">
        <v>305</v>
      </c>
      <c r="B70" s="307" t="s">
        <v>306</v>
      </c>
      <c r="C70" s="308"/>
      <c r="D70" s="113">
        <v>6.350718531538905</v>
      </c>
      <c r="E70" s="115">
        <v>4733</v>
      </c>
      <c r="F70" s="114">
        <v>4718</v>
      </c>
      <c r="G70" s="114">
        <v>4703</v>
      </c>
      <c r="H70" s="114">
        <v>4610</v>
      </c>
      <c r="I70" s="140">
        <v>4583</v>
      </c>
      <c r="J70" s="115">
        <v>150</v>
      </c>
      <c r="K70" s="116">
        <v>3.2729653065677504</v>
      </c>
    </row>
    <row r="71" spans="1:11" ht="14.1" customHeight="1" x14ac:dyDescent="0.2">
      <c r="A71" s="306"/>
      <c r="B71" s="307" t="s">
        <v>307</v>
      </c>
      <c r="C71" s="308"/>
      <c r="D71" s="113">
        <v>2.6755404081742187</v>
      </c>
      <c r="E71" s="115">
        <v>1994</v>
      </c>
      <c r="F71" s="114">
        <v>2006</v>
      </c>
      <c r="G71" s="114">
        <v>2020</v>
      </c>
      <c r="H71" s="114">
        <v>1990</v>
      </c>
      <c r="I71" s="140">
        <v>2007</v>
      </c>
      <c r="J71" s="115">
        <v>-13</v>
      </c>
      <c r="K71" s="116">
        <v>-0.64773293472845039</v>
      </c>
    </row>
    <row r="72" spans="1:11" ht="14.1" customHeight="1" x14ac:dyDescent="0.2">
      <c r="A72" s="306">
        <v>84</v>
      </c>
      <c r="B72" s="307" t="s">
        <v>308</v>
      </c>
      <c r="C72" s="308"/>
      <c r="D72" s="113">
        <v>1.24921169509037</v>
      </c>
      <c r="E72" s="115">
        <v>931</v>
      </c>
      <c r="F72" s="114">
        <v>924</v>
      </c>
      <c r="G72" s="114">
        <v>903</v>
      </c>
      <c r="H72" s="114">
        <v>915</v>
      </c>
      <c r="I72" s="140">
        <v>887</v>
      </c>
      <c r="J72" s="115">
        <v>44</v>
      </c>
      <c r="K72" s="116">
        <v>4.96054114994363</v>
      </c>
    </row>
    <row r="73" spans="1:11" ht="14.1" customHeight="1" x14ac:dyDescent="0.2">
      <c r="A73" s="306" t="s">
        <v>309</v>
      </c>
      <c r="B73" s="307" t="s">
        <v>310</v>
      </c>
      <c r="C73" s="308"/>
      <c r="D73" s="113">
        <v>0.75677271324486428</v>
      </c>
      <c r="E73" s="115">
        <v>564</v>
      </c>
      <c r="F73" s="114">
        <v>559</v>
      </c>
      <c r="G73" s="114">
        <v>544</v>
      </c>
      <c r="H73" s="114">
        <v>572</v>
      </c>
      <c r="I73" s="140">
        <v>547</v>
      </c>
      <c r="J73" s="115">
        <v>17</v>
      </c>
      <c r="K73" s="116">
        <v>3.1078610603290677</v>
      </c>
    </row>
    <row r="74" spans="1:11" ht="14.1" customHeight="1" x14ac:dyDescent="0.2">
      <c r="A74" s="306" t="s">
        <v>311</v>
      </c>
      <c r="B74" s="307" t="s">
        <v>312</v>
      </c>
      <c r="C74" s="308"/>
      <c r="D74" s="113">
        <v>0.18919317831121607</v>
      </c>
      <c r="E74" s="115">
        <v>141</v>
      </c>
      <c r="F74" s="114">
        <v>144</v>
      </c>
      <c r="G74" s="114">
        <v>141</v>
      </c>
      <c r="H74" s="114">
        <v>138</v>
      </c>
      <c r="I74" s="140">
        <v>138</v>
      </c>
      <c r="J74" s="115">
        <v>3</v>
      </c>
      <c r="K74" s="116">
        <v>2.1739130434782608</v>
      </c>
    </row>
    <row r="75" spans="1:11" ht="14.1" customHeight="1" x14ac:dyDescent="0.2">
      <c r="A75" s="306" t="s">
        <v>313</v>
      </c>
      <c r="B75" s="307" t="s">
        <v>314</v>
      </c>
      <c r="C75" s="308"/>
      <c r="D75" s="113">
        <v>1.2076160317737197E-2</v>
      </c>
      <c r="E75" s="115">
        <v>9</v>
      </c>
      <c r="F75" s="114">
        <v>10</v>
      </c>
      <c r="G75" s="114">
        <v>10</v>
      </c>
      <c r="H75" s="114">
        <v>10</v>
      </c>
      <c r="I75" s="140">
        <v>10</v>
      </c>
      <c r="J75" s="115">
        <v>-1</v>
      </c>
      <c r="K75" s="116">
        <v>-10</v>
      </c>
    </row>
    <row r="76" spans="1:11" ht="14.1" customHeight="1" x14ac:dyDescent="0.2">
      <c r="A76" s="306">
        <v>91</v>
      </c>
      <c r="B76" s="307" t="s">
        <v>315</v>
      </c>
      <c r="C76" s="308"/>
      <c r="D76" s="113">
        <v>0.13686315026768822</v>
      </c>
      <c r="E76" s="115">
        <v>102</v>
      </c>
      <c r="F76" s="114">
        <v>104</v>
      </c>
      <c r="G76" s="114">
        <v>107</v>
      </c>
      <c r="H76" s="114">
        <v>100</v>
      </c>
      <c r="I76" s="140">
        <v>103</v>
      </c>
      <c r="J76" s="115">
        <v>-1</v>
      </c>
      <c r="K76" s="116">
        <v>-0.970873786407767</v>
      </c>
    </row>
    <row r="77" spans="1:11" ht="14.1" customHeight="1" x14ac:dyDescent="0.2">
      <c r="A77" s="306">
        <v>92</v>
      </c>
      <c r="B77" s="307" t="s">
        <v>316</v>
      </c>
      <c r="C77" s="308"/>
      <c r="D77" s="113">
        <v>0.53806003193473506</v>
      </c>
      <c r="E77" s="115">
        <v>401</v>
      </c>
      <c r="F77" s="114">
        <v>404</v>
      </c>
      <c r="G77" s="114">
        <v>408</v>
      </c>
      <c r="H77" s="114">
        <v>372</v>
      </c>
      <c r="I77" s="140">
        <v>368</v>
      </c>
      <c r="J77" s="115">
        <v>33</v>
      </c>
      <c r="K77" s="116">
        <v>8.9673913043478262</v>
      </c>
    </row>
    <row r="78" spans="1:11" ht="14.1" customHeight="1" x14ac:dyDescent="0.2">
      <c r="A78" s="306">
        <v>93</v>
      </c>
      <c r="B78" s="307" t="s">
        <v>317</v>
      </c>
      <c r="C78" s="308"/>
      <c r="D78" s="113">
        <v>7.2456961906423173E-2</v>
      </c>
      <c r="E78" s="115">
        <v>54</v>
      </c>
      <c r="F78" s="114">
        <v>55</v>
      </c>
      <c r="G78" s="114">
        <v>53</v>
      </c>
      <c r="H78" s="114">
        <v>53</v>
      </c>
      <c r="I78" s="140">
        <v>55</v>
      </c>
      <c r="J78" s="115">
        <v>-1</v>
      </c>
      <c r="K78" s="116">
        <v>-1.8181818181818181</v>
      </c>
    </row>
    <row r="79" spans="1:11" ht="14.1" customHeight="1" x14ac:dyDescent="0.2">
      <c r="A79" s="306">
        <v>94</v>
      </c>
      <c r="B79" s="307" t="s">
        <v>318</v>
      </c>
      <c r="C79" s="308"/>
      <c r="D79" s="113">
        <v>6.8431575133844111E-2</v>
      </c>
      <c r="E79" s="115">
        <v>51</v>
      </c>
      <c r="F79" s="114">
        <v>60</v>
      </c>
      <c r="G79" s="114">
        <v>61</v>
      </c>
      <c r="H79" s="114">
        <v>59</v>
      </c>
      <c r="I79" s="140">
        <v>58</v>
      </c>
      <c r="J79" s="115">
        <v>-7</v>
      </c>
      <c r="K79" s="116">
        <v>-12.068965517241379</v>
      </c>
    </row>
    <row r="80" spans="1:11" ht="14.1" customHeight="1" x14ac:dyDescent="0.2">
      <c r="A80" s="306" t="s">
        <v>319</v>
      </c>
      <c r="B80" s="307" t="s">
        <v>320</v>
      </c>
      <c r="C80" s="308"/>
      <c r="D80" s="113">
        <v>6.708977954298442E-3</v>
      </c>
      <c r="E80" s="115">
        <v>5</v>
      </c>
      <c r="F80" s="114">
        <v>5</v>
      </c>
      <c r="G80" s="114">
        <v>5</v>
      </c>
      <c r="H80" s="114">
        <v>5</v>
      </c>
      <c r="I80" s="140">
        <v>5</v>
      </c>
      <c r="J80" s="115">
        <v>0</v>
      </c>
      <c r="K80" s="116">
        <v>0</v>
      </c>
    </row>
    <row r="81" spans="1:11" ht="14.1" customHeight="1" x14ac:dyDescent="0.2">
      <c r="A81" s="310" t="s">
        <v>321</v>
      </c>
      <c r="B81" s="311" t="s">
        <v>224</v>
      </c>
      <c r="C81" s="312"/>
      <c r="D81" s="125">
        <v>2.2595837750077155</v>
      </c>
      <c r="E81" s="143">
        <v>1684</v>
      </c>
      <c r="F81" s="144">
        <v>1682</v>
      </c>
      <c r="G81" s="144">
        <v>1667</v>
      </c>
      <c r="H81" s="144">
        <v>1615</v>
      </c>
      <c r="I81" s="145">
        <v>1616</v>
      </c>
      <c r="J81" s="143">
        <v>68</v>
      </c>
      <c r="K81" s="146">
        <v>4.2079207920792081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23034</v>
      </c>
      <c r="E12" s="114">
        <v>24021</v>
      </c>
      <c r="F12" s="114">
        <v>24290</v>
      </c>
      <c r="G12" s="114">
        <v>24262</v>
      </c>
      <c r="H12" s="140">
        <v>23870</v>
      </c>
      <c r="I12" s="115">
        <v>-836</v>
      </c>
      <c r="J12" s="116">
        <v>-3.5023041474654377</v>
      </c>
      <c r="K12"/>
      <c r="L12"/>
      <c r="M12"/>
      <c r="N12"/>
      <c r="O12"/>
      <c r="P12"/>
    </row>
    <row r="13" spans="1:16" s="110" customFormat="1" ht="14.45" customHeight="1" x14ac:dyDescent="0.2">
      <c r="A13" s="120" t="s">
        <v>105</v>
      </c>
      <c r="B13" s="119" t="s">
        <v>106</v>
      </c>
      <c r="C13" s="113">
        <v>39.08135799253278</v>
      </c>
      <c r="D13" s="115">
        <v>9002</v>
      </c>
      <c r="E13" s="114">
        <v>9317</v>
      </c>
      <c r="F13" s="114">
        <v>9363</v>
      </c>
      <c r="G13" s="114">
        <v>9217</v>
      </c>
      <c r="H13" s="140">
        <v>9063</v>
      </c>
      <c r="I13" s="115">
        <v>-61</v>
      </c>
      <c r="J13" s="116">
        <v>-0.67306631358269886</v>
      </c>
      <c r="K13"/>
      <c r="L13"/>
      <c r="M13"/>
      <c r="N13"/>
      <c r="O13"/>
      <c r="P13"/>
    </row>
    <row r="14" spans="1:16" s="110" customFormat="1" ht="14.45" customHeight="1" x14ac:dyDescent="0.2">
      <c r="A14" s="120"/>
      <c r="B14" s="119" t="s">
        <v>107</v>
      </c>
      <c r="C14" s="113">
        <v>60.91864200746722</v>
      </c>
      <c r="D14" s="115">
        <v>14032</v>
      </c>
      <c r="E14" s="114">
        <v>14704</v>
      </c>
      <c r="F14" s="114">
        <v>14927</v>
      </c>
      <c r="G14" s="114">
        <v>15045</v>
      </c>
      <c r="H14" s="140">
        <v>14807</v>
      </c>
      <c r="I14" s="115">
        <v>-775</v>
      </c>
      <c r="J14" s="116">
        <v>-5.2340109407712569</v>
      </c>
      <c r="K14"/>
      <c r="L14"/>
      <c r="M14"/>
      <c r="N14"/>
      <c r="O14"/>
      <c r="P14"/>
    </row>
    <row r="15" spans="1:16" s="110" customFormat="1" ht="14.45" customHeight="1" x14ac:dyDescent="0.2">
      <c r="A15" s="118" t="s">
        <v>105</v>
      </c>
      <c r="B15" s="121" t="s">
        <v>108</v>
      </c>
      <c r="C15" s="113">
        <v>15.642094295389425</v>
      </c>
      <c r="D15" s="115">
        <v>3603</v>
      </c>
      <c r="E15" s="114">
        <v>3725</v>
      </c>
      <c r="F15" s="114">
        <v>3855</v>
      </c>
      <c r="G15" s="114">
        <v>3866</v>
      </c>
      <c r="H15" s="140">
        <v>3642</v>
      </c>
      <c r="I15" s="115">
        <v>-39</v>
      </c>
      <c r="J15" s="116">
        <v>-1.0708401976935749</v>
      </c>
      <c r="K15"/>
      <c r="L15"/>
      <c r="M15"/>
      <c r="N15"/>
      <c r="O15"/>
      <c r="P15"/>
    </row>
    <row r="16" spans="1:16" s="110" customFormat="1" ht="14.45" customHeight="1" x14ac:dyDescent="0.2">
      <c r="A16" s="118"/>
      <c r="B16" s="121" t="s">
        <v>109</v>
      </c>
      <c r="C16" s="113">
        <v>46.826430494052268</v>
      </c>
      <c r="D16" s="115">
        <v>10786</v>
      </c>
      <c r="E16" s="114">
        <v>11371</v>
      </c>
      <c r="F16" s="114">
        <v>11521</v>
      </c>
      <c r="G16" s="114">
        <v>11572</v>
      </c>
      <c r="H16" s="140">
        <v>11475</v>
      </c>
      <c r="I16" s="115">
        <v>-689</v>
      </c>
      <c r="J16" s="116">
        <v>-6.0043572984749458</v>
      </c>
      <c r="K16"/>
      <c r="L16"/>
      <c r="M16"/>
      <c r="N16"/>
      <c r="O16"/>
      <c r="P16"/>
    </row>
    <row r="17" spans="1:16" s="110" customFormat="1" ht="14.45" customHeight="1" x14ac:dyDescent="0.2">
      <c r="A17" s="118"/>
      <c r="B17" s="121" t="s">
        <v>110</v>
      </c>
      <c r="C17" s="113">
        <v>21.511678388469221</v>
      </c>
      <c r="D17" s="115">
        <v>4955</v>
      </c>
      <c r="E17" s="114">
        <v>5110</v>
      </c>
      <c r="F17" s="114">
        <v>5110</v>
      </c>
      <c r="G17" s="114">
        <v>5094</v>
      </c>
      <c r="H17" s="140">
        <v>5065</v>
      </c>
      <c r="I17" s="115">
        <v>-110</v>
      </c>
      <c r="J17" s="116">
        <v>-2.1717670286278383</v>
      </c>
      <c r="K17"/>
      <c r="L17"/>
      <c r="M17"/>
      <c r="N17"/>
      <c r="O17"/>
      <c r="P17"/>
    </row>
    <row r="18" spans="1:16" s="110" customFormat="1" ht="14.45" customHeight="1" x14ac:dyDescent="0.2">
      <c r="A18" s="120"/>
      <c r="B18" s="121" t="s">
        <v>111</v>
      </c>
      <c r="C18" s="113">
        <v>16.011114005383348</v>
      </c>
      <c r="D18" s="115">
        <v>3688</v>
      </c>
      <c r="E18" s="114">
        <v>3815</v>
      </c>
      <c r="F18" s="114">
        <v>3804</v>
      </c>
      <c r="G18" s="114">
        <v>3730</v>
      </c>
      <c r="H18" s="140">
        <v>3688</v>
      </c>
      <c r="I18" s="115">
        <v>0</v>
      </c>
      <c r="J18" s="116">
        <v>0</v>
      </c>
      <c r="K18"/>
      <c r="L18"/>
      <c r="M18"/>
      <c r="N18"/>
      <c r="O18"/>
      <c r="P18"/>
    </row>
    <row r="19" spans="1:16" s="110" customFormat="1" ht="14.45" customHeight="1" x14ac:dyDescent="0.2">
      <c r="A19" s="120"/>
      <c r="B19" s="121" t="s">
        <v>112</v>
      </c>
      <c r="C19" s="113">
        <v>1.6410523573847355</v>
      </c>
      <c r="D19" s="115">
        <v>378</v>
      </c>
      <c r="E19" s="114">
        <v>394</v>
      </c>
      <c r="F19" s="114">
        <v>399</v>
      </c>
      <c r="G19" s="114">
        <v>335</v>
      </c>
      <c r="H19" s="140">
        <v>334</v>
      </c>
      <c r="I19" s="115">
        <v>44</v>
      </c>
      <c r="J19" s="116">
        <v>13.173652694610778</v>
      </c>
      <c r="K19"/>
      <c r="L19"/>
      <c r="M19"/>
      <c r="N19"/>
      <c r="O19"/>
      <c r="P19"/>
    </row>
    <row r="20" spans="1:16" s="110" customFormat="1" ht="14.45" customHeight="1" x14ac:dyDescent="0.2">
      <c r="A20" s="120" t="s">
        <v>113</v>
      </c>
      <c r="B20" s="119" t="s">
        <v>116</v>
      </c>
      <c r="C20" s="113">
        <v>89.215941651471738</v>
      </c>
      <c r="D20" s="115">
        <v>20550</v>
      </c>
      <c r="E20" s="114">
        <v>21384</v>
      </c>
      <c r="F20" s="114">
        <v>21590</v>
      </c>
      <c r="G20" s="114">
        <v>21539</v>
      </c>
      <c r="H20" s="140">
        <v>21207</v>
      </c>
      <c r="I20" s="115">
        <v>-657</v>
      </c>
      <c r="J20" s="116">
        <v>-3.0980336681284482</v>
      </c>
      <c r="K20"/>
      <c r="L20"/>
      <c r="M20"/>
      <c r="N20"/>
      <c r="O20"/>
      <c r="P20"/>
    </row>
    <row r="21" spans="1:16" s="110" customFormat="1" ht="14.45" customHeight="1" x14ac:dyDescent="0.2">
      <c r="A21" s="123"/>
      <c r="B21" s="124" t="s">
        <v>117</v>
      </c>
      <c r="C21" s="125">
        <v>10.471476947121646</v>
      </c>
      <c r="D21" s="143">
        <v>2412</v>
      </c>
      <c r="E21" s="144">
        <v>2554</v>
      </c>
      <c r="F21" s="144">
        <v>2619</v>
      </c>
      <c r="G21" s="144">
        <v>2633</v>
      </c>
      <c r="H21" s="145">
        <v>2568</v>
      </c>
      <c r="I21" s="143">
        <v>-156</v>
      </c>
      <c r="J21" s="146">
        <v>-6.0747663551401869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24321</v>
      </c>
      <c r="E56" s="114">
        <v>24980</v>
      </c>
      <c r="F56" s="114">
        <v>25101</v>
      </c>
      <c r="G56" s="114">
        <v>25065</v>
      </c>
      <c r="H56" s="140">
        <v>24686</v>
      </c>
      <c r="I56" s="115">
        <v>-365</v>
      </c>
      <c r="J56" s="116">
        <v>-1.4785708498744228</v>
      </c>
      <c r="K56"/>
      <c r="L56"/>
      <c r="M56"/>
      <c r="N56"/>
      <c r="O56"/>
      <c r="P56"/>
    </row>
    <row r="57" spans="1:16" s="110" customFormat="1" ht="14.45" customHeight="1" x14ac:dyDescent="0.2">
      <c r="A57" s="120" t="s">
        <v>105</v>
      </c>
      <c r="B57" s="119" t="s">
        <v>106</v>
      </c>
      <c r="C57" s="113">
        <v>39.077340569877883</v>
      </c>
      <c r="D57" s="115">
        <v>9504</v>
      </c>
      <c r="E57" s="114">
        <v>9787</v>
      </c>
      <c r="F57" s="114">
        <v>9757</v>
      </c>
      <c r="G57" s="114">
        <v>9682</v>
      </c>
      <c r="H57" s="140">
        <v>9516</v>
      </c>
      <c r="I57" s="115">
        <v>-12</v>
      </c>
      <c r="J57" s="116">
        <v>-0.12610340479192939</v>
      </c>
    </row>
    <row r="58" spans="1:16" s="110" customFormat="1" ht="14.45" customHeight="1" x14ac:dyDescent="0.2">
      <c r="A58" s="120"/>
      <c r="B58" s="119" t="s">
        <v>107</v>
      </c>
      <c r="C58" s="113">
        <v>60.922659430122117</v>
      </c>
      <c r="D58" s="115">
        <v>14817</v>
      </c>
      <c r="E58" s="114">
        <v>15193</v>
      </c>
      <c r="F58" s="114">
        <v>15344</v>
      </c>
      <c r="G58" s="114">
        <v>15383</v>
      </c>
      <c r="H58" s="140">
        <v>15170</v>
      </c>
      <c r="I58" s="115">
        <v>-353</v>
      </c>
      <c r="J58" s="116">
        <v>-2.3269611074489123</v>
      </c>
    </row>
    <row r="59" spans="1:16" s="110" customFormat="1" ht="14.45" customHeight="1" x14ac:dyDescent="0.2">
      <c r="A59" s="118" t="s">
        <v>105</v>
      </c>
      <c r="B59" s="121" t="s">
        <v>108</v>
      </c>
      <c r="C59" s="113">
        <v>15.011718268163316</v>
      </c>
      <c r="D59" s="115">
        <v>3651</v>
      </c>
      <c r="E59" s="114">
        <v>3789</v>
      </c>
      <c r="F59" s="114">
        <v>3863</v>
      </c>
      <c r="G59" s="114">
        <v>3942</v>
      </c>
      <c r="H59" s="140">
        <v>3693</v>
      </c>
      <c r="I59" s="115">
        <v>-42</v>
      </c>
      <c r="J59" s="116">
        <v>-1.1372867587327375</v>
      </c>
    </row>
    <row r="60" spans="1:16" s="110" customFormat="1" ht="14.45" customHeight="1" x14ac:dyDescent="0.2">
      <c r="A60" s="118"/>
      <c r="B60" s="121" t="s">
        <v>109</v>
      </c>
      <c r="C60" s="113">
        <v>47.177336458204842</v>
      </c>
      <c r="D60" s="115">
        <v>11474</v>
      </c>
      <c r="E60" s="114">
        <v>11901</v>
      </c>
      <c r="F60" s="114">
        <v>11981</v>
      </c>
      <c r="G60" s="114">
        <v>11989</v>
      </c>
      <c r="H60" s="140">
        <v>11937</v>
      </c>
      <c r="I60" s="115">
        <v>-463</v>
      </c>
      <c r="J60" s="116">
        <v>-3.8786964899053364</v>
      </c>
    </row>
    <row r="61" spans="1:16" s="110" customFormat="1" ht="14.45" customHeight="1" x14ac:dyDescent="0.2">
      <c r="A61" s="118"/>
      <c r="B61" s="121" t="s">
        <v>110</v>
      </c>
      <c r="C61" s="113">
        <v>21.693186957773118</v>
      </c>
      <c r="D61" s="115">
        <v>5276</v>
      </c>
      <c r="E61" s="114">
        <v>5298</v>
      </c>
      <c r="F61" s="114">
        <v>5274</v>
      </c>
      <c r="G61" s="114">
        <v>5229</v>
      </c>
      <c r="H61" s="140">
        <v>5177</v>
      </c>
      <c r="I61" s="115">
        <v>99</v>
      </c>
      <c r="J61" s="116">
        <v>1.9123044234112421</v>
      </c>
    </row>
    <row r="62" spans="1:16" s="110" customFormat="1" ht="14.45" customHeight="1" x14ac:dyDescent="0.2">
      <c r="A62" s="120"/>
      <c r="B62" s="121" t="s">
        <v>111</v>
      </c>
      <c r="C62" s="113">
        <v>16.113646642818964</v>
      </c>
      <c r="D62" s="115">
        <v>3919</v>
      </c>
      <c r="E62" s="114">
        <v>3992</v>
      </c>
      <c r="F62" s="114">
        <v>3983</v>
      </c>
      <c r="G62" s="114">
        <v>3905</v>
      </c>
      <c r="H62" s="140">
        <v>3879</v>
      </c>
      <c r="I62" s="115">
        <v>40</v>
      </c>
      <c r="J62" s="116">
        <v>1.031193606599639</v>
      </c>
    </row>
    <row r="63" spans="1:16" s="110" customFormat="1" ht="14.45" customHeight="1" x14ac:dyDescent="0.2">
      <c r="A63" s="120"/>
      <c r="B63" s="121" t="s">
        <v>112</v>
      </c>
      <c r="C63" s="113">
        <v>1.6117758315858723</v>
      </c>
      <c r="D63" s="115">
        <v>392</v>
      </c>
      <c r="E63" s="114">
        <v>383</v>
      </c>
      <c r="F63" s="114">
        <v>396</v>
      </c>
      <c r="G63" s="114">
        <v>344</v>
      </c>
      <c r="H63" s="140">
        <v>357</v>
      </c>
      <c r="I63" s="115">
        <v>35</v>
      </c>
      <c r="J63" s="116">
        <v>9.8039215686274517</v>
      </c>
    </row>
    <row r="64" spans="1:16" s="110" customFormat="1" ht="14.45" customHeight="1" x14ac:dyDescent="0.2">
      <c r="A64" s="120" t="s">
        <v>113</v>
      </c>
      <c r="B64" s="119" t="s">
        <v>116</v>
      </c>
      <c r="C64" s="113">
        <v>91.188684675794576</v>
      </c>
      <c r="D64" s="115">
        <v>22178</v>
      </c>
      <c r="E64" s="114">
        <v>22815</v>
      </c>
      <c r="F64" s="114">
        <v>22888</v>
      </c>
      <c r="G64" s="114">
        <v>22826</v>
      </c>
      <c r="H64" s="140">
        <v>22502</v>
      </c>
      <c r="I64" s="115">
        <v>-324</v>
      </c>
      <c r="J64" s="116">
        <v>-1.4398720113767665</v>
      </c>
    </row>
    <row r="65" spans="1:10" s="110" customFormat="1" ht="14.45" customHeight="1" x14ac:dyDescent="0.2">
      <c r="A65" s="123"/>
      <c r="B65" s="124" t="s">
        <v>117</v>
      </c>
      <c r="C65" s="125">
        <v>8.5481682496607867</v>
      </c>
      <c r="D65" s="143">
        <v>2079</v>
      </c>
      <c r="E65" s="144">
        <v>2094</v>
      </c>
      <c r="F65" s="144">
        <v>2148</v>
      </c>
      <c r="G65" s="144">
        <v>2170</v>
      </c>
      <c r="H65" s="145">
        <v>2114</v>
      </c>
      <c r="I65" s="143">
        <v>-35</v>
      </c>
      <c r="J65" s="146">
        <v>-1.6556291390728477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23034</v>
      </c>
      <c r="G11" s="114">
        <v>24021</v>
      </c>
      <c r="H11" s="114">
        <v>24290</v>
      </c>
      <c r="I11" s="114">
        <v>24262</v>
      </c>
      <c r="J11" s="140">
        <v>23870</v>
      </c>
      <c r="K11" s="114">
        <v>-836</v>
      </c>
      <c r="L11" s="116">
        <v>-3.5023041474654377</v>
      </c>
    </row>
    <row r="12" spans="1:17" s="110" customFormat="1" ht="24" customHeight="1" x14ac:dyDescent="0.2">
      <c r="A12" s="604" t="s">
        <v>185</v>
      </c>
      <c r="B12" s="605"/>
      <c r="C12" s="605"/>
      <c r="D12" s="606"/>
      <c r="E12" s="113">
        <v>39.08135799253278</v>
      </c>
      <c r="F12" s="115">
        <v>9002</v>
      </c>
      <c r="G12" s="114">
        <v>9317</v>
      </c>
      <c r="H12" s="114">
        <v>9363</v>
      </c>
      <c r="I12" s="114">
        <v>9217</v>
      </c>
      <c r="J12" s="140">
        <v>9063</v>
      </c>
      <c r="K12" s="114">
        <v>-61</v>
      </c>
      <c r="L12" s="116">
        <v>-0.67306631358269886</v>
      </c>
    </row>
    <row r="13" spans="1:17" s="110" customFormat="1" ht="15" customHeight="1" x14ac:dyDescent="0.2">
      <c r="A13" s="120"/>
      <c r="B13" s="612" t="s">
        <v>107</v>
      </c>
      <c r="C13" s="612"/>
      <c r="E13" s="113">
        <v>60.91864200746722</v>
      </c>
      <c r="F13" s="115">
        <v>14032</v>
      </c>
      <c r="G13" s="114">
        <v>14704</v>
      </c>
      <c r="H13" s="114">
        <v>14927</v>
      </c>
      <c r="I13" s="114">
        <v>15045</v>
      </c>
      <c r="J13" s="140">
        <v>14807</v>
      </c>
      <c r="K13" s="114">
        <v>-775</v>
      </c>
      <c r="L13" s="116">
        <v>-5.2340109407712569</v>
      </c>
    </row>
    <row r="14" spans="1:17" s="110" customFormat="1" ht="22.5" customHeight="1" x14ac:dyDescent="0.2">
      <c r="A14" s="604" t="s">
        <v>186</v>
      </c>
      <c r="B14" s="605"/>
      <c r="C14" s="605"/>
      <c r="D14" s="606"/>
      <c r="E14" s="113">
        <v>15.642094295389425</v>
      </c>
      <c r="F14" s="115">
        <v>3603</v>
      </c>
      <c r="G14" s="114">
        <v>3725</v>
      </c>
      <c r="H14" s="114">
        <v>3855</v>
      </c>
      <c r="I14" s="114">
        <v>3866</v>
      </c>
      <c r="J14" s="140">
        <v>3642</v>
      </c>
      <c r="K14" s="114">
        <v>-39</v>
      </c>
      <c r="L14" s="116">
        <v>-1.0708401976935749</v>
      </c>
    </row>
    <row r="15" spans="1:17" s="110" customFormat="1" ht="15" customHeight="1" x14ac:dyDescent="0.2">
      <c r="A15" s="120"/>
      <c r="B15" s="119"/>
      <c r="C15" s="258" t="s">
        <v>106</v>
      </c>
      <c r="E15" s="113">
        <v>47.710241465445463</v>
      </c>
      <c r="F15" s="115">
        <v>1719</v>
      </c>
      <c r="G15" s="114">
        <v>1765</v>
      </c>
      <c r="H15" s="114">
        <v>1803</v>
      </c>
      <c r="I15" s="114">
        <v>1795</v>
      </c>
      <c r="J15" s="140">
        <v>1732</v>
      </c>
      <c r="K15" s="114">
        <v>-13</v>
      </c>
      <c r="L15" s="116">
        <v>-0.75057736720554269</v>
      </c>
    </row>
    <row r="16" spans="1:17" s="110" customFormat="1" ht="15" customHeight="1" x14ac:dyDescent="0.2">
      <c r="A16" s="120"/>
      <c r="B16" s="119"/>
      <c r="C16" s="258" t="s">
        <v>107</v>
      </c>
      <c r="E16" s="113">
        <v>52.289758534554537</v>
      </c>
      <c r="F16" s="115">
        <v>1884</v>
      </c>
      <c r="G16" s="114">
        <v>1960</v>
      </c>
      <c r="H16" s="114">
        <v>2052</v>
      </c>
      <c r="I16" s="114">
        <v>2071</v>
      </c>
      <c r="J16" s="140">
        <v>1910</v>
      </c>
      <c r="K16" s="114">
        <v>-26</v>
      </c>
      <c r="L16" s="116">
        <v>-1.3612565445026179</v>
      </c>
    </row>
    <row r="17" spans="1:12" s="110" customFormat="1" ht="15" customHeight="1" x14ac:dyDescent="0.2">
      <c r="A17" s="120"/>
      <c r="B17" s="121" t="s">
        <v>109</v>
      </c>
      <c r="C17" s="258"/>
      <c r="E17" s="113">
        <v>46.826430494052268</v>
      </c>
      <c r="F17" s="115">
        <v>10786</v>
      </c>
      <c r="G17" s="114">
        <v>11371</v>
      </c>
      <c r="H17" s="114">
        <v>11521</v>
      </c>
      <c r="I17" s="114">
        <v>11572</v>
      </c>
      <c r="J17" s="140">
        <v>11475</v>
      </c>
      <c r="K17" s="114">
        <v>-689</v>
      </c>
      <c r="L17" s="116">
        <v>-6.0043572984749458</v>
      </c>
    </row>
    <row r="18" spans="1:12" s="110" customFormat="1" ht="15" customHeight="1" x14ac:dyDescent="0.2">
      <c r="A18" s="120"/>
      <c r="B18" s="119"/>
      <c r="C18" s="258" t="s">
        <v>106</v>
      </c>
      <c r="E18" s="113">
        <v>33.691822733172629</v>
      </c>
      <c r="F18" s="115">
        <v>3634</v>
      </c>
      <c r="G18" s="114">
        <v>3799</v>
      </c>
      <c r="H18" s="114">
        <v>3804</v>
      </c>
      <c r="I18" s="114">
        <v>3688</v>
      </c>
      <c r="J18" s="140">
        <v>3639</v>
      </c>
      <c r="K18" s="114">
        <v>-5</v>
      </c>
      <c r="L18" s="116">
        <v>-0.13740038472107721</v>
      </c>
    </row>
    <row r="19" spans="1:12" s="110" customFormat="1" ht="15" customHeight="1" x14ac:dyDescent="0.2">
      <c r="A19" s="120"/>
      <c r="B19" s="119"/>
      <c r="C19" s="258" t="s">
        <v>107</v>
      </c>
      <c r="E19" s="113">
        <v>66.308177266827371</v>
      </c>
      <c r="F19" s="115">
        <v>7152</v>
      </c>
      <c r="G19" s="114">
        <v>7572</v>
      </c>
      <c r="H19" s="114">
        <v>7717</v>
      </c>
      <c r="I19" s="114">
        <v>7884</v>
      </c>
      <c r="J19" s="140">
        <v>7836</v>
      </c>
      <c r="K19" s="114">
        <v>-684</v>
      </c>
      <c r="L19" s="116">
        <v>-8.7289433384379791</v>
      </c>
    </row>
    <row r="20" spans="1:12" s="110" customFormat="1" ht="15" customHeight="1" x14ac:dyDescent="0.2">
      <c r="A20" s="120"/>
      <c r="B20" s="121" t="s">
        <v>110</v>
      </c>
      <c r="C20" s="258"/>
      <c r="E20" s="113">
        <v>21.511678388469221</v>
      </c>
      <c r="F20" s="115">
        <v>4955</v>
      </c>
      <c r="G20" s="114">
        <v>5110</v>
      </c>
      <c r="H20" s="114">
        <v>5110</v>
      </c>
      <c r="I20" s="114">
        <v>5094</v>
      </c>
      <c r="J20" s="140">
        <v>5065</v>
      </c>
      <c r="K20" s="114">
        <v>-110</v>
      </c>
      <c r="L20" s="116">
        <v>-2.1717670286278383</v>
      </c>
    </row>
    <row r="21" spans="1:12" s="110" customFormat="1" ht="15" customHeight="1" x14ac:dyDescent="0.2">
      <c r="A21" s="120"/>
      <c r="B21" s="119"/>
      <c r="C21" s="258" t="s">
        <v>106</v>
      </c>
      <c r="E21" s="113">
        <v>32.33097880928355</v>
      </c>
      <c r="F21" s="115">
        <v>1602</v>
      </c>
      <c r="G21" s="114">
        <v>1651</v>
      </c>
      <c r="H21" s="114">
        <v>1642</v>
      </c>
      <c r="I21" s="114">
        <v>1651</v>
      </c>
      <c r="J21" s="140">
        <v>1640</v>
      </c>
      <c r="K21" s="114">
        <v>-38</v>
      </c>
      <c r="L21" s="116">
        <v>-2.3170731707317072</v>
      </c>
    </row>
    <row r="22" spans="1:12" s="110" customFormat="1" ht="15" customHeight="1" x14ac:dyDescent="0.2">
      <c r="A22" s="120"/>
      <c r="B22" s="119"/>
      <c r="C22" s="258" t="s">
        <v>107</v>
      </c>
      <c r="E22" s="113">
        <v>67.66902119071645</v>
      </c>
      <c r="F22" s="115">
        <v>3353</v>
      </c>
      <c r="G22" s="114">
        <v>3459</v>
      </c>
      <c r="H22" s="114">
        <v>3468</v>
      </c>
      <c r="I22" s="114">
        <v>3443</v>
      </c>
      <c r="J22" s="140">
        <v>3425</v>
      </c>
      <c r="K22" s="114">
        <v>-72</v>
      </c>
      <c r="L22" s="116">
        <v>-2.1021897810218979</v>
      </c>
    </row>
    <row r="23" spans="1:12" s="110" customFormat="1" ht="15" customHeight="1" x14ac:dyDescent="0.2">
      <c r="A23" s="120"/>
      <c r="B23" s="121" t="s">
        <v>111</v>
      </c>
      <c r="C23" s="258"/>
      <c r="E23" s="113">
        <v>16.011114005383348</v>
      </c>
      <c r="F23" s="115">
        <v>3688</v>
      </c>
      <c r="G23" s="114">
        <v>3815</v>
      </c>
      <c r="H23" s="114">
        <v>3804</v>
      </c>
      <c r="I23" s="114">
        <v>3730</v>
      </c>
      <c r="J23" s="140">
        <v>3688</v>
      </c>
      <c r="K23" s="114">
        <v>0</v>
      </c>
      <c r="L23" s="116">
        <v>0</v>
      </c>
    </row>
    <row r="24" spans="1:12" s="110" customFormat="1" ht="15" customHeight="1" x14ac:dyDescent="0.2">
      <c r="A24" s="120"/>
      <c r="B24" s="119"/>
      <c r="C24" s="258" t="s">
        <v>106</v>
      </c>
      <c r="E24" s="113">
        <v>55.504338394793926</v>
      </c>
      <c r="F24" s="115">
        <v>2047</v>
      </c>
      <c r="G24" s="114">
        <v>2102</v>
      </c>
      <c r="H24" s="114">
        <v>2114</v>
      </c>
      <c r="I24" s="114">
        <v>2083</v>
      </c>
      <c r="J24" s="140">
        <v>2052</v>
      </c>
      <c r="K24" s="114">
        <v>-5</v>
      </c>
      <c r="L24" s="116">
        <v>-0.24366471734892786</v>
      </c>
    </row>
    <row r="25" spans="1:12" s="110" customFormat="1" ht="15" customHeight="1" x14ac:dyDescent="0.2">
      <c r="A25" s="120"/>
      <c r="B25" s="119"/>
      <c r="C25" s="258" t="s">
        <v>107</v>
      </c>
      <c r="E25" s="113">
        <v>44.495661605206074</v>
      </c>
      <c r="F25" s="115">
        <v>1641</v>
      </c>
      <c r="G25" s="114">
        <v>1713</v>
      </c>
      <c r="H25" s="114">
        <v>1690</v>
      </c>
      <c r="I25" s="114">
        <v>1647</v>
      </c>
      <c r="J25" s="140">
        <v>1636</v>
      </c>
      <c r="K25" s="114">
        <v>5</v>
      </c>
      <c r="L25" s="116">
        <v>0.30562347188264061</v>
      </c>
    </row>
    <row r="26" spans="1:12" s="110" customFormat="1" ht="15" customHeight="1" x14ac:dyDescent="0.2">
      <c r="A26" s="120"/>
      <c r="C26" s="121" t="s">
        <v>187</v>
      </c>
      <c r="D26" s="110" t="s">
        <v>188</v>
      </c>
      <c r="E26" s="113">
        <v>1.6410523573847355</v>
      </c>
      <c r="F26" s="115">
        <v>378</v>
      </c>
      <c r="G26" s="114">
        <v>394</v>
      </c>
      <c r="H26" s="114">
        <v>399</v>
      </c>
      <c r="I26" s="114">
        <v>335</v>
      </c>
      <c r="J26" s="140">
        <v>334</v>
      </c>
      <c r="K26" s="114">
        <v>44</v>
      </c>
      <c r="L26" s="116">
        <v>13.173652694610778</v>
      </c>
    </row>
    <row r="27" spans="1:12" s="110" customFormat="1" ht="15" customHeight="1" x14ac:dyDescent="0.2">
      <c r="A27" s="120"/>
      <c r="B27" s="119"/>
      <c r="D27" s="259" t="s">
        <v>106</v>
      </c>
      <c r="E27" s="113">
        <v>49.206349206349209</v>
      </c>
      <c r="F27" s="115">
        <v>186</v>
      </c>
      <c r="G27" s="114">
        <v>186</v>
      </c>
      <c r="H27" s="114">
        <v>192</v>
      </c>
      <c r="I27" s="114">
        <v>172</v>
      </c>
      <c r="J27" s="140">
        <v>174</v>
      </c>
      <c r="K27" s="114">
        <v>12</v>
      </c>
      <c r="L27" s="116">
        <v>6.8965517241379306</v>
      </c>
    </row>
    <row r="28" spans="1:12" s="110" customFormat="1" ht="15" customHeight="1" x14ac:dyDescent="0.2">
      <c r="A28" s="120"/>
      <c r="B28" s="119"/>
      <c r="D28" s="259" t="s">
        <v>107</v>
      </c>
      <c r="E28" s="113">
        <v>50.793650793650791</v>
      </c>
      <c r="F28" s="115">
        <v>192</v>
      </c>
      <c r="G28" s="114">
        <v>208</v>
      </c>
      <c r="H28" s="114">
        <v>207</v>
      </c>
      <c r="I28" s="114">
        <v>163</v>
      </c>
      <c r="J28" s="140">
        <v>160</v>
      </c>
      <c r="K28" s="114">
        <v>32</v>
      </c>
      <c r="L28" s="116">
        <v>20</v>
      </c>
    </row>
    <row r="29" spans="1:12" s="110" customFormat="1" ht="24" customHeight="1" x14ac:dyDescent="0.2">
      <c r="A29" s="604" t="s">
        <v>189</v>
      </c>
      <c r="B29" s="605"/>
      <c r="C29" s="605"/>
      <c r="D29" s="606"/>
      <c r="E29" s="113">
        <v>89.215941651471738</v>
      </c>
      <c r="F29" s="115">
        <v>20550</v>
      </c>
      <c r="G29" s="114">
        <v>21384</v>
      </c>
      <c r="H29" s="114">
        <v>21590</v>
      </c>
      <c r="I29" s="114">
        <v>21539</v>
      </c>
      <c r="J29" s="140">
        <v>21207</v>
      </c>
      <c r="K29" s="114">
        <v>-657</v>
      </c>
      <c r="L29" s="116">
        <v>-3.0980336681284482</v>
      </c>
    </row>
    <row r="30" spans="1:12" s="110" customFormat="1" ht="15" customHeight="1" x14ac:dyDescent="0.2">
      <c r="A30" s="120"/>
      <c r="B30" s="119"/>
      <c r="C30" s="258" t="s">
        <v>106</v>
      </c>
      <c r="E30" s="113">
        <v>38.836982968369831</v>
      </c>
      <c r="F30" s="115">
        <v>7981</v>
      </c>
      <c r="G30" s="114">
        <v>8262</v>
      </c>
      <c r="H30" s="114">
        <v>8300</v>
      </c>
      <c r="I30" s="114">
        <v>8149</v>
      </c>
      <c r="J30" s="140">
        <v>8026</v>
      </c>
      <c r="K30" s="114">
        <v>-45</v>
      </c>
      <c r="L30" s="116">
        <v>-0.56067779715923249</v>
      </c>
    </row>
    <row r="31" spans="1:12" s="110" customFormat="1" ht="15" customHeight="1" x14ac:dyDescent="0.2">
      <c r="A31" s="120"/>
      <c r="B31" s="119"/>
      <c r="C31" s="258" t="s">
        <v>107</v>
      </c>
      <c r="E31" s="113">
        <v>61.163017031630169</v>
      </c>
      <c r="F31" s="115">
        <v>12569</v>
      </c>
      <c r="G31" s="114">
        <v>13122</v>
      </c>
      <c r="H31" s="114">
        <v>13290</v>
      </c>
      <c r="I31" s="114">
        <v>13390</v>
      </c>
      <c r="J31" s="140">
        <v>13181</v>
      </c>
      <c r="K31" s="114">
        <v>-612</v>
      </c>
      <c r="L31" s="116">
        <v>-4.6430468098019881</v>
      </c>
    </row>
    <row r="32" spans="1:12" s="110" customFormat="1" ht="15" customHeight="1" x14ac:dyDescent="0.2">
      <c r="A32" s="120"/>
      <c r="B32" s="119" t="s">
        <v>117</v>
      </c>
      <c r="C32" s="258"/>
      <c r="E32" s="113">
        <v>10.471476947121646</v>
      </c>
      <c r="F32" s="114">
        <v>2412</v>
      </c>
      <c r="G32" s="114">
        <v>2554</v>
      </c>
      <c r="H32" s="114">
        <v>2619</v>
      </c>
      <c r="I32" s="114">
        <v>2633</v>
      </c>
      <c r="J32" s="140">
        <v>2568</v>
      </c>
      <c r="K32" s="114">
        <v>-156</v>
      </c>
      <c r="L32" s="116">
        <v>-6.0747663551401869</v>
      </c>
    </row>
    <row r="33" spans="1:12" s="110" customFormat="1" ht="15" customHeight="1" x14ac:dyDescent="0.2">
      <c r="A33" s="120"/>
      <c r="B33" s="119"/>
      <c r="C33" s="258" t="s">
        <v>106</v>
      </c>
      <c r="E33" s="113">
        <v>41.003316749585409</v>
      </c>
      <c r="F33" s="114">
        <v>989</v>
      </c>
      <c r="G33" s="114">
        <v>1017</v>
      </c>
      <c r="H33" s="114">
        <v>1027</v>
      </c>
      <c r="I33" s="114">
        <v>1035</v>
      </c>
      <c r="J33" s="140">
        <v>999</v>
      </c>
      <c r="K33" s="114">
        <v>-10</v>
      </c>
      <c r="L33" s="116">
        <v>-1.0010010010010011</v>
      </c>
    </row>
    <row r="34" spans="1:12" s="110" customFormat="1" ht="15" customHeight="1" x14ac:dyDescent="0.2">
      <c r="A34" s="120"/>
      <c r="B34" s="119"/>
      <c r="C34" s="258" t="s">
        <v>107</v>
      </c>
      <c r="E34" s="113">
        <v>58.996683250414591</v>
      </c>
      <c r="F34" s="114">
        <v>1423</v>
      </c>
      <c r="G34" s="114">
        <v>1537</v>
      </c>
      <c r="H34" s="114">
        <v>1592</v>
      </c>
      <c r="I34" s="114">
        <v>1598</v>
      </c>
      <c r="J34" s="140">
        <v>1569</v>
      </c>
      <c r="K34" s="114">
        <v>-146</v>
      </c>
      <c r="L34" s="116">
        <v>-9.3052899936265145</v>
      </c>
    </row>
    <row r="35" spans="1:12" s="110" customFormat="1" ht="24" customHeight="1" x14ac:dyDescent="0.2">
      <c r="A35" s="604" t="s">
        <v>192</v>
      </c>
      <c r="B35" s="605"/>
      <c r="C35" s="605"/>
      <c r="D35" s="606"/>
      <c r="E35" s="113">
        <v>21.290266562472866</v>
      </c>
      <c r="F35" s="114">
        <v>4904</v>
      </c>
      <c r="G35" s="114">
        <v>5020</v>
      </c>
      <c r="H35" s="114">
        <v>5130</v>
      </c>
      <c r="I35" s="114">
        <v>5201</v>
      </c>
      <c r="J35" s="114">
        <v>5013</v>
      </c>
      <c r="K35" s="318">
        <v>-109</v>
      </c>
      <c r="L35" s="319">
        <v>-2.1743466985836823</v>
      </c>
    </row>
    <row r="36" spans="1:12" s="110" customFormat="1" ht="15" customHeight="1" x14ac:dyDescent="0.2">
      <c r="A36" s="120"/>
      <c r="B36" s="119"/>
      <c r="C36" s="258" t="s">
        <v>106</v>
      </c>
      <c r="E36" s="113">
        <v>40.599510603588904</v>
      </c>
      <c r="F36" s="114">
        <v>1991</v>
      </c>
      <c r="G36" s="114">
        <v>2001</v>
      </c>
      <c r="H36" s="114">
        <v>2013</v>
      </c>
      <c r="I36" s="114">
        <v>2014</v>
      </c>
      <c r="J36" s="114">
        <v>1956</v>
      </c>
      <c r="K36" s="318">
        <v>35</v>
      </c>
      <c r="L36" s="116">
        <v>1.7893660531697342</v>
      </c>
    </row>
    <row r="37" spans="1:12" s="110" customFormat="1" ht="15" customHeight="1" x14ac:dyDescent="0.2">
      <c r="A37" s="120"/>
      <c r="B37" s="119"/>
      <c r="C37" s="258" t="s">
        <v>107</v>
      </c>
      <c r="E37" s="113">
        <v>59.400489396411096</v>
      </c>
      <c r="F37" s="114">
        <v>2913</v>
      </c>
      <c r="G37" s="114">
        <v>3019</v>
      </c>
      <c r="H37" s="114">
        <v>3117</v>
      </c>
      <c r="I37" s="114">
        <v>3187</v>
      </c>
      <c r="J37" s="140">
        <v>3057</v>
      </c>
      <c r="K37" s="114">
        <v>-144</v>
      </c>
      <c r="L37" s="116">
        <v>-4.7105004906771342</v>
      </c>
    </row>
    <row r="38" spans="1:12" s="110" customFormat="1" ht="15" customHeight="1" x14ac:dyDescent="0.2">
      <c r="A38" s="120"/>
      <c r="B38" s="119" t="s">
        <v>328</v>
      </c>
      <c r="C38" s="258"/>
      <c r="E38" s="113">
        <v>51.406616306329774</v>
      </c>
      <c r="F38" s="114">
        <v>11841</v>
      </c>
      <c r="G38" s="114">
        <v>12223</v>
      </c>
      <c r="H38" s="114">
        <v>12215</v>
      </c>
      <c r="I38" s="114">
        <v>12110</v>
      </c>
      <c r="J38" s="140">
        <v>11880</v>
      </c>
      <c r="K38" s="114">
        <v>-39</v>
      </c>
      <c r="L38" s="116">
        <v>-0.32828282828282829</v>
      </c>
    </row>
    <row r="39" spans="1:12" s="110" customFormat="1" ht="15" customHeight="1" x14ac:dyDescent="0.2">
      <c r="A39" s="120"/>
      <c r="B39" s="119"/>
      <c r="C39" s="258" t="s">
        <v>106</v>
      </c>
      <c r="E39" s="113">
        <v>39.253441432311462</v>
      </c>
      <c r="F39" s="115">
        <v>4648</v>
      </c>
      <c r="G39" s="114">
        <v>4830</v>
      </c>
      <c r="H39" s="114">
        <v>4804</v>
      </c>
      <c r="I39" s="114">
        <v>4687</v>
      </c>
      <c r="J39" s="140">
        <v>4576</v>
      </c>
      <c r="K39" s="114">
        <v>72</v>
      </c>
      <c r="L39" s="116">
        <v>1.5734265734265733</v>
      </c>
    </row>
    <row r="40" spans="1:12" s="110" customFormat="1" ht="15" customHeight="1" x14ac:dyDescent="0.2">
      <c r="A40" s="120"/>
      <c r="B40" s="119"/>
      <c r="C40" s="258" t="s">
        <v>107</v>
      </c>
      <c r="E40" s="113">
        <v>60.746558567688538</v>
      </c>
      <c r="F40" s="115">
        <v>7193</v>
      </c>
      <c r="G40" s="114">
        <v>7393</v>
      </c>
      <c r="H40" s="114">
        <v>7411</v>
      </c>
      <c r="I40" s="114">
        <v>7423</v>
      </c>
      <c r="J40" s="140">
        <v>7304</v>
      </c>
      <c r="K40" s="114">
        <v>-111</v>
      </c>
      <c r="L40" s="116">
        <v>-1.5197152245345016</v>
      </c>
    </row>
    <row r="41" spans="1:12" s="110" customFormat="1" ht="15" customHeight="1" x14ac:dyDescent="0.2">
      <c r="A41" s="120"/>
      <c r="B41" s="320" t="s">
        <v>516</v>
      </c>
      <c r="C41" s="258"/>
      <c r="E41" s="113">
        <v>5.0794477728575149</v>
      </c>
      <c r="F41" s="115">
        <v>1170</v>
      </c>
      <c r="G41" s="114">
        <v>1199</v>
      </c>
      <c r="H41" s="114">
        <v>1199</v>
      </c>
      <c r="I41" s="114">
        <v>1164</v>
      </c>
      <c r="J41" s="140">
        <v>1133</v>
      </c>
      <c r="K41" s="114">
        <v>37</v>
      </c>
      <c r="L41" s="116">
        <v>3.2656663724624888</v>
      </c>
    </row>
    <row r="42" spans="1:12" s="110" customFormat="1" ht="15" customHeight="1" x14ac:dyDescent="0.2">
      <c r="A42" s="120"/>
      <c r="B42" s="119"/>
      <c r="C42" s="268" t="s">
        <v>106</v>
      </c>
      <c r="D42" s="182"/>
      <c r="E42" s="113">
        <v>45.384615384615387</v>
      </c>
      <c r="F42" s="115">
        <v>531</v>
      </c>
      <c r="G42" s="114">
        <v>544</v>
      </c>
      <c r="H42" s="114">
        <v>539</v>
      </c>
      <c r="I42" s="114">
        <v>512</v>
      </c>
      <c r="J42" s="140">
        <v>503</v>
      </c>
      <c r="K42" s="114">
        <v>28</v>
      </c>
      <c r="L42" s="116">
        <v>5.5666003976143141</v>
      </c>
    </row>
    <row r="43" spans="1:12" s="110" customFormat="1" ht="15" customHeight="1" x14ac:dyDescent="0.2">
      <c r="A43" s="120"/>
      <c r="B43" s="119"/>
      <c r="C43" s="268" t="s">
        <v>107</v>
      </c>
      <c r="D43" s="182"/>
      <c r="E43" s="113">
        <v>54.615384615384613</v>
      </c>
      <c r="F43" s="115">
        <v>639</v>
      </c>
      <c r="G43" s="114">
        <v>655</v>
      </c>
      <c r="H43" s="114">
        <v>660</v>
      </c>
      <c r="I43" s="114">
        <v>652</v>
      </c>
      <c r="J43" s="140">
        <v>630</v>
      </c>
      <c r="K43" s="114">
        <v>9</v>
      </c>
      <c r="L43" s="116">
        <v>1.4285714285714286</v>
      </c>
    </row>
    <row r="44" spans="1:12" s="110" customFormat="1" ht="15" customHeight="1" x14ac:dyDescent="0.2">
      <c r="A44" s="120"/>
      <c r="B44" s="119" t="s">
        <v>205</v>
      </c>
      <c r="C44" s="268"/>
      <c r="D44" s="182"/>
      <c r="E44" s="113">
        <v>22.223669358339844</v>
      </c>
      <c r="F44" s="115">
        <v>5119</v>
      </c>
      <c r="G44" s="114">
        <v>5579</v>
      </c>
      <c r="H44" s="114">
        <v>5746</v>
      </c>
      <c r="I44" s="114">
        <v>5787</v>
      </c>
      <c r="J44" s="140">
        <v>5844</v>
      </c>
      <c r="K44" s="114">
        <v>-725</v>
      </c>
      <c r="L44" s="116">
        <v>-12.405886379192333</v>
      </c>
    </row>
    <row r="45" spans="1:12" s="110" customFormat="1" ht="15" customHeight="1" x14ac:dyDescent="0.2">
      <c r="A45" s="120"/>
      <c r="B45" s="119"/>
      <c r="C45" s="268" t="s">
        <v>106</v>
      </c>
      <c r="D45" s="182"/>
      <c r="E45" s="113">
        <v>35.788239890603634</v>
      </c>
      <c r="F45" s="115">
        <v>1832</v>
      </c>
      <c r="G45" s="114">
        <v>1942</v>
      </c>
      <c r="H45" s="114">
        <v>2007</v>
      </c>
      <c r="I45" s="114">
        <v>2004</v>
      </c>
      <c r="J45" s="140">
        <v>2028</v>
      </c>
      <c r="K45" s="114">
        <v>-196</v>
      </c>
      <c r="L45" s="116">
        <v>-9.664694280078896</v>
      </c>
    </row>
    <row r="46" spans="1:12" s="110" customFormat="1" ht="15" customHeight="1" x14ac:dyDescent="0.2">
      <c r="A46" s="123"/>
      <c r="B46" s="124"/>
      <c r="C46" s="260" t="s">
        <v>107</v>
      </c>
      <c r="D46" s="261"/>
      <c r="E46" s="125">
        <v>64.211760109396366</v>
      </c>
      <c r="F46" s="143">
        <v>3287</v>
      </c>
      <c r="G46" s="144">
        <v>3637</v>
      </c>
      <c r="H46" s="144">
        <v>3739</v>
      </c>
      <c r="I46" s="144">
        <v>3783</v>
      </c>
      <c r="J46" s="145">
        <v>3816</v>
      </c>
      <c r="K46" s="144">
        <v>-529</v>
      </c>
      <c r="L46" s="146">
        <v>-13.862683438155136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23034</v>
      </c>
      <c r="E11" s="114">
        <v>24021</v>
      </c>
      <c r="F11" s="114">
        <v>24290</v>
      </c>
      <c r="G11" s="114">
        <v>24262</v>
      </c>
      <c r="H11" s="140">
        <v>23870</v>
      </c>
      <c r="I11" s="115">
        <v>-836</v>
      </c>
      <c r="J11" s="116">
        <v>-3.5023041474654377</v>
      </c>
    </row>
    <row r="12" spans="1:15" s="110" customFormat="1" ht="24.95" customHeight="1" x14ac:dyDescent="0.2">
      <c r="A12" s="193" t="s">
        <v>132</v>
      </c>
      <c r="B12" s="194" t="s">
        <v>133</v>
      </c>
      <c r="C12" s="113">
        <v>2.005730659025788</v>
      </c>
      <c r="D12" s="115">
        <v>462</v>
      </c>
      <c r="E12" s="114">
        <v>451</v>
      </c>
      <c r="F12" s="114">
        <v>478</v>
      </c>
      <c r="G12" s="114">
        <v>485</v>
      </c>
      <c r="H12" s="140">
        <v>446</v>
      </c>
      <c r="I12" s="115">
        <v>16</v>
      </c>
      <c r="J12" s="116">
        <v>3.5874439461883409</v>
      </c>
    </row>
    <row r="13" spans="1:15" s="110" customFormat="1" ht="24.95" customHeight="1" x14ac:dyDescent="0.2">
      <c r="A13" s="193" t="s">
        <v>134</v>
      </c>
      <c r="B13" s="199" t="s">
        <v>214</v>
      </c>
      <c r="C13" s="113">
        <v>0.89433012069115225</v>
      </c>
      <c r="D13" s="115">
        <v>206</v>
      </c>
      <c r="E13" s="114">
        <v>210</v>
      </c>
      <c r="F13" s="114">
        <v>203</v>
      </c>
      <c r="G13" s="114">
        <v>201</v>
      </c>
      <c r="H13" s="140">
        <v>192</v>
      </c>
      <c r="I13" s="115">
        <v>14</v>
      </c>
      <c r="J13" s="116">
        <v>7.291666666666667</v>
      </c>
    </row>
    <row r="14" spans="1:15" s="287" customFormat="1" ht="24.95" customHeight="1" x14ac:dyDescent="0.2">
      <c r="A14" s="193" t="s">
        <v>215</v>
      </c>
      <c r="B14" s="199" t="s">
        <v>137</v>
      </c>
      <c r="C14" s="113">
        <v>6.8637666058869495</v>
      </c>
      <c r="D14" s="115">
        <v>1581</v>
      </c>
      <c r="E14" s="114">
        <v>1663</v>
      </c>
      <c r="F14" s="114">
        <v>1656</v>
      </c>
      <c r="G14" s="114">
        <v>1653</v>
      </c>
      <c r="H14" s="140">
        <v>1658</v>
      </c>
      <c r="I14" s="115">
        <v>-77</v>
      </c>
      <c r="J14" s="116">
        <v>-4.6441495778045843</v>
      </c>
      <c r="K14" s="110"/>
      <c r="L14" s="110"/>
      <c r="M14" s="110"/>
      <c r="N14" s="110"/>
      <c r="O14" s="110"/>
    </row>
    <row r="15" spans="1:15" s="110" customFormat="1" ht="24.95" customHeight="1" x14ac:dyDescent="0.2">
      <c r="A15" s="193" t="s">
        <v>216</v>
      </c>
      <c r="B15" s="199" t="s">
        <v>217</v>
      </c>
      <c r="C15" s="113">
        <v>1.8841712251454372</v>
      </c>
      <c r="D15" s="115">
        <v>434</v>
      </c>
      <c r="E15" s="114">
        <v>458</v>
      </c>
      <c r="F15" s="114">
        <v>468</v>
      </c>
      <c r="G15" s="114">
        <v>462</v>
      </c>
      <c r="H15" s="140">
        <v>460</v>
      </c>
      <c r="I15" s="115">
        <v>-26</v>
      </c>
      <c r="J15" s="116">
        <v>-5.6521739130434785</v>
      </c>
    </row>
    <row r="16" spans="1:15" s="287" customFormat="1" ht="24.95" customHeight="1" x14ac:dyDescent="0.2">
      <c r="A16" s="193" t="s">
        <v>218</v>
      </c>
      <c r="B16" s="199" t="s">
        <v>141</v>
      </c>
      <c r="C16" s="113">
        <v>3.0389858470087696</v>
      </c>
      <c r="D16" s="115">
        <v>700</v>
      </c>
      <c r="E16" s="114">
        <v>720</v>
      </c>
      <c r="F16" s="114">
        <v>719</v>
      </c>
      <c r="G16" s="114">
        <v>703</v>
      </c>
      <c r="H16" s="140">
        <v>698</v>
      </c>
      <c r="I16" s="115">
        <v>2</v>
      </c>
      <c r="J16" s="116">
        <v>0.28653295128939826</v>
      </c>
      <c r="K16" s="110"/>
      <c r="L16" s="110"/>
      <c r="M16" s="110"/>
      <c r="N16" s="110"/>
      <c r="O16" s="110"/>
    </row>
    <row r="17" spans="1:15" s="110" customFormat="1" ht="24.95" customHeight="1" x14ac:dyDescent="0.2">
      <c r="A17" s="193" t="s">
        <v>142</v>
      </c>
      <c r="B17" s="199" t="s">
        <v>220</v>
      </c>
      <c r="C17" s="113">
        <v>1.9406095337327429</v>
      </c>
      <c r="D17" s="115">
        <v>447</v>
      </c>
      <c r="E17" s="114">
        <v>485</v>
      </c>
      <c r="F17" s="114">
        <v>469</v>
      </c>
      <c r="G17" s="114">
        <v>488</v>
      </c>
      <c r="H17" s="140">
        <v>500</v>
      </c>
      <c r="I17" s="115">
        <v>-53</v>
      </c>
      <c r="J17" s="116">
        <v>-10.6</v>
      </c>
    </row>
    <row r="18" spans="1:15" s="287" customFormat="1" ht="24.95" customHeight="1" x14ac:dyDescent="0.2">
      <c r="A18" s="201" t="s">
        <v>144</v>
      </c>
      <c r="B18" s="202" t="s">
        <v>145</v>
      </c>
      <c r="C18" s="113">
        <v>5.9129981766084914</v>
      </c>
      <c r="D18" s="115">
        <v>1362</v>
      </c>
      <c r="E18" s="114">
        <v>1391</v>
      </c>
      <c r="F18" s="114">
        <v>1365</v>
      </c>
      <c r="G18" s="114">
        <v>1379</v>
      </c>
      <c r="H18" s="140">
        <v>1366</v>
      </c>
      <c r="I18" s="115">
        <v>-4</v>
      </c>
      <c r="J18" s="116">
        <v>-0.29282576866764276</v>
      </c>
      <c r="K18" s="110"/>
      <c r="L18" s="110"/>
      <c r="M18" s="110"/>
      <c r="N18" s="110"/>
      <c r="O18" s="110"/>
    </row>
    <row r="19" spans="1:15" s="110" customFormat="1" ht="24.95" customHeight="1" x14ac:dyDescent="0.2">
      <c r="A19" s="193" t="s">
        <v>146</v>
      </c>
      <c r="B19" s="199" t="s">
        <v>147</v>
      </c>
      <c r="C19" s="113">
        <v>18.854736476512979</v>
      </c>
      <c r="D19" s="115">
        <v>4343</v>
      </c>
      <c r="E19" s="114">
        <v>4379</v>
      </c>
      <c r="F19" s="114">
        <v>4380</v>
      </c>
      <c r="G19" s="114">
        <v>4413</v>
      </c>
      <c r="H19" s="140">
        <v>4333</v>
      </c>
      <c r="I19" s="115">
        <v>10</v>
      </c>
      <c r="J19" s="116">
        <v>0.23078698361412417</v>
      </c>
    </row>
    <row r="20" spans="1:15" s="287" customFormat="1" ht="24.95" customHeight="1" x14ac:dyDescent="0.2">
      <c r="A20" s="193" t="s">
        <v>148</v>
      </c>
      <c r="B20" s="199" t="s">
        <v>149</v>
      </c>
      <c r="C20" s="113">
        <v>6.2950421116610231</v>
      </c>
      <c r="D20" s="115">
        <v>1450</v>
      </c>
      <c r="E20" s="114">
        <v>1483</v>
      </c>
      <c r="F20" s="114">
        <v>1497</v>
      </c>
      <c r="G20" s="114">
        <v>1450</v>
      </c>
      <c r="H20" s="140">
        <v>1459</v>
      </c>
      <c r="I20" s="115">
        <v>-9</v>
      </c>
      <c r="J20" s="116">
        <v>-0.61686086360520909</v>
      </c>
      <c r="K20" s="110"/>
      <c r="L20" s="110"/>
      <c r="M20" s="110"/>
      <c r="N20" s="110"/>
      <c r="O20" s="110"/>
    </row>
    <row r="21" spans="1:15" s="110" customFormat="1" ht="24.95" customHeight="1" x14ac:dyDescent="0.2">
      <c r="A21" s="201" t="s">
        <v>150</v>
      </c>
      <c r="B21" s="202" t="s">
        <v>151</v>
      </c>
      <c r="C21" s="113">
        <v>10.55396370582617</v>
      </c>
      <c r="D21" s="115">
        <v>2431</v>
      </c>
      <c r="E21" s="114">
        <v>2873</v>
      </c>
      <c r="F21" s="114">
        <v>2940</v>
      </c>
      <c r="G21" s="114">
        <v>2933</v>
      </c>
      <c r="H21" s="140">
        <v>2815</v>
      </c>
      <c r="I21" s="115">
        <v>-384</v>
      </c>
      <c r="J21" s="116">
        <v>-13.64120781527531</v>
      </c>
    </row>
    <row r="22" spans="1:15" s="110" customFormat="1" ht="24.95" customHeight="1" x14ac:dyDescent="0.2">
      <c r="A22" s="201" t="s">
        <v>152</v>
      </c>
      <c r="B22" s="199" t="s">
        <v>153</v>
      </c>
      <c r="C22" s="113">
        <v>0.77711209516367108</v>
      </c>
      <c r="D22" s="115">
        <v>179</v>
      </c>
      <c r="E22" s="114">
        <v>177</v>
      </c>
      <c r="F22" s="114">
        <v>183</v>
      </c>
      <c r="G22" s="114">
        <v>177</v>
      </c>
      <c r="H22" s="140">
        <v>177</v>
      </c>
      <c r="I22" s="115">
        <v>2</v>
      </c>
      <c r="J22" s="116">
        <v>1.1299435028248588</v>
      </c>
    </row>
    <row r="23" spans="1:15" s="110" customFormat="1" ht="24.95" customHeight="1" x14ac:dyDescent="0.2">
      <c r="A23" s="193" t="s">
        <v>154</v>
      </c>
      <c r="B23" s="199" t="s">
        <v>155</v>
      </c>
      <c r="C23" s="113">
        <v>0.9854996961014153</v>
      </c>
      <c r="D23" s="115">
        <v>227</v>
      </c>
      <c r="E23" s="114">
        <v>235</v>
      </c>
      <c r="F23" s="114">
        <v>236</v>
      </c>
      <c r="G23" s="114">
        <v>239</v>
      </c>
      <c r="H23" s="140">
        <v>232</v>
      </c>
      <c r="I23" s="115">
        <v>-5</v>
      </c>
      <c r="J23" s="116">
        <v>-2.1551724137931036</v>
      </c>
    </row>
    <row r="24" spans="1:15" s="110" customFormat="1" ht="24.95" customHeight="1" x14ac:dyDescent="0.2">
      <c r="A24" s="193" t="s">
        <v>156</v>
      </c>
      <c r="B24" s="199" t="s">
        <v>221</v>
      </c>
      <c r="C24" s="113">
        <v>10.540939480767561</v>
      </c>
      <c r="D24" s="115">
        <v>2428</v>
      </c>
      <c r="E24" s="114">
        <v>2415</v>
      </c>
      <c r="F24" s="114">
        <v>2445</v>
      </c>
      <c r="G24" s="114">
        <v>2410</v>
      </c>
      <c r="H24" s="140">
        <v>2376</v>
      </c>
      <c r="I24" s="115">
        <v>52</v>
      </c>
      <c r="J24" s="116">
        <v>2.1885521885521886</v>
      </c>
    </row>
    <row r="25" spans="1:15" s="110" customFormat="1" ht="24.95" customHeight="1" x14ac:dyDescent="0.2">
      <c r="A25" s="193" t="s">
        <v>222</v>
      </c>
      <c r="B25" s="204" t="s">
        <v>159</v>
      </c>
      <c r="C25" s="113">
        <v>9.0822262742033519</v>
      </c>
      <c r="D25" s="115">
        <v>2092</v>
      </c>
      <c r="E25" s="114">
        <v>2377</v>
      </c>
      <c r="F25" s="114">
        <v>2493</v>
      </c>
      <c r="G25" s="114">
        <v>2474</v>
      </c>
      <c r="H25" s="140">
        <v>2463</v>
      </c>
      <c r="I25" s="115">
        <v>-371</v>
      </c>
      <c r="J25" s="116">
        <v>-15.062931384490458</v>
      </c>
    </row>
    <row r="26" spans="1:15" s="110" customFormat="1" ht="24.95" customHeight="1" x14ac:dyDescent="0.2">
      <c r="A26" s="201">
        <v>782.78300000000002</v>
      </c>
      <c r="B26" s="203" t="s">
        <v>160</v>
      </c>
      <c r="C26" s="113">
        <v>0.27350872623078926</v>
      </c>
      <c r="D26" s="115">
        <v>63</v>
      </c>
      <c r="E26" s="114">
        <v>66</v>
      </c>
      <c r="F26" s="114">
        <v>67</v>
      </c>
      <c r="G26" s="114">
        <v>57</v>
      </c>
      <c r="H26" s="140">
        <v>46</v>
      </c>
      <c r="I26" s="115">
        <v>17</v>
      </c>
      <c r="J26" s="116">
        <v>36.956521739130437</v>
      </c>
    </row>
    <row r="27" spans="1:15" s="110" customFormat="1" ht="24.95" customHeight="1" x14ac:dyDescent="0.2">
      <c r="A27" s="193" t="s">
        <v>161</v>
      </c>
      <c r="B27" s="199" t="s">
        <v>162</v>
      </c>
      <c r="C27" s="113">
        <v>0.50794477728575149</v>
      </c>
      <c r="D27" s="115">
        <v>117</v>
      </c>
      <c r="E27" s="114">
        <v>120</v>
      </c>
      <c r="F27" s="114">
        <v>137</v>
      </c>
      <c r="G27" s="114">
        <v>134</v>
      </c>
      <c r="H27" s="140">
        <v>124</v>
      </c>
      <c r="I27" s="115">
        <v>-7</v>
      </c>
      <c r="J27" s="116">
        <v>-5.645161290322581</v>
      </c>
    </row>
    <row r="28" spans="1:15" s="110" customFormat="1" ht="24.95" customHeight="1" x14ac:dyDescent="0.2">
      <c r="A28" s="193" t="s">
        <v>163</v>
      </c>
      <c r="B28" s="199" t="s">
        <v>164</v>
      </c>
      <c r="C28" s="113">
        <v>1.7105148910306502</v>
      </c>
      <c r="D28" s="115">
        <v>394</v>
      </c>
      <c r="E28" s="114">
        <v>406</v>
      </c>
      <c r="F28" s="114">
        <v>418</v>
      </c>
      <c r="G28" s="114">
        <v>425</v>
      </c>
      <c r="H28" s="140">
        <v>424</v>
      </c>
      <c r="I28" s="115">
        <v>-30</v>
      </c>
      <c r="J28" s="116">
        <v>-7.0754716981132075</v>
      </c>
    </row>
    <row r="29" spans="1:15" s="110" customFormat="1" ht="24.95" customHeight="1" x14ac:dyDescent="0.2">
      <c r="A29" s="193">
        <v>86</v>
      </c>
      <c r="B29" s="199" t="s">
        <v>165</v>
      </c>
      <c r="C29" s="113">
        <v>5.8652426847269252</v>
      </c>
      <c r="D29" s="115">
        <v>1351</v>
      </c>
      <c r="E29" s="114">
        <v>1346</v>
      </c>
      <c r="F29" s="114">
        <v>1345</v>
      </c>
      <c r="G29" s="114">
        <v>1359</v>
      </c>
      <c r="H29" s="140">
        <v>1344</v>
      </c>
      <c r="I29" s="115">
        <v>7</v>
      </c>
      <c r="J29" s="116">
        <v>0.52083333333333337</v>
      </c>
    </row>
    <row r="30" spans="1:15" s="110" customFormat="1" ht="24.95" customHeight="1" x14ac:dyDescent="0.2">
      <c r="A30" s="193">
        <v>87.88</v>
      </c>
      <c r="B30" s="204" t="s">
        <v>166</v>
      </c>
      <c r="C30" s="113">
        <v>6.4860640791872886</v>
      </c>
      <c r="D30" s="115">
        <v>1494</v>
      </c>
      <c r="E30" s="114">
        <v>1458</v>
      </c>
      <c r="F30" s="114">
        <v>1481</v>
      </c>
      <c r="G30" s="114">
        <v>1493</v>
      </c>
      <c r="H30" s="140">
        <v>1476</v>
      </c>
      <c r="I30" s="115">
        <v>18</v>
      </c>
      <c r="J30" s="116">
        <v>1.2195121951219512</v>
      </c>
    </row>
    <row r="31" spans="1:15" s="110" customFormat="1" ht="24.95" customHeight="1" x14ac:dyDescent="0.2">
      <c r="A31" s="193" t="s">
        <v>167</v>
      </c>
      <c r="B31" s="199" t="s">
        <v>168</v>
      </c>
      <c r="C31" s="113">
        <v>12.386038030737172</v>
      </c>
      <c r="D31" s="115">
        <v>2853</v>
      </c>
      <c r="E31" s="114">
        <v>2970</v>
      </c>
      <c r="F31" s="114">
        <v>2965</v>
      </c>
      <c r="G31" s="114">
        <v>2979</v>
      </c>
      <c r="H31" s="140">
        <v>2938</v>
      </c>
      <c r="I31" s="115">
        <v>-85</v>
      </c>
      <c r="J31" s="116">
        <v>-2.8931245745405039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2.005730659025788</v>
      </c>
      <c r="D34" s="115">
        <v>462</v>
      </c>
      <c r="E34" s="114">
        <v>451</v>
      </c>
      <c r="F34" s="114">
        <v>478</v>
      </c>
      <c r="G34" s="114">
        <v>485</v>
      </c>
      <c r="H34" s="140">
        <v>446</v>
      </c>
      <c r="I34" s="115">
        <v>16</v>
      </c>
      <c r="J34" s="116">
        <v>3.5874439461883409</v>
      </c>
    </row>
    <row r="35" spans="1:10" s="110" customFormat="1" ht="24.95" customHeight="1" x14ac:dyDescent="0.2">
      <c r="A35" s="292" t="s">
        <v>171</v>
      </c>
      <c r="B35" s="293" t="s">
        <v>172</v>
      </c>
      <c r="C35" s="113">
        <v>13.671094903186594</v>
      </c>
      <c r="D35" s="115">
        <v>3149</v>
      </c>
      <c r="E35" s="114">
        <v>3264</v>
      </c>
      <c r="F35" s="114">
        <v>3224</v>
      </c>
      <c r="G35" s="114">
        <v>3233</v>
      </c>
      <c r="H35" s="140">
        <v>3216</v>
      </c>
      <c r="I35" s="115">
        <v>-67</v>
      </c>
      <c r="J35" s="116">
        <v>-2.0833333333333335</v>
      </c>
    </row>
    <row r="36" spans="1:10" s="110" customFormat="1" ht="24.95" customHeight="1" x14ac:dyDescent="0.2">
      <c r="A36" s="294" t="s">
        <v>173</v>
      </c>
      <c r="B36" s="295" t="s">
        <v>174</v>
      </c>
      <c r="C36" s="125">
        <v>84.318833029434742</v>
      </c>
      <c r="D36" s="143">
        <v>19422</v>
      </c>
      <c r="E36" s="144">
        <v>20305</v>
      </c>
      <c r="F36" s="144">
        <v>20587</v>
      </c>
      <c r="G36" s="144">
        <v>20543</v>
      </c>
      <c r="H36" s="145">
        <v>20207</v>
      </c>
      <c r="I36" s="143">
        <v>-785</v>
      </c>
      <c r="J36" s="146">
        <v>-3.8847923986737269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23034</v>
      </c>
      <c r="F11" s="264">
        <v>24021</v>
      </c>
      <c r="G11" s="264">
        <v>24290</v>
      </c>
      <c r="H11" s="264">
        <v>24262</v>
      </c>
      <c r="I11" s="265">
        <v>23870</v>
      </c>
      <c r="J11" s="263">
        <v>-836</v>
      </c>
      <c r="K11" s="266">
        <v>-3.5023041474654377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45.372058695840934</v>
      </c>
      <c r="E13" s="115">
        <v>10451</v>
      </c>
      <c r="F13" s="114">
        <v>10605</v>
      </c>
      <c r="G13" s="114">
        <v>10739</v>
      </c>
      <c r="H13" s="114">
        <v>10777</v>
      </c>
      <c r="I13" s="140">
        <v>10635</v>
      </c>
      <c r="J13" s="115">
        <v>-184</v>
      </c>
      <c r="K13" s="116">
        <v>-1.7301363422661025</v>
      </c>
    </row>
    <row r="14" spans="1:15" ht="15.95" customHeight="1" x14ac:dyDescent="0.2">
      <c r="A14" s="306" t="s">
        <v>230</v>
      </c>
      <c r="B14" s="307"/>
      <c r="C14" s="308"/>
      <c r="D14" s="113">
        <v>43.891638447512371</v>
      </c>
      <c r="E14" s="115">
        <v>10110</v>
      </c>
      <c r="F14" s="114">
        <v>10869</v>
      </c>
      <c r="G14" s="114">
        <v>11001</v>
      </c>
      <c r="H14" s="114">
        <v>10933</v>
      </c>
      <c r="I14" s="140">
        <v>10727</v>
      </c>
      <c r="J14" s="115">
        <v>-617</v>
      </c>
      <c r="K14" s="116">
        <v>-5.7518411485037753</v>
      </c>
    </row>
    <row r="15" spans="1:15" ht="15.95" customHeight="1" x14ac:dyDescent="0.2">
      <c r="A15" s="306" t="s">
        <v>231</v>
      </c>
      <c r="B15" s="307"/>
      <c r="C15" s="308"/>
      <c r="D15" s="113">
        <v>4.1417035686376664</v>
      </c>
      <c r="E15" s="115">
        <v>954</v>
      </c>
      <c r="F15" s="114">
        <v>1001</v>
      </c>
      <c r="G15" s="114">
        <v>989</v>
      </c>
      <c r="H15" s="114">
        <v>983</v>
      </c>
      <c r="I15" s="140">
        <v>990</v>
      </c>
      <c r="J15" s="115">
        <v>-36</v>
      </c>
      <c r="K15" s="116">
        <v>-3.6363636363636362</v>
      </c>
    </row>
    <row r="16" spans="1:15" ht="15.95" customHeight="1" x14ac:dyDescent="0.2">
      <c r="A16" s="306" t="s">
        <v>232</v>
      </c>
      <c r="B16" s="307"/>
      <c r="C16" s="308"/>
      <c r="D16" s="113">
        <v>2.135972909611878</v>
      </c>
      <c r="E16" s="115">
        <v>492</v>
      </c>
      <c r="F16" s="114">
        <v>502</v>
      </c>
      <c r="G16" s="114">
        <v>511</v>
      </c>
      <c r="H16" s="114">
        <v>507</v>
      </c>
      <c r="I16" s="140">
        <v>493</v>
      </c>
      <c r="J16" s="115">
        <v>-1</v>
      </c>
      <c r="K16" s="116">
        <v>-0.20283975659229209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1.4500303898584701</v>
      </c>
      <c r="E18" s="115">
        <v>334</v>
      </c>
      <c r="F18" s="114">
        <v>327</v>
      </c>
      <c r="G18" s="114">
        <v>360</v>
      </c>
      <c r="H18" s="114">
        <v>355</v>
      </c>
      <c r="I18" s="140">
        <v>329</v>
      </c>
      <c r="J18" s="115">
        <v>5</v>
      </c>
      <c r="K18" s="116">
        <v>1.5197568389057752</v>
      </c>
    </row>
    <row r="19" spans="1:11" ht="14.1" customHeight="1" x14ac:dyDescent="0.2">
      <c r="A19" s="306" t="s">
        <v>235</v>
      </c>
      <c r="B19" s="307" t="s">
        <v>236</v>
      </c>
      <c r="C19" s="308"/>
      <c r="D19" s="113">
        <v>1.1765216636276807</v>
      </c>
      <c r="E19" s="115">
        <v>271</v>
      </c>
      <c r="F19" s="114">
        <v>266</v>
      </c>
      <c r="G19" s="114">
        <v>298</v>
      </c>
      <c r="H19" s="114">
        <v>282</v>
      </c>
      <c r="I19" s="140">
        <v>251</v>
      </c>
      <c r="J19" s="115">
        <v>20</v>
      </c>
      <c r="K19" s="116">
        <v>7.9681274900398407</v>
      </c>
    </row>
    <row r="20" spans="1:11" ht="14.1" customHeight="1" x14ac:dyDescent="0.2">
      <c r="A20" s="306">
        <v>12</v>
      </c>
      <c r="B20" s="307" t="s">
        <v>237</v>
      </c>
      <c r="C20" s="308"/>
      <c r="D20" s="113">
        <v>1.6584179907962142</v>
      </c>
      <c r="E20" s="115">
        <v>382</v>
      </c>
      <c r="F20" s="114">
        <v>389</v>
      </c>
      <c r="G20" s="114">
        <v>415</v>
      </c>
      <c r="H20" s="114">
        <v>410</v>
      </c>
      <c r="I20" s="140">
        <v>385</v>
      </c>
      <c r="J20" s="115">
        <v>-3</v>
      </c>
      <c r="K20" s="116">
        <v>-0.77922077922077926</v>
      </c>
    </row>
    <row r="21" spans="1:11" ht="14.1" customHeight="1" x14ac:dyDescent="0.2">
      <c r="A21" s="306">
        <v>21</v>
      </c>
      <c r="B21" s="307" t="s">
        <v>238</v>
      </c>
      <c r="C21" s="308"/>
      <c r="D21" s="113">
        <v>0.13892506729182946</v>
      </c>
      <c r="E21" s="115">
        <v>32</v>
      </c>
      <c r="F21" s="114">
        <v>32</v>
      </c>
      <c r="G21" s="114">
        <v>30</v>
      </c>
      <c r="H21" s="114">
        <v>32</v>
      </c>
      <c r="I21" s="140">
        <v>31</v>
      </c>
      <c r="J21" s="115">
        <v>1</v>
      </c>
      <c r="K21" s="116">
        <v>3.225806451612903</v>
      </c>
    </row>
    <row r="22" spans="1:11" ht="14.1" customHeight="1" x14ac:dyDescent="0.2">
      <c r="A22" s="306">
        <v>22</v>
      </c>
      <c r="B22" s="307" t="s">
        <v>239</v>
      </c>
      <c r="C22" s="308"/>
      <c r="D22" s="113">
        <v>0.88998871233828258</v>
      </c>
      <c r="E22" s="115">
        <v>205</v>
      </c>
      <c r="F22" s="114">
        <v>197</v>
      </c>
      <c r="G22" s="114">
        <v>199</v>
      </c>
      <c r="H22" s="114">
        <v>208</v>
      </c>
      <c r="I22" s="140">
        <v>204</v>
      </c>
      <c r="J22" s="115">
        <v>1</v>
      </c>
      <c r="K22" s="116">
        <v>0.49019607843137253</v>
      </c>
    </row>
    <row r="23" spans="1:11" ht="14.1" customHeight="1" x14ac:dyDescent="0.2">
      <c r="A23" s="306">
        <v>23</v>
      </c>
      <c r="B23" s="307" t="s">
        <v>240</v>
      </c>
      <c r="C23" s="308"/>
      <c r="D23" s="113">
        <v>0.40809238516974905</v>
      </c>
      <c r="E23" s="115">
        <v>94</v>
      </c>
      <c r="F23" s="114">
        <v>101</v>
      </c>
      <c r="G23" s="114">
        <v>102</v>
      </c>
      <c r="H23" s="114">
        <v>109</v>
      </c>
      <c r="I23" s="140">
        <v>96</v>
      </c>
      <c r="J23" s="115">
        <v>-2</v>
      </c>
      <c r="K23" s="116">
        <v>-2.0833333333333335</v>
      </c>
    </row>
    <row r="24" spans="1:11" ht="14.1" customHeight="1" x14ac:dyDescent="0.2">
      <c r="A24" s="306">
        <v>24</v>
      </c>
      <c r="B24" s="307" t="s">
        <v>241</v>
      </c>
      <c r="C24" s="308"/>
      <c r="D24" s="113">
        <v>1.0896934965702874</v>
      </c>
      <c r="E24" s="115">
        <v>251</v>
      </c>
      <c r="F24" s="114">
        <v>259</v>
      </c>
      <c r="G24" s="114">
        <v>259</v>
      </c>
      <c r="H24" s="114">
        <v>263</v>
      </c>
      <c r="I24" s="140">
        <v>259</v>
      </c>
      <c r="J24" s="115">
        <v>-8</v>
      </c>
      <c r="K24" s="116">
        <v>-3.0888030888030888</v>
      </c>
    </row>
    <row r="25" spans="1:11" ht="14.1" customHeight="1" x14ac:dyDescent="0.2">
      <c r="A25" s="306">
        <v>25</v>
      </c>
      <c r="B25" s="307" t="s">
        <v>242</v>
      </c>
      <c r="C25" s="308"/>
      <c r="D25" s="113">
        <v>1.4196405313883824</v>
      </c>
      <c r="E25" s="115">
        <v>327</v>
      </c>
      <c r="F25" s="114">
        <v>351</v>
      </c>
      <c r="G25" s="114">
        <v>355</v>
      </c>
      <c r="H25" s="114">
        <v>366</v>
      </c>
      <c r="I25" s="140">
        <v>382</v>
      </c>
      <c r="J25" s="115">
        <v>-55</v>
      </c>
      <c r="K25" s="116">
        <v>-14.397905759162304</v>
      </c>
    </row>
    <row r="26" spans="1:11" ht="14.1" customHeight="1" x14ac:dyDescent="0.2">
      <c r="A26" s="306">
        <v>26</v>
      </c>
      <c r="B26" s="307" t="s">
        <v>243</v>
      </c>
      <c r="C26" s="308"/>
      <c r="D26" s="113">
        <v>0.82920899539810711</v>
      </c>
      <c r="E26" s="115">
        <v>191</v>
      </c>
      <c r="F26" s="114">
        <v>212</v>
      </c>
      <c r="G26" s="114">
        <v>207</v>
      </c>
      <c r="H26" s="114">
        <v>209</v>
      </c>
      <c r="I26" s="140">
        <v>212</v>
      </c>
      <c r="J26" s="115">
        <v>-21</v>
      </c>
      <c r="K26" s="116">
        <v>-9.9056603773584904</v>
      </c>
    </row>
    <row r="27" spans="1:11" ht="14.1" customHeight="1" x14ac:dyDescent="0.2">
      <c r="A27" s="306">
        <v>27</v>
      </c>
      <c r="B27" s="307" t="s">
        <v>244</v>
      </c>
      <c r="C27" s="308"/>
      <c r="D27" s="113">
        <v>0.45584787705131546</v>
      </c>
      <c r="E27" s="115">
        <v>105</v>
      </c>
      <c r="F27" s="114">
        <v>105</v>
      </c>
      <c r="G27" s="114">
        <v>105</v>
      </c>
      <c r="H27" s="114">
        <v>103</v>
      </c>
      <c r="I27" s="140">
        <v>99</v>
      </c>
      <c r="J27" s="115">
        <v>6</v>
      </c>
      <c r="K27" s="116">
        <v>6.0606060606060606</v>
      </c>
    </row>
    <row r="28" spans="1:11" ht="14.1" customHeight="1" x14ac:dyDescent="0.2">
      <c r="A28" s="306">
        <v>28</v>
      </c>
      <c r="B28" s="307" t="s">
        <v>245</v>
      </c>
      <c r="C28" s="308"/>
      <c r="D28" s="113">
        <v>0.44716506034557613</v>
      </c>
      <c r="E28" s="115">
        <v>103</v>
      </c>
      <c r="F28" s="114">
        <v>112</v>
      </c>
      <c r="G28" s="114">
        <v>115</v>
      </c>
      <c r="H28" s="114">
        <v>108</v>
      </c>
      <c r="I28" s="140">
        <v>110</v>
      </c>
      <c r="J28" s="115">
        <v>-7</v>
      </c>
      <c r="K28" s="116">
        <v>-6.3636363636363633</v>
      </c>
    </row>
    <row r="29" spans="1:11" ht="14.1" customHeight="1" x14ac:dyDescent="0.2">
      <c r="A29" s="306">
        <v>29</v>
      </c>
      <c r="B29" s="307" t="s">
        <v>246</v>
      </c>
      <c r="C29" s="308"/>
      <c r="D29" s="113">
        <v>3.5035165407658244</v>
      </c>
      <c r="E29" s="115">
        <v>807</v>
      </c>
      <c r="F29" s="114">
        <v>863</v>
      </c>
      <c r="G29" s="114">
        <v>837</v>
      </c>
      <c r="H29" s="114">
        <v>866</v>
      </c>
      <c r="I29" s="140">
        <v>840</v>
      </c>
      <c r="J29" s="115">
        <v>-33</v>
      </c>
      <c r="K29" s="116">
        <v>-3.9285714285714284</v>
      </c>
    </row>
    <row r="30" spans="1:11" ht="14.1" customHeight="1" x14ac:dyDescent="0.2">
      <c r="A30" s="306" t="s">
        <v>247</v>
      </c>
      <c r="B30" s="307" t="s">
        <v>248</v>
      </c>
      <c r="C30" s="308"/>
      <c r="D30" s="113" t="s">
        <v>513</v>
      </c>
      <c r="E30" s="115" t="s">
        <v>513</v>
      </c>
      <c r="F30" s="114" t="s">
        <v>513</v>
      </c>
      <c r="G30" s="114" t="s">
        <v>513</v>
      </c>
      <c r="H30" s="114" t="s">
        <v>513</v>
      </c>
      <c r="I30" s="140">
        <v>119</v>
      </c>
      <c r="J30" s="115" t="s">
        <v>513</v>
      </c>
      <c r="K30" s="116" t="s">
        <v>513</v>
      </c>
    </row>
    <row r="31" spans="1:11" ht="14.1" customHeight="1" x14ac:dyDescent="0.2">
      <c r="A31" s="306" t="s">
        <v>249</v>
      </c>
      <c r="B31" s="307" t="s">
        <v>250</v>
      </c>
      <c r="C31" s="308"/>
      <c r="D31" s="113">
        <v>2.965181905009985</v>
      </c>
      <c r="E31" s="115">
        <v>683</v>
      </c>
      <c r="F31" s="114">
        <v>737</v>
      </c>
      <c r="G31" s="114">
        <v>709</v>
      </c>
      <c r="H31" s="114">
        <v>741</v>
      </c>
      <c r="I31" s="140">
        <v>721</v>
      </c>
      <c r="J31" s="115">
        <v>-38</v>
      </c>
      <c r="K31" s="116">
        <v>-5.270457697642164</v>
      </c>
    </row>
    <row r="32" spans="1:11" ht="14.1" customHeight="1" x14ac:dyDescent="0.2">
      <c r="A32" s="306">
        <v>31</v>
      </c>
      <c r="B32" s="307" t="s">
        <v>251</v>
      </c>
      <c r="C32" s="308"/>
      <c r="D32" s="113">
        <v>0.18668055917339585</v>
      </c>
      <c r="E32" s="115">
        <v>43</v>
      </c>
      <c r="F32" s="114">
        <v>40</v>
      </c>
      <c r="G32" s="114">
        <v>39</v>
      </c>
      <c r="H32" s="114">
        <v>37</v>
      </c>
      <c r="I32" s="140">
        <v>40</v>
      </c>
      <c r="J32" s="115">
        <v>3</v>
      </c>
      <c r="K32" s="116">
        <v>7.5</v>
      </c>
    </row>
    <row r="33" spans="1:11" ht="14.1" customHeight="1" x14ac:dyDescent="0.2">
      <c r="A33" s="306">
        <v>32</v>
      </c>
      <c r="B33" s="307" t="s">
        <v>252</v>
      </c>
      <c r="C33" s="308"/>
      <c r="D33" s="113">
        <v>1.5715898237388208</v>
      </c>
      <c r="E33" s="115">
        <v>362</v>
      </c>
      <c r="F33" s="114">
        <v>362</v>
      </c>
      <c r="G33" s="114">
        <v>370</v>
      </c>
      <c r="H33" s="114">
        <v>378</v>
      </c>
      <c r="I33" s="140">
        <v>345</v>
      </c>
      <c r="J33" s="115">
        <v>17</v>
      </c>
      <c r="K33" s="116">
        <v>4.9275362318840576</v>
      </c>
    </row>
    <row r="34" spans="1:11" ht="14.1" customHeight="1" x14ac:dyDescent="0.2">
      <c r="A34" s="306">
        <v>33</v>
      </c>
      <c r="B34" s="307" t="s">
        <v>253</v>
      </c>
      <c r="C34" s="308"/>
      <c r="D34" s="113">
        <v>0.56872449422592686</v>
      </c>
      <c r="E34" s="115">
        <v>131</v>
      </c>
      <c r="F34" s="114">
        <v>131</v>
      </c>
      <c r="G34" s="114">
        <v>134</v>
      </c>
      <c r="H34" s="114">
        <v>141</v>
      </c>
      <c r="I34" s="140">
        <v>149</v>
      </c>
      <c r="J34" s="115">
        <v>-18</v>
      </c>
      <c r="K34" s="116">
        <v>-12.080536912751677</v>
      </c>
    </row>
    <row r="35" spans="1:11" ht="14.1" customHeight="1" x14ac:dyDescent="0.2">
      <c r="A35" s="306">
        <v>34</v>
      </c>
      <c r="B35" s="307" t="s">
        <v>254</v>
      </c>
      <c r="C35" s="308"/>
      <c r="D35" s="113">
        <v>3.902926109229834</v>
      </c>
      <c r="E35" s="115">
        <v>899</v>
      </c>
      <c r="F35" s="114">
        <v>928</v>
      </c>
      <c r="G35" s="114">
        <v>925</v>
      </c>
      <c r="H35" s="114">
        <v>906</v>
      </c>
      <c r="I35" s="140">
        <v>897</v>
      </c>
      <c r="J35" s="115">
        <v>2</v>
      </c>
      <c r="K35" s="116">
        <v>0.2229654403567447</v>
      </c>
    </row>
    <row r="36" spans="1:11" ht="14.1" customHeight="1" x14ac:dyDescent="0.2">
      <c r="A36" s="306">
        <v>41</v>
      </c>
      <c r="B36" s="307" t="s">
        <v>255</v>
      </c>
      <c r="C36" s="308"/>
      <c r="D36" s="113">
        <v>5.2096900234436049E-2</v>
      </c>
      <c r="E36" s="115">
        <v>12</v>
      </c>
      <c r="F36" s="114">
        <v>11</v>
      </c>
      <c r="G36" s="114">
        <v>12</v>
      </c>
      <c r="H36" s="114">
        <v>11</v>
      </c>
      <c r="I36" s="140">
        <v>11</v>
      </c>
      <c r="J36" s="115">
        <v>1</v>
      </c>
      <c r="K36" s="116">
        <v>9.0909090909090917</v>
      </c>
    </row>
    <row r="37" spans="1:11" ht="14.1" customHeight="1" x14ac:dyDescent="0.2">
      <c r="A37" s="306">
        <v>42</v>
      </c>
      <c r="B37" s="307" t="s">
        <v>256</v>
      </c>
      <c r="C37" s="308"/>
      <c r="D37" s="113">
        <v>3.0389858470087697E-2</v>
      </c>
      <c r="E37" s="115">
        <v>7</v>
      </c>
      <c r="F37" s="114">
        <v>6</v>
      </c>
      <c r="G37" s="114">
        <v>7</v>
      </c>
      <c r="H37" s="114">
        <v>4</v>
      </c>
      <c r="I37" s="140">
        <v>7</v>
      </c>
      <c r="J37" s="115">
        <v>0</v>
      </c>
      <c r="K37" s="116">
        <v>0</v>
      </c>
    </row>
    <row r="38" spans="1:11" ht="14.1" customHeight="1" x14ac:dyDescent="0.2">
      <c r="A38" s="306">
        <v>43</v>
      </c>
      <c r="B38" s="307" t="s">
        <v>257</v>
      </c>
      <c r="C38" s="308"/>
      <c r="D38" s="113">
        <v>0.28653295128939826</v>
      </c>
      <c r="E38" s="115">
        <v>66</v>
      </c>
      <c r="F38" s="114">
        <v>68</v>
      </c>
      <c r="G38" s="114">
        <v>73</v>
      </c>
      <c r="H38" s="114">
        <v>74</v>
      </c>
      <c r="I38" s="140">
        <v>70</v>
      </c>
      <c r="J38" s="115">
        <v>-4</v>
      </c>
      <c r="K38" s="116">
        <v>-5.7142857142857144</v>
      </c>
    </row>
    <row r="39" spans="1:11" ht="14.1" customHeight="1" x14ac:dyDescent="0.2">
      <c r="A39" s="306">
        <v>51</v>
      </c>
      <c r="B39" s="307" t="s">
        <v>258</v>
      </c>
      <c r="C39" s="308"/>
      <c r="D39" s="113">
        <v>8.2443344620995056</v>
      </c>
      <c r="E39" s="115">
        <v>1899</v>
      </c>
      <c r="F39" s="114">
        <v>1905</v>
      </c>
      <c r="G39" s="114">
        <v>1914</v>
      </c>
      <c r="H39" s="114">
        <v>1860</v>
      </c>
      <c r="I39" s="140">
        <v>1877</v>
      </c>
      <c r="J39" s="115">
        <v>22</v>
      </c>
      <c r="K39" s="116">
        <v>1.1720831113478956</v>
      </c>
    </row>
    <row r="40" spans="1:11" ht="14.1" customHeight="1" x14ac:dyDescent="0.2">
      <c r="A40" s="306" t="s">
        <v>259</v>
      </c>
      <c r="B40" s="307" t="s">
        <v>260</v>
      </c>
      <c r="C40" s="308"/>
      <c r="D40" s="113">
        <v>8.0402882695146314</v>
      </c>
      <c r="E40" s="115">
        <v>1852</v>
      </c>
      <c r="F40" s="114">
        <v>1858</v>
      </c>
      <c r="G40" s="114">
        <v>1860</v>
      </c>
      <c r="H40" s="114">
        <v>1812</v>
      </c>
      <c r="I40" s="140">
        <v>1830</v>
      </c>
      <c r="J40" s="115">
        <v>22</v>
      </c>
      <c r="K40" s="116">
        <v>1.2021857923497268</v>
      </c>
    </row>
    <row r="41" spans="1:11" ht="14.1" customHeight="1" x14ac:dyDescent="0.2">
      <c r="A41" s="306"/>
      <c r="B41" s="307" t="s">
        <v>261</v>
      </c>
      <c r="C41" s="308"/>
      <c r="D41" s="113">
        <v>5.2183728401493443</v>
      </c>
      <c r="E41" s="115">
        <v>1202</v>
      </c>
      <c r="F41" s="114">
        <v>1229</v>
      </c>
      <c r="G41" s="114">
        <v>1215</v>
      </c>
      <c r="H41" s="114">
        <v>1189</v>
      </c>
      <c r="I41" s="140">
        <v>1199</v>
      </c>
      <c r="J41" s="115">
        <v>3</v>
      </c>
      <c r="K41" s="116">
        <v>0.25020850708924103</v>
      </c>
    </row>
    <row r="42" spans="1:11" ht="14.1" customHeight="1" x14ac:dyDescent="0.2">
      <c r="A42" s="306">
        <v>52</v>
      </c>
      <c r="B42" s="307" t="s">
        <v>262</v>
      </c>
      <c r="C42" s="308"/>
      <c r="D42" s="113">
        <v>5.4658331162629157</v>
      </c>
      <c r="E42" s="115">
        <v>1259</v>
      </c>
      <c r="F42" s="114">
        <v>1268</v>
      </c>
      <c r="G42" s="114">
        <v>1279</v>
      </c>
      <c r="H42" s="114">
        <v>1248</v>
      </c>
      <c r="I42" s="140">
        <v>1266</v>
      </c>
      <c r="J42" s="115">
        <v>-7</v>
      </c>
      <c r="K42" s="116">
        <v>-0.55292259083728279</v>
      </c>
    </row>
    <row r="43" spans="1:11" ht="14.1" customHeight="1" x14ac:dyDescent="0.2">
      <c r="A43" s="306" t="s">
        <v>263</v>
      </c>
      <c r="B43" s="307" t="s">
        <v>264</v>
      </c>
      <c r="C43" s="308"/>
      <c r="D43" s="113">
        <v>5.2444212902665628</v>
      </c>
      <c r="E43" s="115">
        <v>1208</v>
      </c>
      <c r="F43" s="114">
        <v>1214</v>
      </c>
      <c r="G43" s="114">
        <v>1224</v>
      </c>
      <c r="H43" s="114">
        <v>1206</v>
      </c>
      <c r="I43" s="140">
        <v>1228</v>
      </c>
      <c r="J43" s="115">
        <v>-20</v>
      </c>
      <c r="K43" s="116">
        <v>-1.6286644951140066</v>
      </c>
    </row>
    <row r="44" spans="1:11" ht="14.1" customHeight="1" x14ac:dyDescent="0.2">
      <c r="A44" s="306">
        <v>53</v>
      </c>
      <c r="B44" s="307" t="s">
        <v>265</v>
      </c>
      <c r="C44" s="308"/>
      <c r="D44" s="113">
        <v>1.4239819397412521</v>
      </c>
      <c r="E44" s="115">
        <v>328</v>
      </c>
      <c r="F44" s="114">
        <v>291</v>
      </c>
      <c r="G44" s="114">
        <v>335</v>
      </c>
      <c r="H44" s="114">
        <v>327</v>
      </c>
      <c r="I44" s="140">
        <v>317</v>
      </c>
      <c r="J44" s="115">
        <v>11</v>
      </c>
      <c r="K44" s="116">
        <v>3.4700315457413251</v>
      </c>
    </row>
    <row r="45" spans="1:11" ht="14.1" customHeight="1" x14ac:dyDescent="0.2">
      <c r="A45" s="306" t="s">
        <v>266</v>
      </c>
      <c r="B45" s="307" t="s">
        <v>267</v>
      </c>
      <c r="C45" s="308"/>
      <c r="D45" s="113">
        <v>1.4022748979769037</v>
      </c>
      <c r="E45" s="115">
        <v>323</v>
      </c>
      <c r="F45" s="114">
        <v>286</v>
      </c>
      <c r="G45" s="114">
        <v>330</v>
      </c>
      <c r="H45" s="114">
        <v>321</v>
      </c>
      <c r="I45" s="140">
        <v>312</v>
      </c>
      <c r="J45" s="115">
        <v>11</v>
      </c>
      <c r="K45" s="116">
        <v>3.5256410256410255</v>
      </c>
    </row>
    <row r="46" spans="1:11" ht="14.1" customHeight="1" x14ac:dyDescent="0.2">
      <c r="A46" s="306">
        <v>54</v>
      </c>
      <c r="B46" s="307" t="s">
        <v>268</v>
      </c>
      <c r="C46" s="308"/>
      <c r="D46" s="113">
        <v>14.50464530693757</v>
      </c>
      <c r="E46" s="115">
        <v>3341</v>
      </c>
      <c r="F46" s="114">
        <v>3718</v>
      </c>
      <c r="G46" s="114">
        <v>3746</v>
      </c>
      <c r="H46" s="114">
        <v>3793</v>
      </c>
      <c r="I46" s="140">
        <v>3809</v>
      </c>
      <c r="J46" s="115">
        <v>-468</v>
      </c>
      <c r="K46" s="116">
        <v>-12.286689419795222</v>
      </c>
    </row>
    <row r="47" spans="1:11" ht="14.1" customHeight="1" x14ac:dyDescent="0.2">
      <c r="A47" s="306">
        <v>61</v>
      </c>
      <c r="B47" s="307" t="s">
        <v>269</v>
      </c>
      <c r="C47" s="308"/>
      <c r="D47" s="113">
        <v>0.53833463575583917</v>
      </c>
      <c r="E47" s="115">
        <v>124</v>
      </c>
      <c r="F47" s="114">
        <v>125</v>
      </c>
      <c r="G47" s="114">
        <v>130</v>
      </c>
      <c r="H47" s="114">
        <v>123</v>
      </c>
      <c r="I47" s="140">
        <v>123</v>
      </c>
      <c r="J47" s="115">
        <v>1</v>
      </c>
      <c r="K47" s="116">
        <v>0.81300813008130079</v>
      </c>
    </row>
    <row r="48" spans="1:11" ht="14.1" customHeight="1" x14ac:dyDescent="0.2">
      <c r="A48" s="306">
        <v>62</v>
      </c>
      <c r="B48" s="307" t="s">
        <v>270</v>
      </c>
      <c r="C48" s="308"/>
      <c r="D48" s="113">
        <v>11.22688200052097</v>
      </c>
      <c r="E48" s="115">
        <v>2586</v>
      </c>
      <c r="F48" s="114">
        <v>2675</v>
      </c>
      <c r="G48" s="114">
        <v>2703</v>
      </c>
      <c r="H48" s="114">
        <v>2745</v>
      </c>
      <c r="I48" s="140">
        <v>2660</v>
      </c>
      <c r="J48" s="115">
        <v>-74</v>
      </c>
      <c r="K48" s="116">
        <v>-2.7819548872180451</v>
      </c>
    </row>
    <row r="49" spans="1:11" ht="14.1" customHeight="1" x14ac:dyDescent="0.2">
      <c r="A49" s="306">
        <v>63</v>
      </c>
      <c r="B49" s="307" t="s">
        <v>271</v>
      </c>
      <c r="C49" s="308"/>
      <c r="D49" s="113">
        <v>8.005557002691674</v>
      </c>
      <c r="E49" s="115">
        <v>1844</v>
      </c>
      <c r="F49" s="114">
        <v>2158</v>
      </c>
      <c r="G49" s="114">
        <v>2226</v>
      </c>
      <c r="H49" s="114">
        <v>2203</v>
      </c>
      <c r="I49" s="140">
        <v>2081</v>
      </c>
      <c r="J49" s="115">
        <v>-237</v>
      </c>
      <c r="K49" s="116">
        <v>-11.388755406054781</v>
      </c>
    </row>
    <row r="50" spans="1:11" ht="14.1" customHeight="1" x14ac:dyDescent="0.2">
      <c r="A50" s="306" t="s">
        <v>272</v>
      </c>
      <c r="B50" s="307" t="s">
        <v>273</v>
      </c>
      <c r="C50" s="308"/>
      <c r="D50" s="113">
        <v>0.30389858470087694</v>
      </c>
      <c r="E50" s="115">
        <v>70</v>
      </c>
      <c r="F50" s="114">
        <v>76</v>
      </c>
      <c r="G50" s="114">
        <v>80</v>
      </c>
      <c r="H50" s="114">
        <v>84</v>
      </c>
      <c r="I50" s="140">
        <v>82</v>
      </c>
      <c r="J50" s="115">
        <v>-12</v>
      </c>
      <c r="K50" s="116">
        <v>-14.634146341463415</v>
      </c>
    </row>
    <row r="51" spans="1:11" ht="14.1" customHeight="1" x14ac:dyDescent="0.2">
      <c r="A51" s="306" t="s">
        <v>274</v>
      </c>
      <c r="B51" s="307" t="s">
        <v>275</v>
      </c>
      <c r="C51" s="308"/>
      <c r="D51" s="113">
        <v>7.5453677172874878</v>
      </c>
      <c r="E51" s="115">
        <v>1738</v>
      </c>
      <c r="F51" s="114">
        <v>2044</v>
      </c>
      <c r="G51" s="114">
        <v>2101</v>
      </c>
      <c r="H51" s="114">
        <v>2075</v>
      </c>
      <c r="I51" s="140">
        <v>1957</v>
      </c>
      <c r="J51" s="115">
        <v>-219</v>
      </c>
      <c r="K51" s="116">
        <v>-11.190597853857946</v>
      </c>
    </row>
    <row r="52" spans="1:11" ht="14.1" customHeight="1" x14ac:dyDescent="0.2">
      <c r="A52" s="306">
        <v>71</v>
      </c>
      <c r="B52" s="307" t="s">
        <v>276</v>
      </c>
      <c r="C52" s="308"/>
      <c r="D52" s="113">
        <v>12.685595207085179</v>
      </c>
      <c r="E52" s="115">
        <v>2922</v>
      </c>
      <c r="F52" s="114">
        <v>2955</v>
      </c>
      <c r="G52" s="114">
        <v>2974</v>
      </c>
      <c r="H52" s="114">
        <v>2922</v>
      </c>
      <c r="I52" s="140">
        <v>2881</v>
      </c>
      <c r="J52" s="115">
        <v>41</v>
      </c>
      <c r="K52" s="116">
        <v>1.423116973273169</v>
      </c>
    </row>
    <row r="53" spans="1:11" ht="14.1" customHeight="1" x14ac:dyDescent="0.2">
      <c r="A53" s="306" t="s">
        <v>277</v>
      </c>
      <c r="B53" s="307" t="s">
        <v>278</v>
      </c>
      <c r="C53" s="308"/>
      <c r="D53" s="113">
        <v>0.82052617869236777</v>
      </c>
      <c r="E53" s="115">
        <v>189</v>
      </c>
      <c r="F53" s="114">
        <v>182</v>
      </c>
      <c r="G53" s="114">
        <v>181</v>
      </c>
      <c r="H53" s="114">
        <v>177</v>
      </c>
      <c r="I53" s="140">
        <v>162</v>
      </c>
      <c r="J53" s="115">
        <v>27</v>
      </c>
      <c r="K53" s="116">
        <v>16.666666666666668</v>
      </c>
    </row>
    <row r="54" spans="1:11" ht="14.1" customHeight="1" x14ac:dyDescent="0.2">
      <c r="A54" s="306" t="s">
        <v>279</v>
      </c>
      <c r="B54" s="307" t="s">
        <v>280</v>
      </c>
      <c r="C54" s="308"/>
      <c r="D54" s="113">
        <v>11.604584527220631</v>
      </c>
      <c r="E54" s="115">
        <v>2673</v>
      </c>
      <c r="F54" s="114">
        <v>2707</v>
      </c>
      <c r="G54" s="114">
        <v>2722</v>
      </c>
      <c r="H54" s="114">
        <v>2676</v>
      </c>
      <c r="I54" s="140">
        <v>2648</v>
      </c>
      <c r="J54" s="115">
        <v>25</v>
      </c>
      <c r="K54" s="116">
        <v>0.9441087613293051</v>
      </c>
    </row>
    <row r="55" spans="1:11" ht="14.1" customHeight="1" x14ac:dyDescent="0.2">
      <c r="A55" s="306">
        <v>72</v>
      </c>
      <c r="B55" s="307" t="s">
        <v>281</v>
      </c>
      <c r="C55" s="308"/>
      <c r="D55" s="113">
        <v>1.1938872970391594</v>
      </c>
      <c r="E55" s="115">
        <v>275</v>
      </c>
      <c r="F55" s="114">
        <v>279</v>
      </c>
      <c r="G55" s="114">
        <v>286</v>
      </c>
      <c r="H55" s="114">
        <v>289</v>
      </c>
      <c r="I55" s="140">
        <v>277</v>
      </c>
      <c r="J55" s="115">
        <v>-2</v>
      </c>
      <c r="K55" s="116">
        <v>-0.72202166064981954</v>
      </c>
    </row>
    <row r="56" spans="1:11" ht="14.1" customHeight="1" x14ac:dyDescent="0.2">
      <c r="A56" s="306" t="s">
        <v>282</v>
      </c>
      <c r="B56" s="307" t="s">
        <v>283</v>
      </c>
      <c r="C56" s="308"/>
      <c r="D56" s="113">
        <v>0.19102196752626552</v>
      </c>
      <c r="E56" s="115">
        <v>44</v>
      </c>
      <c r="F56" s="114">
        <v>48</v>
      </c>
      <c r="G56" s="114">
        <v>50</v>
      </c>
      <c r="H56" s="114">
        <v>47</v>
      </c>
      <c r="I56" s="140">
        <v>48</v>
      </c>
      <c r="J56" s="115">
        <v>-4</v>
      </c>
      <c r="K56" s="116">
        <v>-8.3333333333333339</v>
      </c>
    </row>
    <row r="57" spans="1:11" ht="14.1" customHeight="1" x14ac:dyDescent="0.2">
      <c r="A57" s="306" t="s">
        <v>284</v>
      </c>
      <c r="B57" s="307" t="s">
        <v>285</v>
      </c>
      <c r="C57" s="308"/>
      <c r="D57" s="113">
        <v>0.57306590257879653</v>
      </c>
      <c r="E57" s="115">
        <v>132</v>
      </c>
      <c r="F57" s="114">
        <v>136</v>
      </c>
      <c r="G57" s="114">
        <v>141</v>
      </c>
      <c r="H57" s="114">
        <v>142</v>
      </c>
      <c r="I57" s="140">
        <v>138</v>
      </c>
      <c r="J57" s="115">
        <v>-6</v>
      </c>
      <c r="K57" s="116">
        <v>-4.3478260869565215</v>
      </c>
    </row>
    <row r="58" spans="1:11" ht="14.1" customHeight="1" x14ac:dyDescent="0.2">
      <c r="A58" s="306">
        <v>73</v>
      </c>
      <c r="B58" s="307" t="s">
        <v>286</v>
      </c>
      <c r="C58" s="308"/>
      <c r="D58" s="113">
        <v>0.73369801163497439</v>
      </c>
      <c r="E58" s="115">
        <v>169</v>
      </c>
      <c r="F58" s="114">
        <v>169</v>
      </c>
      <c r="G58" s="114">
        <v>166</v>
      </c>
      <c r="H58" s="114">
        <v>168</v>
      </c>
      <c r="I58" s="140">
        <v>158</v>
      </c>
      <c r="J58" s="115">
        <v>11</v>
      </c>
      <c r="K58" s="116">
        <v>6.962025316455696</v>
      </c>
    </row>
    <row r="59" spans="1:11" ht="14.1" customHeight="1" x14ac:dyDescent="0.2">
      <c r="A59" s="306" t="s">
        <v>287</v>
      </c>
      <c r="B59" s="307" t="s">
        <v>288</v>
      </c>
      <c r="C59" s="308"/>
      <c r="D59" s="113">
        <v>0.50794477728575149</v>
      </c>
      <c r="E59" s="115">
        <v>117</v>
      </c>
      <c r="F59" s="114">
        <v>116</v>
      </c>
      <c r="G59" s="114">
        <v>116</v>
      </c>
      <c r="H59" s="114">
        <v>116</v>
      </c>
      <c r="I59" s="140">
        <v>109</v>
      </c>
      <c r="J59" s="115">
        <v>8</v>
      </c>
      <c r="K59" s="116">
        <v>7.3394495412844041</v>
      </c>
    </row>
    <row r="60" spans="1:11" ht="14.1" customHeight="1" x14ac:dyDescent="0.2">
      <c r="A60" s="306">
        <v>81</v>
      </c>
      <c r="B60" s="307" t="s">
        <v>289</v>
      </c>
      <c r="C60" s="308"/>
      <c r="D60" s="113">
        <v>3.8421463922896586</v>
      </c>
      <c r="E60" s="115">
        <v>885</v>
      </c>
      <c r="F60" s="114">
        <v>854</v>
      </c>
      <c r="G60" s="114">
        <v>849</v>
      </c>
      <c r="H60" s="114">
        <v>848</v>
      </c>
      <c r="I60" s="140">
        <v>846</v>
      </c>
      <c r="J60" s="115">
        <v>39</v>
      </c>
      <c r="K60" s="116">
        <v>4.6099290780141846</v>
      </c>
    </row>
    <row r="61" spans="1:11" ht="14.1" customHeight="1" x14ac:dyDescent="0.2">
      <c r="A61" s="306" t="s">
        <v>290</v>
      </c>
      <c r="B61" s="307" t="s">
        <v>291</v>
      </c>
      <c r="C61" s="308"/>
      <c r="D61" s="113">
        <v>1.6540765824433445</v>
      </c>
      <c r="E61" s="115">
        <v>381</v>
      </c>
      <c r="F61" s="114">
        <v>381</v>
      </c>
      <c r="G61" s="114">
        <v>385</v>
      </c>
      <c r="H61" s="114">
        <v>384</v>
      </c>
      <c r="I61" s="140">
        <v>389</v>
      </c>
      <c r="J61" s="115">
        <v>-8</v>
      </c>
      <c r="K61" s="116">
        <v>-2.0565552699228791</v>
      </c>
    </row>
    <row r="62" spans="1:11" ht="14.1" customHeight="1" x14ac:dyDescent="0.2">
      <c r="A62" s="306" t="s">
        <v>292</v>
      </c>
      <c r="B62" s="307" t="s">
        <v>293</v>
      </c>
      <c r="C62" s="308"/>
      <c r="D62" s="113">
        <v>1.1287661717461144</v>
      </c>
      <c r="E62" s="115">
        <v>260</v>
      </c>
      <c r="F62" s="114">
        <v>239</v>
      </c>
      <c r="G62" s="114">
        <v>229</v>
      </c>
      <c r="H62" s="114">
        <v>229</v>
      </c>
      <c r="I62" s="140">
        <v>230</v>
      </c>
      <c r="J62" s="115">
        <v>30</v>
      </c>
      <c r="K62" s="116">
        <v>13.043478260869565</v>
      </c>
    </row>
    <row r="63" spans="1:11" ht="14.1" customHeight="1" x14ac:dyDescent="0.2">
      <c r="A63" s="306"/>
      <c r="B63" s="307" t="s">
        <v>294</v>
      </c>
      <c r="C63" s="308"/>
      <c r="D63" s="113">
        <v>1.081010679864548</v>
      </c>
      <c r="E63" s="115">
        <v>249</v>
      </c>
      <c r="F63" s="114">
        <v>228</v>
      </c>
      <c r="G63" s="114">
        <v>215</v>
      </c>
      <c r="H63" s="114">
        <v>214</v>
      </c>
      <c r="I63" s="140">
        <v>216</v>
      </c>
      <c r="J63" s="115">
        <v>33</v>
      </c>
      <c r="K63" s="116">
        <v>15.277777777777779</v>
      </c>
    </row>
    <row r="64" spans="1:11" ht="14.1" customHeight="1" x14ac:dyDescent="0.2">
      <c r="A64" s="306" t="s">
        <v>295</v>
      </c>
      <c r="B64" s="307" t="s">
        <v>296</v>
      </c>
      <c r="C64" s="308"/>
      <c r="D64" s="113">
        <v>6.0779716940175393E-2</v>
      </c>
      <c r="E64" s="115">
        <v>14</v>
      </c>
      <c r="F64" s="114">
        <v>14</v>
      </c>
      <c r="G64" s="114">
        <v>15</v>
      </c>
      <c r="H64" s="114">
        <v>15</v>
      </c>
      <c r="I64" s="140">
        <v>14</v>
      </c>
      <c r="J64" s="115">
        <v>0</v>
      </c>
      <c r="K64" s="116">
        <v>0</v>
      </c>
    </row>
    <row r="65" spans="1:11" ht="14.1" customHeight="1" x14ac:dyDescent="0.2">
      <c r="A65" s="306" t="s">
        <v>297</v>
      </c>
      <c r="B65" s="307" t="s">
        <v>298</v>
      </c>
      <c r="C65" s="308"/>
      <c r="D65" s="113">
        <v>0.71199096987062604</v>
      </c>
      <c r="E65" s="115">
        <v>164</v>
      </c>
      <c r="F65" s="114">
        <v>158</v>
      </c>
      <c r="G65" s="114">
        <v>153</v>
      </c>
      <c r="H65" s="114">
        <v>151</v>
      </c>
      <c r="I65" s="140">
        <v>144</v>
      </c>
      <c r="J65" s="115">
        <v>20</v>
      </c>
      <c r="K65" s="116">
        <v>13.888888888888889</v>
      </c>
    </row>
    <row r="66" spans="1:11" ht="14.1" customHeight="1" x14ac:dyDescent="0.2">
      <c r="A66" s="306">
        <v>82</v>
      </c>
      <c r="B66" s="307" t="s">
        <v>299</v>
      </c>
      <c r="C66" s="308"/>
      <c r="D66" s="113">
        <v>2.587479378310324</v>
      </c>
      <c r="E66" s="115">
        <v>596</v>
      </c>
      <c r="F66" s="114">
        <v>589</v>
      </c>
      <c r="G66" s="114">
        <v>607</v>
      </c>
      <c r="H66" s="114">
        <v>611</v>
      </c>
      <c r="I66" s="140">
        <v>613</v>
      </c>
      <c r="J66" s="115">
        <v>-17</v>
      </c>
      <c r="K66" s="116">
        <v>-2.7732463295269167</v>
      </c>
    </row>
    <row r="67" spans="1:11" ht="14.1" customHeight="1" x14ac:dyDescent="0.2">
      <c r="A67" s="306" t="s">
        <v>300</v>
      </c>
      <c r="B67" s="307" t="s">
        <v>301</v>
      </c>
      <c r="C67" s="308"/>
      <c r="D67" s="113">
        <v>1.332812364330989</v>
      </c>
      <c r="E67" s="115">
        <v>307</v>
      </c>
      <c r="F67" s="114">
        <v>299</v>
      </c>
      <c r="G67" s="114">
        <v>314</v>
      </c>
      <c r="H67" s="114">
        <v>314</v>
      </c>
      <c r="I67" s="140">
        <v>301</v>
      </c>
      <c r="J67" s="115">
        <v>6</v>
      </c>
      <c r="K67" s="116">
        <v>1.9933554817275747</v>
      </c>
    </row>
    <row r="68" spans="1:11" ht="14.1" customHeight="1" x14ac:dyDescent="0.2">
      <c r="A68" s="306" t="s">
        <v>302</v>
      </c>
      <c r="B68" s="307" t="s">
        <v>303</v>
      </c>
      <c r="C68" s="308"/>
      <c r="D68" s="113">
        <v>0.82052617869236777</v>
      </c>
      <c r="E68" s="115">
        <v>189</v>
      </c>
      <c r="F68" s="114">
        <v>192</v>
      </c>
      <c r="G68" s="114">
        <v>194</v>
      </c>
      <c r="H68" s="114">
        <v>201</v>
      </c>
      <c r="I68" s="140">
        <v>218</v>
      </c>
      <c r="J68" s="115">
        <v>-29</v>
      </c>
      <c r="K68" s="116">
        <v>-13.302752293577981</v>
      </c>
    </row>
    <row r="69" spans="1:11" ht="14.1" customHeight="1" x14ac:dyDescent="0.2">
      <c r="A69" s="306">
        <v>83</v>
      </c>
      <c r="B69" s="307" t="s">
        <v>304</v>
      </c>
      <c r="C69" s="308"/>
      <c r="D69" s="113">
        <v>4.0809238516974906</v>
      </c>
      <c r="E69" s="115">
        <v>940</v>
      </c>
      <c r="F69" s="114">
        <v>955</v>
      </c>
      <c r="G69" s="114">
        <v>967</v>
      </c>
      <c r="H69" s="114">
        <v>983</v>
      </c>
      <c r="I69" s="140">
        <v>963</v>
      </c>
      <c r="J69" s="115">
        <v>-23</v>
      </c>
      <c r="K69" s="116">
        <v>-2.3883696780893042</v>
      </c>
    </row>
    <row r="70" spans="1:11" ht="14.1" customHeight="1" x14ac:dyDescent="0.2">
      <c r="A70" s="306" t="s">
        <v>305</v>
      </c>
      <c r="B70" s="307" t="s">
        <v>306</v>
      </c>
      <c r="C70" s="308"/>
      <c r="D70" s="113">
        <v>2.7350872623078928</v>
      </c>
      <c r="E70" s="115">
        <v>630</v>
      </c>
      <c r="F70" s="114">
        <v>636</v>
      </c>
      <c r="G70" s="114">
        <v>632</v>
      </c>
      <c r="H70" s="114">
        <v>647</v>
      </c>
      <c r="I70" s="140">
        <v>627</v>
      </c>
      <c r="J70" s="115">
        <v>3</v>
      </c>
      <c r="K70" s="116">
        <v>0.4784688995215311</v>
      </c>
    </row>
    <row r="71" spans="1:11" ht="14.1" customHeight="1" x14ac:dyDescent="0.2">
      <c r="A71" s="306"/>
      <c r="B71" s="307" t="s">
        <v>307</v>
      </c>
      <c r="C71" s="308"/>
      <c r="D71" s="113">
        <v>1.3935920812711644</v>
      </c>
      <c r="E71" s="115">
        <v>321</v>
      </c>
      <c r="F71" s="114">
        <v>320</v>
      </c>
      <c r="G71" s="114">
        <v>323</v>
      </c>
      <c r="H71" s="114">
        <v>327</v>
      </c>
      <c r="I71" s="140">
        <v>325</v>
      </c>
      <c r="J71" s="115">
        <v>-4</v>
      </c>
      <c r="K71" s="116">
        <v>-1.2307692307692308</v>
      </c>
    </row>
    <row r="72" spans="1:11" ht="14.1" customHeight="1" x14ac:dyDescent="0.2">
      <c r="A72" s="306">
        <v>84</v>
      </c>
      <c r="B72" s="307" t="s">
        <v>308</v>
      </c>
      <c r="C72" s="308"/>
      <c r="D72" s="113">
        <v>0.95510983763132762</v>
      </c>
      <c r="E72" s="115">
        <v>220</v>
      </c>
      <c r="F72" s="114">
        <v>231</v>
      </c>
      <c r="G72" s="114">
        <v>219</v>
      </c>
      <c r="H72" s="114">
        <v>218</v>
      </c>
      <c r="I72" s="140">
        <v>220</v>
      </c>
      <c r="J72" s="115">
        <v>0</v>
      </c>
      <c r="K72" s="116">
        <v>0</v>
      </c>
    </row>
    <row r="73" spans="1:11" ht="14.1" customHeight="1" x14ac:dyDescent="0.2">
      <c r="A73" s="306" t="s">
        <v>309</v>
      </c>
      <c r="B73" s="307" t="s">
        <v>310</v>
      </c>
      <c r="C73" s="308"/>
      <c r="D73" s="113">
        <v>0.10853520882174178</v>
      </c>
      <c r="E73" s="115">
        <v>25</v>
      </c>
      <c r="F73" s="114">
        <v>24</v>
      </c>
      <c r="G73" s="114">
        <v>20</v>
      </c>
      <c r="H73" s="114">
        <v>23</v>
      </c>
      <c r="I73" s="140">
        <v>24</v>
      </c>
      <c r="J73" s="115">
        <v>1</v>
      </c>
      <c r="K73" s="116">
        <v>4.166666666666667</v>
      </c>
    </row>
    <row r="74" spans="1:11" ht="14.1" customHeight="1" x14ac:dyDescent="0.2">
      <c r="A74" s="306" t="s">
        <v>311</v>
      </c>
      <c r="B74" s="307" t="s">
        <v>312</v>
      </c>
      <c r="C74" s="308"/>
      <c r="D74" s="113">
        <v>2.6048450117218024E-2</v>
      </c>
      <c r="E74" s="115">
        <v>6</v>
      </c>
      <c r="F74" s="114">
        <v>7</v>
      </c>
      <c r="G74" s="114">
        <v>10</v>
      </c>
      <c r="H74" s="114">
        <v>11</v>
      </c>
      <c r="I74" s="140">
        <v>9</v>
      </c>
      <c r="J74" s="115">
        <v>-3</v>
      </c>
      <c r="K74" s="116">
        <v>-33.333333333333336</v>
      </c>
    </row>
    <row r="75" spans="1:11" ht="14.1" customHeight="1" x14ac:dyDescent="0.2">
      <c r="A75" s="306" t="s">
        <v>313</v>
      </c>
      <c r="B75" s="307" t="s">
        <v>314</v>
      </c>
      <c r="C75" s="308"/>
      <c r="D75" s="113">
        <v>1.3024225058609012E-2</v>
      </c>
      <c r="E75" s="115">
        <v>3</v>
      </c>
      <c r="F75" s="114" t="s">
        <v>513</v>
      </c>
      <c r="G75" s="114" t="s">
        <v>513</v>
      </c>
      <c r="H75" s="114" t="s">
        <v>513</v>
      </c>
      <c r="I75" s="140" t="s">
        <v>513</v>
      </c>
      <c r="J75" s="115" t="s">
        <v>513</v>
      </c>
      <c r="K75" s="116" t="s">
        <v>513</v>
      </c>
    </row>
    <row r="76" spans="1:11" ht="14.1" customHeight="1" x14ac:dyDescent="0.2">
      <c r="A76" s="306">
        <v>91</v>
      </c>
      <c r="B76" s="307" t="s">
        <v>315</v>
      </c>
      <c r="C76" s="308"/>
      <c r="D76" s="113">
        <v>9.9852392116002428E-2</v>
      </c>
      <c r="E76" s="115">
        <v>23</v>
      </c>
      <c r="F76" s="114">
        <v>22</v>
      </c>
      <c r="G76" s="114">
        <v>18</v>
      </c>
      <c r="H76" s="114">
        <v>26</v>
      </c>
      <c r="I76" s="140">
        <v>26</v>
      </c>
      <c r="J76" s="115">
        <v>-3</v>
      </c>
      <c r="K76" s="116">
        <v>-11.538461538461538</v>
      </c>
    </row>
    <row r="77" spans="1:11" ht="14.1" customHeight="1" x14ac:dyDescent="0.2">
      <c r="A77" s="306">
        <v>92</v>
      </c>
      <c r="B77" s="307" t="s">
        <v>316</v>
      </c>
      <c r="C77" s="308"/>
      <c r="D77" s="113">
        <v>0.28219154293652859</v>
      </c>
      <c r="E77" s="115">
        <v>65</v>
      </c>
      <c r="F77" s="114">
        <v>78</v>
      </c>
      <c r="G77" s="114">
        <v>75</v>
      </c>
      <c r="H77" s="114">
        <v>69</v>
      </c>
      <c r="I77" s="140">
        <v>70</v>
      </c>
      <c r="J77" s="115">
        <v>-5</v>
      </c>
      <c r="K77" s="116">
        <v>-7.1428571428571432</v>
      </c>
    </row>
    <row r="78" spans="1:11" ht="14.1" customHeight="1" x14ac:dyDescent="0.2">
      <c r="A78" s="306">
        <v>93</v>
      </c>
      <c r="B78" s="307" t="s">
        <v>317</v>
      </c>
      <c r="C78" s="308"/>
      <c r="D78" s="113">
        <v>8.6828167057393421E-2</v>
      </c>
      <c r="E78" s="115">
        <v>20</v>
      </c>
      <c r="F78" s="114">
        <v>18</v>
      </c>
      <c r="G78" s="114">
        <v>17</v>
      </c>
      <c r="H78" s="114">
        <v>16</v>
      </c>
      <c r="I78" s="140">
        <v>16</v>
      </c>
      <c r="J78" s="115">
        <v>4</v>
      </c>
      <c r="K78" s="116">
        <v>25</v>
      </c>
    </row>
    <row r="79" spans="1:11" ht="14.1" customHeight="1" x14ac:dyDescent="0.2">
      <c r="A79" s="306">
        <v>94</v>
      </c>
      <c r="B79" s="307" t="s">
        <v>318</v>
      </c>
      <c r="C79" s="308"/>
      <c r="D79" s="113">
        <v>0.66423547798905969</v>
      </c>
      <c r="E79" s="115">
        <v>153</v>
      </c>
      <c r="F79" s="114">
        <v>186</v>
      </c>
      <c r="G79" s="114">
        <v>178</v>
      </c>
      <c r="H79" s="114">
        <v>163</v>
      </c>
      <c r="I79" s="140">
        <v>168</v>
      </c>
      <c r="J79" s="115">
        <v>-15</v>
      </c>
      <c r="K79" s="116">
        <v>-8.9285714285714288</v>
      </c>
    </row>
    <row r="80" spans="1:11" ht="14.1" customHeight="1" x14ac:dyDescent="0.2">
      <c r="A80" s="306" t="s">
        <v>319</v>
      </c>
      <c r="B80" s="307" t="s">
        <v>320</v>
      </c>
      <c r="C80" s="308"/>
      <c r="D80" s="113">
        <v>3.0389858470087697E-2</v>
      </c>
      <c r="E80" s="115">
        <v>7</v>
      </c>
      <c r="F80" s="114">
        <v>7</v>
      </c>
      <c r="G80" s="114">
        <v>7</v>
      </c>
      <c r="H80" s="114">
        <v>8</v>
      </c>
      <c r="I80" s="140">
        <v>8</v>
      </c>
      <c r="J80" s="115">
        <v>-1</v>
      </c>
      <c r="K80" s="116">
        <v>-12.5</v>
      </c>
    </row>
    <row r="81" spans="1:11" ht="14.1" customHeight="1" x14ac:dyDescent="0.2">
      <c r="A81" s="310" t="s">
        <v>321</v>
      </c>
      <c r="B81" s="311" t="s">
        <v>333</v>
      </c>
      <c r="C81" s="312"/>
      <c r="D81" s="125">
        <v>4.4586263783971525</v>
      </c>
      <c r="E81" s="143">
        <v>1027</v>
      </c>
      <c r="F81" s="144">
        <v>1044</v>
      </c>
      <c r="G81" s="144">
        <v>1050</v>
      </c>
      <c r="H81" s="144">
        <v>1062</v>
      </c>
      <c r="I81" s="145">
        <v>1025</v>
      </c>
      <c r="J81" s="143">
        <v>2</v>
      </c>
      <c r="K81" s="146">
        <v>0.1951219512195122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5682</v>
      </c>
      <c r="G12" s="536">
        <v>4668</v>
      </c>
      <c r="H12" s="536">
        <v>7605</v>
      </c>
      <c r="I12" s="536">
        <v>5339</v>
      </c>
      <c r="J12" s="537">
        <v>5494</v>
      </c>
      <c r="K12" s="538">
        <v>188</v>
      </c>
      <c r="L12" s="349">
        <v>3.421914816163087</v>
      </c>
    </row>
    <row r="13" spans="1:17" s="110" customFormat="1" ht="15" customHeight="1" x14ac:dyDescent="0.2">
      <c r="A13" s="350" t="s">
        <v>344</v>
      </c>
      <c r="B13" s="351" t="s">
        <v>345</v>
      </c>
      <c r="C13" s="347"/>
      <c r="D13" s="347"/>
      <c r="E13" s="348"/>
      <c r="F13" s="536">
        <v>3342</v>
      </c>
      <c r="G13" s="536">
        <v>2480</v>
      </c>
      <c r="H13" s="536">
        <v>4231</v>
      </c>
      <c r="I13" s="536">
        <v>3139</v>
      </c>
      <c r="J13" s="537">
        <v>3196</v>
      </c>
      <c r="K13" s="538">
        <v>146</v>
      </c>
      <c r="L13" s="349">
        <v>4.5682102628285355</v>
      </c>
    </row>
    <row r="14" spans="1:17" s="110" customFormat="1" ht="22.5" customHeight="1" x14ac:dyDescent="0.2">
      <c r="A14" s="350"/>
      <c r="B14" s="351" t="s">
        <v>346</v>
      </c>
      <c r="C14" s="347"/>
      <c r="D14" s="347"/>
      <c r="E14" s="348"/>
      <c r="F14" s="536">
        <v>2340</v>
      </c>
      <c r="G14" s="536">
        <v>2188</v>
      </c>
      <c r="H14" s="536">
        <v>3374</v>
      </c>
      <c r="I14" s="536">
        <v>2200</v>
      </c>
      <c r="J14" s="537">
        <v>2298</v>
      </c>
      <c r="K14" s="538">
        <v>42</v>
      </c>
      <c r="L14" s="349">
        <v>1.8276762402088773</v>
      </c>
    </row>
    <row r="15" spans="1:17" s="110" customFormat="1" ht="15" customHeight="1" x14ac:dyDescent="0.2">
      <c r="A15" s="350" t="s">
        <v>347</v>
      </c>
      <c r="B15" s="351" t="s">
        <v>108</v>
      </c>
      <c r="C15" s="347"/>
      <c r="D15" s="347"/>
      <c r="E15" s="348"/>
      <c r="F15" s="536">
        <v>1195</v>
      </c>
      <c r="G15" s="536">
        <v>1195</v>
      </c>
      <c r="H15" s="536">
        <v>3142</v>
      </c>
      <c r="I15" s="536">
        <v>1321</v>
      </c>
      <c r="J15" s="537">
        <v>1199</v>
      </c>
      <c r="K15" s="538">
        <v>-4</v>
      </c>
      <c r="L15" s="349">
        <v>-0.33361134278565469</v>
      </c>
    </row>
    <row r="16" spans="1:17" s="110" customFormat="1" ht="15" customHeight="1" x14ac:dyDescent="0.2">
      <c r="A16" s="350"/>
      <c r="B16" s="351" t="s">
        <v>109</v>
      </c>
      <c r="C16" s="347"/>
      <c r="D16" s="347"/>
      <c r="E16" s="348"/>
      <c r="F16" s="536">
        <v>3846</v>
      </c>
      <c r="G16" s="536">
        <v>3053</v>
      </c>
      <c r="H16" s="536">
        <v>4017</v>
      </c>
      <c r="I16" s="536">
        <v>3573</v>
      </c>
      <c r="J16" s="537">
        <v>3712</v>
      </c>
      <c r="K16" s="538">
        <v>134</v>
      </c>
      <c r="L16" s="349">
        <v>3.6099137931034484</v>
      </c>
    </row>
    <row r="17" spans="1:12" s="110" customFormat="1" ht="15" customHeight="1" x14ac:dyDescent="0.2">
      <c r="A17" s="350"/>
      <c r="B17" s="351" t="s">
        <v>110</v>
      </c>
      <c r="C17" s="347"/>
      <c r="D17" s="347"/>
      <c r="E17" s="348"/>
      <c r="F17" s="536">
        <v>586</v>
      </c>
      <c r="G17" s="536">
        <v>383</v>
      </c>
      <c r="H17" s="536">
        <v>388</v>
      </c>
      <c r="I17" s="536">
        <v>405</v>
      </c>
      <c r="J17" s="537">
        <v>495</v>
      </c>
      <c r="K17" s="538">
        <v>91</v>
      </c>
      <c r="L17" s="349">
        <v>18.383838383838384</v>
      </c>
    </row>
    <row r="18" spans="1:12" s="110" customFormat="1" ht="15" customHeight="1" x14ac:dyDescent="0.2">
      <c r="A18" s="350"/>
      <c r="B18" s="351" t="s">
        <v>111</v>
      </c>
      <c r="C18" s="347"/>
      <c r="D18" s="347"/>
      <c r="E18" s="348"/>
      <c r="F18" s="536">
        <v>55</v>
      </c>
      <c r="G18" s="536">
        <v>37</v>
      </c>
      <c r="H18" s="536">
        <v>58</v>
      </c>
      <c r="I18" s="536">
        <v>40</v>
      </c>
      <c r="J18" s="537">
        <v>88</v>
      </c>
      <c r="K18" s="538">
        <v>-33</v>
      </c>
      <c r="L18" s="349">
        <v>-37.5</v>
      </c>
    </row>
    <row r="19" spans="1:12" s="110" customFormat="1" ht="15" customHeight="1" x14ac:dyDescent="0.2">
      <c r="A19" s="118" t="s">
        <v>113</v>
      </c>
      <c r="B19" s="119" t="s">
        <v>181</v>
      </c>
      <c r="C19" s="347"/>
      <c r="D19" s="347"/>
      <c r="E19" s="348"/>
      <c r="F19" s="536">
        <v>3574</v>
      </c>
      <c r="G19" s="536">
        <v>2933</v>
      </c>
      <c r="H19" s="536">
        <v>5510</v>
      </c>
      <c r="I19" s="536">
        <v>3462</v>
      </c>
      <c r="J19" s="537">
        <v>3486</v>
      </c>
      <c r="K19" s="538">
        <v>88</v>
      </c>
      <c r="L19" s="349">
        <v>2.5243832472748133</v>
      </c>
    </row>
    <row r="20" spans="1:12" s="110" customFormat="1" ht="15" customHeight="1" x14ac:dyDescent="0.2">
      <c r="A20" s="118"/>
      <c r="B20" s="119" t="s">
        <v>182</v>
      </c>
      <c r="C20" s="347"/>
      <c r="D20" s="347"/>
      <c r="E20" s="348"/>
      <c r="F20" s="536">
        <v>2108</v>
      </c>
      <c r="G20" s="536">
        <v>1735</v>
      </c>
      <c r="H20" s="536">
        <v>2095</v>
      </c>
      <c r="I20" s="536">
        <v>1877</v>
      </c>
      <c r="J20" s="537">
        <v>2008</v>
      </c>
      <c r="K20" s="538">
        <v>100</v>
      </c>
      <c r="L20" s="349">
        <v>4.9800796812749004</v>
      </c>
    </row>
    <row r="21" spans="1:12" s="110" customFormat="1" ht="15" customHeight="1" x14ac:dyDescent="0.2">
      <c r="A21" s="118" t="s">
        <v>113</v>
      </c>
      <c r="B21" s="119" t="s">
        <v>116</v>
      </c>
      <c r="C21" s="347"/>
      <c r="D21" s="347"/>
      <c r="E21" s="348"/>
      <c r="F21" s="536">
        <v>4376</v>
      </c>
      <c r="G21" s="536">
        <v>3408</v>
      </c>
      <c r="H21" s="536">
        <v>5945</v>
      </c>
      <c r="I21" s="536">
        <v>3905</v>
      </c>
      <c r="J21" s="537">
        <v>4243</v>
      </c>
      <c r="K21" s="538">
        <v>133</v>
      </c>
      <c r="L21" s="349">
        <v>3.1345745934480322</v>
      </c>
    </row>
    <row r="22" spans="1:12" s="110" customFormat="1" ht="15" customHeight="1" x14ac:dyDescent="0.2">
      <c r="A22" s="118"/>
      <c r="B22" s="119" t="s">
        <v>117</v>
      </c>
      <c r="C22" s="347"/>
      <c r="D22" s="347"/>
      <c r="E22" s="348"/>
      <c r="F22" s="536">
        <v>1294</v>
      </c>
      <c r="G22" s="536">
        <v>1256</v>
      </c>
      <c r="H22" s="536">
        <v>1648</v>
      </c>
      <c r="I22" s="536">
        <v>1426</v>
      </c>
      <c r="J22" s="537">
        <v>1242</v>
      </c>
      <c r="K22" s="538">
        <v>52</v>
      </c>
      <c r="L22" s="349">
        <v>4.1867954911433172</v>
      </c>
    </row>
    <row r="23" spans="1:12" s="110" customFormat="1" ht="15" customHeight="1" x14ac:dyDescent="0.2">
      <c r="A23" s="352" t="s">
        <v>347</v>
      </c>
      <c r="B23" s="353" t="s">
        <v>193</v>
      </c>
      <c r="C23" s="354"/>
      <c r="D23" s="354"/>
      <c r="E23" s="355"/>
      <c r="F23" s="539">
        <v>157</v>
      </c>
      <c r="G23" s="539">
        <v>310</v>
      </c>
      <c r="H23" s="539">
        <v>1681</v>
      </c>
      <c r="I23" s="539">
        <v>210</v>
      </c>
      <c r="J23" s="540">
        <v>144</v>
      </c>
      <c r="K23" s="541">
        <v>13</v>
      </c>
      <c r="L23" s="356">
        <v>9.0277777777777786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36.9</v>
      </c>
      <c r="G25" s="542">
        <v>40.4</v>
      </c>
      <c r="H25" s="542">
        <v>45.6</v>
      </c>
      <c r="I25" s="542">
        <v>44.5</v>
      </c>
      <c r="J25" s="542">
        <v>40.1</v>
      </c>
      <c r="K25" s="543" t="s">
        <v>349</v>
      </c>
      <c r="L25" s="364">
        <v>-3.2000000000000028</v>
      </c>
    </row>
    <row r="26" spans="1:12" s="110" customFormat="1" ht="15" customHeight="1" x14ac:dyDescent="0.2">
      <c r="A26" s="365" t="s">
        <v>105</v>
      </c>
      <c r="B26" s="366" t="s">
        <v>345</v>
      </c>
      <c r="C26" s="362"/>
      <c r="D26" s="362"/>
      <c r="E26" s="363"/>
      <c r="F26" s="542">
        <v>33.9</v>
      </c>
      <c r="G26" s="542">
        <v>36.5</v>
      </c>
      <c r="H26" s="542">
        <v>41.7</v>
      </c>
      <c r="I26" s="542">
        <v>42</v>
      </c>
      <c r="J26" s="544">
        <v>35.700000000000003</v>
      </c>
      <c r="K26" s="543" t="s">
        <v>349</v>
      </c>
      <c r="L26" s="364">
        <v>-1.8000000000000043</v>
      </c>
    </row>
    <row r="27" spans="1:12" s="110" customFormat="1" ht="15" customHeight="1" x14ac:dyDescent="0.2">
      <c r="A27" s="365"/>
      <c r="B27" s="366" t="s">
        <v>346</v>
      </c>
      <c r="C27" s="362"/>
      <c r="D27" s="362"/>
      <c r="E27" s="363"/>
      <c r="F27" s="542">
        <v>41.4</v>
      </c>
      <c r="G27" s="542">
        <v>45</v>
      </c>
      <c r="H27" s="542">
        <v>50.3</v>
      </c>
      <c r="I27" s="542">
        <v>48</v>
      </c>
      <c r="J27" s="542">
        <v>46.1</v>
      </c>
      <c r="K27" s="543" t="s">
        <v>349</v>
      </c>
      <c r="L27" s="364">
        <v>-4.7000000000000028</v>
      </c>
    </row>
    <row r="28" spans="1:12" s="110" customFormat="1" ht="15" customHeight="1" x14ac:dyDescent="0.2">
      <c r="A28" s="365" t="s">
        <v>113</v>
      </c>
      <c r="B28" s="366" t="s">
        <v>108</v>
      </c>
      <c r="C28" s="362"/>
      <c r="D28" s="362"/>
      <c r="E28" s="363"/>
      <c r="F28" s="542">
        <v>44.5</v>
      </c>
      <c r="G28" s="542">
        <v>42.5</v>
      </c>
      <c r="H28" s="542">
        <v>51.5</v>
      </c>
      <c r="I28" s="542">
        <v>53.2</v>
      </c>
      <c r="J28" s="542">
        <v>49.9</v>
      </c>
      <c r="K28" s="543" t="s">
        <v>349</v>
      </c>
      <c r="L28" s="364">
        <v>-5.3999999999999986</v>
      </c>
    </row>
    <row r="29" spans="1:12" s="110" customFormat="1" ht="11.25" x14ac:dyDescent="0.2">
      <c r="A29" s="365"/>
      <c r="B29" s="366" t="s">
        <v>109</v>
      </c>
      <c r="C29" s="362"/>
      <c r="D29" s="362"/>
      <c r="E29" s="363"/>
      <c r="F29" s="542">
        <v>35.700000000000003</v>
      </c>
      <c r="G29" s="542">
        <v>40.4</v>
      </c>
      <c r="H29" s="542">
        <v>43.9</v>
      </c>
      <c r="I29" s="542">
        <v>42</v>
      </c>
      <c r="J29" s="544">
        <v>37.6</v>
      </c>
      <c r="K29" s="543" t="s">
        <v>349</v>
      </c>
      <c r="L29" s="364">
        <v>-1.8999999999999986</v>
      </c>
    </row>
    <row r="30" spans="1:12" s="110" customFormat="1" ht="15" customHeight="1" x14ac:dyDescent="0.2">
      <c r="A30" s="365"/>
      <c r="B30" s="366" t="s">
        <v>110</v>
      </c>
      <c r="C30" s="362"/>
      <c r="D30" s="362"/>
      <c r="E30" s="363"/>
      <c r="F30" s="542">
        <v>32.1</v>
      </c>
      <c r="G30" s="542">
        <v>36.299999999999997</v>
      </c>
      <c r="H30" s="542">
        <v>40.200000000000003</v>
      </c>
      <c r="I30" s="542">
        <v>42.1</v>
      </c>
      <c r="J30" s="542">
        <v>39.5</v>
      </c>
      <c r="K30" s="543" t="s">
        <v>349</v>
      </c>
      <c r="L30" s="364">
        <v>-7.3999999999999986</v>
      </c>
    </row>
    <row r="31" spans="1:12" s="110" customFormat="1" ht="15" customHeight="1" x14ac:dyDescent="0.2">
      <c r="A31" s="365"/>
      <c r="B31" s="366" t="s">
        <v>111</v>
      </c>
      <c r="C31" s="362"/>
      <c r="D31" s="362"/>
      <c r="E31" s="363"/>
      <c r="F31" s="542">
        <v>32.700000000000003</v>
      </c>
      <c r="G31" s="542">
        <v>32.4</v>
      </c>
      <c r="H31" s="542">
        <v>43.1</v>
      </c>
      <c r="I31" s="542">
        <v>32.5</v>
      </c>
      <c r="J31" s="542">
        <v>27.3</v>
      </c>
      <c r="K31" s="543" t="s">
        <v>349</v>
      </c>
      <c r="L31" s="364">
        <v>5.4000000000000021</v>
      </c>
    </row>
    <row r="32" spans="1:12" s="110" customFormat="1" ht="15" customHeight="1" x14ac:dyDescent="0.2">
      <c r="A32" s="367" t="s">
        <v>113</v>
      </c>
      <c r="B32" s="368" t="s">
        <v>181</v>
      </c>
      <c r="C32" s="362"/>
      <c r="D32" s="362"/>
      <c r="E32" s="363"/>
      <c r="F32" s="542">
        <v>32.200000000000003</v>
      </c>
      <c r="G32" s="542">
        <v>36.200000000000003</v>
      </c>
      <c r="H32" s="542">
        <v>44.2</v>
      </c>
      <c r="I32" s="542">
        <v>43</v>
      </c>
      <c r="J32" s="544">
        <v>36.700000000000003</v>
      </c>
      <c r="K32" s="543" t="s">
        <v>349</v>
      </c>
      <c r="L32" s="364">
        <v>-4.5</v>
      </c>
    </row>
    <row r="33" spans="1:12" s="110" customFormat="1" ht="15" customHeight="1" x14ac:dyDescent="0.2">
      <c r="A33" s="367"/>
      <c r="B33" s="368" t="s">
        <v>182</v>
      </c>
      <c r="C33" s="362"/>
      <c r="D33" s="362"/>
      <c r="E33" s="363"/>
      <c r="F33" s="542">
        <v>44.6</v>
      </c>
      <c r="G33" s="542">
        <v>46.8</v>
      </c>
      <c r="H33" s="542">
        <v>48.2</v>
      </c>
      <c r="I33" s="542">
        <v>47</v>
      </c>
      <c r="J33" s="542">
        <v>45.7</v>
      </c>
      <c r="K33" s="543" t="s">
        <v>349</v>
      </c>
      <c r="L33" s="364">
        <v>-1.1000000000000014</v>
      </c>
    </row>
    <row r="34" spans="1:12" s="369" customFormat="1" ht="15" customHeight="1" x14ac:dyDescent="0.2">
      <c r="A34" s="367" t="s">
        <v>113</v>
      </c>
      <c r="B34" s="368" t="s">
        <v>116</v>
      </c>
      <c r="C34" s="362"/>
      <c r="D34" s="362"/>
      <c r="E34" s="363"/>
      <c r="F34" s="542">
        <v>34.5</v>
      </c>
      <c r="G34" s="542">
        <v>39.299999999999997</v>
      </c>
      <c r="H34" s="542">
        <v>43.1</v>
      </c>
      <c r="I34" s="542">
        <v>41.2</v>
      </c>
      <c r="J34" s="542">
        <v>38.1</v>
      </c>
      <c r="K34" s="543" t="s">
        <v>349</v>
      </c>
      <c r="L34" s="364">
        <v>-3.6000000000000014</v>
      </c>
    </row>
    <row r="35" spans="1:12" s="369" customFormat="1" ht="11.25" x14ac:dyDescent="0.2">
      <c r="A35" s="370"/>
      <c r="B35" s="371" t="s">
        <v>117</v>
      </c>
      <c r="C35" s="372"/>
      <c r="D35" s="372"/>
      <c r="E35" s="373"/>
      <c r="F35" s="545">
        <v>45</v>
      </c>
      <c r="G35" s="545">
        <v>43.3</v>
      </c>
      <c r="H35" s="545">
        <v>52.8</v>
      </c>
      <c r="I35" s="545">
        <v>53.1</v>
      </c>
      <c r="J35" s="546">
        <v>46.8</v>
      </c>
      <c r="K35" s="547" t="s">
        <v>349</v>
      </c>
      <c r="L35" s="374">
        <v>-1.7999999999999972</v>
      </c>
    </row>
    <row r="36" spans="1:12" s="369" customFormat="1" ht="15.95" customHeight="1" x14ac:dyDescent="0.2">
      <c r="A36" s="375" t="s">
        <v>350</v>
      </c>
      <c r="B36" s="376"/>
      <c r="C36" s="377"/>
      <c r="D36" s="376"/>
      <c r="E36" s="378"/>
      <c r="F36" s="548">
        <v>5503</v>
      </c>
      <c r="G36" s="548">
        <v>4323</v>
      </c>
      <c r="H36" s="548">
        <v>5734</v>
      </c>
      <c r="I36" s="548">
        <v>5104</v>
      </c>
      <c r="J36" s="548">
        <v>5321</v>
      </c>
      <c r="K36" s="549">
        <v>182</v>
      </c>
      <c r="L36" s="380">
        <v>3.420409697425296</v>
      </c>
    </row>
    <row r="37" spans="1:12" s="369" customFormat="1" ht="15.95" customHeight="1" x14ac:dyDescent="0.2">
      <c r="A37" s="381"/>
      <c r="B37" s="382" t="s">
        <v>113</v>
      </c>
      <c r="C37" s="382" t="s">
        <v>351</v>
      </c>
      <c r="D37" s="382"/>
      <c r="E37" s="383"/>
      <c r="F37" s="548">
        <v>2033</v>
      </c>
      <c r="G37" s="548">
        <v>1747</v>
      </c>
      <c r="H37" s="548">
        <v>2615</v>
      </c>
      <c r="I37" s="548">
        <v>2269</v>
      </c>
      <c r="J37" s="548">
        <v>2132</v>
      </c>
      <c r="K37" s="549">
        <v>-99</v>
      </c>
      <c r="L37" s="380">
        <v>-4.6435272045028144</v>
      </c>
    </row>
    <row r="38" spans="1:12" s="369" customFormat="1" ht="15.95" customHeight="1" x14ac:dyDescent="0.2">
      <c r="A38" s="381"/>
      <c r="B38" s="384" t="s">
        <v>105</v>
      </c>
      <c r="C38" s="384" t="s">
        <v>106</v>
      </c>
      <c r="D38" s="385"/>
      <c r="E38" s="383"/>
      <c r="F38" s="548">
        <v>3251</v>
      </c>
      <c r="G38" s="548">
        <v>2334</v>
      </c>
      <c r="H38" s="548">
        <v>3145</v>
      </c>
      <c r="I38" s="548">
        <v>3036</v>
      </c>
      <c r="J38" s="550">
        <v>3100</v>
      </c>
      <c r="K38" s="549">
        <v>151</v>
      </c>
      <c r="L38" s="380">
        <v>4.870967741935484</v>
      </c>
    </row>
    <row r="39" spans="1:12" s="369" customFormat="1" ht="15.95" customHeight="1" x14ac:dyDescent="0.2">
      <c r="A39" s="381"/>
      <c r="B39" s="385"/>
      <c r="C39" s="382" t="s">
        <v>352</v>
      </c>
      <c r="D39" s="385"/>
      <c r="E39" s="383"/>
      <c r="F39" s="548">
        <v>1101</v>
      </c>
      <c r="G39" s="548">
        <v>851</v>
      </c>
      <c r="H39" s="548">
        <v>1313</v>
      </c>
      <c r="I39" s="548">
        <v>1276</v>
      </c>
      <c r="J39" s="548">
        <v>1108</v>
      </c>
      <c r="K39" s="549">
        <v>-7</v>
      </c>
      <c r="L39" s="380">
        <v>-0.63176895306859204</v>
      </c>
    </row>
    <row r="40" spans="1:12" s="369" customFormat="1" ht="15.95" customHeight="1" x14ac:dyDescent="0.2">
      <c r="A40" s="381"/>
      <c r="B40" s="384"/>
      <c r="C40" s="384" t="s">
        <v>107</v>
      </c>
      <c r="D40" s="385"/>
      <c r="E40" s="383"/>
      <c r="F40" s="548">
        <v>2252</v>
      </c>
      <c r="G40" s="548">
        <v>1989</v>
      </c>
      <c r="H40" s="548">
        <v>2589</v>
      </c>
      <c r="I40" s="548">
        <v>2068</v>
      </c>
      <c r="J40" s="548">
        <v>2221</v>
      </c>
      <c r="K40" s="549">
        <v>31</v>
      </c>
      <c r="L40" s="380">
        <v>1.3957676722197208</v>
      </c>
    </row>
    <row r="41" spans="1:12" s="369" customFormat="1" ht="24" customHeight="1" x14ac:dyDescent="0.2">
      <c r="A41" s="381"/>
      <c r="B41" s="385"/>
      <c r="C41" s="382" t="s">
        <v>352</v>
      </c>
      <c r="D41" s="385"/>
      <c r="E41" s="383"/>
      <c r="F41" s="548">
        <v>932</v>
      </c>
      <c r="G41" s="548">
        <v>896</v>
      </c>
      <c r="H41" s="548">
        <v>1302</v>
      </c>
      <c r="I41" s="548">
        <v>993</v>
      </c>
      <c r="J41" s="550">
        <v>1024</v>
      </c>
      <c r="K41" s="549">
        <v>-92</v>
      </c>
      <c r="L41" s="380">
        <v>-8.984375</v>
      </c>
    </row>
    <row r="42" spans="1:12" s="110" customFormat="1" ht="15" customHeight="1" x14ac:dyDescent="0.2">
      <c r="A42" s="381"/>
      <c r="B42" s="384" t="s">
        <v>113</v>
      </c>
      <c r="C42" s="384" t="s">
        <v>353</v>
      </c>
      <c r="D42" s="385"/>
      <c r="E42" s="383"/>
      <c r="F42" s="548">
        <v>1048</v>
      </c>
      <c r="G42" s="548">
        <v>912</v>
      </c>
      <c r="H42" s="548">
        <v>1458</v>
      </c>
      <c r="I42" s="548">
        <v>1142</v>
      </c>
      <c r="J42" s="548">
        <v>1066</v>
      </c>
      <c r="K42" s="549">
        <v>-18</v>
      </c>
      <c r="L42" s="380">
        <v>-1.6885553470919326</v>
      </c>
    </row>
    <row r="43" spans="1:12" s="110" customFormat="1" ht="15" customHeight="1" x14ac:dyDescent="0.2">
      <c r="A43" s="381"/>
      <c r="B43" s="385"/>
      <c r="C43" s="382" t="s">
        <v>352</v>
      </c>
      <c r="D43" s="385"/>
      <c r="E43" s="383"/>
      <c r="F43" s="548">
        <v>466</v>
      </c>
      <c r="G43" s="548">
        <v>388</v>
      </c>
      <c r="H43" s="548">
        <v>751</v>
      </c>
      <c r="I43" s="548">
        <v>608</v>
      </c>
      <c r="J43" s="548">
        <v>532</v>
      </c>
      <c r="K43" s="549">
        <v>-66</v>
      </c>
      <c r="L43" s="380">
        <v>-12.406015037593985</v>
      </c>
    </row>
    <row r="44" spans="1:12" s="110" customFormat="1" ht="15" customHeight="1" x14ac:dyDescent="0.2">
      <c r="A44" s="381"/>
      <c r="B44" s="384"/>
      <c r="C44" s="366" t="s">
        <v>109</v>
      </c>
      <c r="D44" s="385"/>
      <c r="E44" s="383"/>
      <c r="F44" s="548">
        <v>3814</v>
      </c>
      <c r="G44" s="548">
        <v>2994</v>
      </c>
      <c r="H44" s="548">
        <v>3830</v>
      </c>
      <c r="I44" s="548">
        <v>3518</v>
      </c>
      <c r="J44" s="550">
        <v>3673</v>
      </c>
      <c r="K44" s="549">
        <v>141</v>
      </c>
      <c r="L44" s="380">
        <v>3.8388238497141303</v>
      </c>
    </row>
    <row r="45" spans="1:12" s="110" customFormat="1" ht="15" customHeight="1" x14ac:dyDescent="0.2">
      <c r="A45" s="381"/>
      <c r="B45" s="385"/>
      <c r="C45" s="382" t="s">
        <v>352</v>
      </c>
      <c r="D45" s="385"/>
      <c r="E45" s="383"/>
      <c r="F45" s="548">
        <v>1361</v>
      </c>
      <c r="G45" s="548">
        <v>1209</v>
      </c>
      <c r="H45" s="548">
        <v>1683</v>
      </c>
      <c r="I45" s="548">
        <v>1478</v>
      </c>
      <c r="J45" s="548">
        <v>1381</v>
      </c>
      <c r="K45" s="549">
        <v>-20</v>
      </c>
      <c r="L45" s="380">
        <v>-1.448225923244026</v>
      </c>
    </row>
    <row r="46" spans="1:12" s="110" customFormat="1" ht="15" customHeight="1" x14ac:dyDescent="0.2">
      <c r="A46" s="381"/>
      <c r="B46" s="384"/>
      <c r="C46" s="366" t="s">
        <v>110</v>
      </c>
      <c r="D46" s="385"/>
      <c r="E46" s="383"/>
      <c r="F46" s="548">
        <v>586</v>
      </c>
      <c r="G46" s="548">
        <v>380</v>
      </c>
      <c r="H46" s="548">
        <v>388</v>
      </c>
      <c r="I46" s="548">
        <v>404</v>
      </c>
      <c r="J46" s="548">
        <v>494</v>
      </c>
      <c r="K46" s="549">
        <v>92</v>
      </c>
      <c r="L46" s="380">
        <v>18.623481781376519</v>
      </c>
    </row>
    <row r="47" spans="1:12" s="110" customFormat="1" ht="15" customHeight="1" x14ac:dyDescent="0.2">
      <c r="A47" s="381"/>
      <c r="B47" s="385"/>
      <c r="C47" s="382" t="s">
        <v>352</v>
      </c>
      <c r="D47" s="385"/>
      <c r="E47" s="383"/>
      <c r="F47" s="548">
        <v>188</v>
      </c>
      <c r="G47" s="548">
        <v>138</v>
      </c>
      <c r="H47" s="548">
        <v>156</v>
      </c>
      <c r="I47" s="548">
        <v>170</v>
      </c>
      <c r="J47" s="550">
        <v>195</v>
      </c>
      <c r="K47" s="549">
        <v>-7</v>
      </c>
      <c r="L47" s="380">
        <v>-3.5897435897435899</v>
      </c>
    </row>
    <row r="48" spans="1:12" s="110" customFormat="1" ht="15" customHeight="1" x14ac:dyDescent="0.2">
      <c r="A48" s="381"/>
      <c r="B48" s="385"/>
      <c r="C48" s="366" t="s">
        <v>111</v>
      </c>
      <c r="D48" s="386"/>
      <c r="E48" s="387"/>
      <c r="F48" s="548">
        <v>55</v>
      </c>
      <c r="G48" s="548">
        <v>37</v>
      </c>
      <c r="H48" s="548">
        <v>58</v>
      </c>
      <c r="I48" s="548">
        <v>40</v>
      </c>
      <c r="J48" s="548">
        <v>88</v>
      </c>
      <c r="K48" s="549">
        <v>-33</v>
      </c>
      <c r="L48" s="380">
        <v>-37.5</v>
      </c>
    </row>
    <row r="49" spans="1:12" s="110" customFormat="1" ht="15" customHeight="1" x14ac:dyDescent="0.2">
      <c r="A49" s="381"/>
      <c r="B49" s="385"/>
      <c r="C49" s="382" t="s">
        <v>352</v>
      </c>
      <c r="D49" s="385"/>
      <c r="E49" s="383"/>
      <c r="F49" s="548">
        <v>18</v>
      </c>
      <c r="G49" s="548">
        <v>12</v>
      </c>
      <c r="H49" s="548">
        <v>25</v>
      </c>
      <c r="I49" s="548">
        <v>13</v>
      </c>
      <c r="J49" s="548">
        <v>24</v>
      </c>
      <c r="K49" s="549">
        <v>-6</v>
      </c>
      <c r="L49" s="380">
        <v>-25</v>
      </c>
    </row>
    <row r="50" spans="1:12" s="110" customFormat="1" ht="15" customHeight="1" x14ac:dyDescent="0.2">
      <c r="A50" s="381"/>
      <c r="B50" s="384" t="s">
        <v>113</v>
      </c>
      <c r="C50" s="382" t="s">
        <v>181</v>
      </c>
      <c r="D50" s="385"/>
      <c r="E50" s="383"/>
      <c r="F50" s="548">
        <v>3410</v>
      </c>
      <c r="G50" s="548">
        <v>2604</v>
      </c>
      <c r="H50" s="548">
        <v>3699</v>
      </c>
      <c r="I50" s="548">
        <v>3245</v>
      </c>
      <c r="J50" s="550">
        <v>3321</v>
      </c>
      <c r="K50" s="549">
        <v>89</v>
      </c>
      <c r="L50" s="380">
        <v>2.6799156880457695</v>
      </c>
    </row>
    <row r="51" spans="1:12" s="110" customFormat="1" ht="15" customHeight="1" x14ac:dyDescent="0.2">
      <c r="A51" s="381"/>
      <c r="B51" s="385"/>
      <c r="C51" s="382" t="s">
        <v>352</v>
      </c>
      <c r="D51" s="385"/>
      <c r="E51" s="383"/>
      <c r="F51" s="548">
        <v>1099</v>
      </c>
      <c r="G51" s="548">
        <v>943</v>
      </c>
      <c r="H51" s="548">
        <v>1634</v>
      </c>
      <c r="I51" s="548">
        <v>1396</v>
      </c>
      <c r="J51" s="548">
        <v>1218</v>
      </c>
      <c r="K51" s="549">
        <v>-119</v>
      </c>
      <c r="L51" s="380">
        <v>-9.7701149425287355</v>
      </c>
    </row>
    <row r="52" spans="1:12" s="110" customFormat="1" ht="15" customHeight="1" x14ac:dyDescent="0.2">
      <c r="A52" s="381"/>
      <c r="B52" s="384"/>
      <c r="C52" s="382" t="s">
        <v>182</v>
      </c>
      <c r="D52" s="385"/>
      <c r="E52" s="383"/>
      <c r="F52" s="548">
        <v>2093</v>
      </c>
      <c r="G52" s="548">
        <v>1719</v>
      </c>
      <c r="H52" s="548">
        <v>2035</v>
      </c>
      <c r="I52" s="548">
        <v>1859</v>
      </c>
      <c r="J52" s="548">
        <v>2000</v>
      </c>
      <c r="K52" s="549">
        <v>93</v>
      </c>
      <c r="L52" s="380">
        <v>4.6500000000000004</v>
      </c>
    </row>
    <row r="53" spans="1:12" s="269" customFormat="1" ht="11.25" customHeight="1" x14ac:dyDescent="0.2">
      <c r="A53" s="381"/>
      <c r="B53" s="385"/>
      <c r="C53" s="382" t="s">
        <v>352</v>
      </c>
      <c r="D53" s="385"/>
      <c r="E53" s="383"/>
      <c r="F53" s="548">
        <v>934</v>
      </c>
      <c r="G53" s="548">
        <v>804</v>
      </c>
      <c r="H53" s="548">
        <v>981</v>
      </c>
      <c r="I53" s="548">
        <v>873</v>
      </c>
      <c r="J53" s="550">
        <v>914</v>
      </c>
      <c r="K53" s="549">
        <v>20</v>
      </c>
      <c r="L53" s="380">
        <v>2.1881838074398248</v>
      </c>
    </row>
    <row r="54" spans="1:12" s="151" customFormat="1" ht="12.75" customHeight="1" x14ac:dyDescent="0.2">
      <c r="A54" s="381"/>
      <c r="B54" s="384" t="s">
        <v>113</v>
      </c>
      <c r="C54" s="384" t="s">
        <v>116</v>
      </c>
      <c r="D54" s="385"/>
      <c r="E54" s="383"/>
      <c r="F54" s="548">
        <v>4213</v>
      </c>
      <c r="G54" s="548">
        <v>3120</v>
      </c>
      <c r="H54" s="548">
        <v>4257</v>
      </c>
      <c r="I54" s="548">
        <v>3697</v>
      </c>
      <c r="J54" s="548">
        <v>4094</v>
      </c>
      <c r="K54" s="549">
        <v>119</v>
      </c>
      <c r="L54" s="380">
        <v>2.9066927210552027</v>
      </c>
    </row>
    <row r="55" spans="1:12" ht="11.25" x14ac:dyDescent="0.2">
      <c r="A55" s="381"/>
      <c r="B55" s="385"/>
      <c r="C55" s="382" t="s">
        <v>352</v>
      </c>
      <c r="D55" s="385"/>
      <c r="E55" s="383"/>
      <c r="F55" s="548">
        <v>1454</v>
      </c>
      <c r="G55" s="548">
        <v>1227</v>
      </c>
      <c r="H55" s="548">
        <v>1836</v>
      </c>
      <c r="I55" s="548">
        <v>1524</v>
      </c>
      <c r="J55" s="548">
        <v>1559</v>
      </c>
      <c r="K55" s="549">
        <v>-105</v>
      </c>
      <c r="L55" s="380">
        <v>-6.735086593970494</v>
      </c>
    </row>
    <row r="56" spans="1:12" ht="14.25" customHeight="1" x14ac:dyDescent="0.2">
      <c r="A56" s="381"/>
      <c r="B56" s="385"/>
      <c r="C56" s="384" t="s">
        <v>117</v>
      </c>
      <c r="D56" s="385"/>
      <c r="E56" s="383"/>
      <c r="F56" s="548">
        <v>1278</v>
      </c>
      <c r="G56" s="548">
        <v>1199</v>
      </c>
      <c r="H56" s="548">
        <v>1467</v>
      </c>
      <c r="I56" s="548">
        <v>1399</v>
      </c>
      <c r="J56" s="548">
        <v>1219</v>
      </c>
      <c r="K56" s="549">
        <v>59</v>
      </c>
      <c r="L56" s="380">
        <v>4.8400328137817885</v>
      </c>
    </row>
    <row r="57" spans="1:12" ht="18.75" customHeight="1" x14ac:dyDescent="0.2">
      <c r="A57" s="388"/>
      <c r="B57" s="389"/>
      <c r="C57" s="390" t="s">
        <v>352</v>
      </c>
      <c r="D57" s="389"/>
      <c r="E57" s="391"/>
      <c r="F57" s="551">
        <v>575</v>
      </c>
      <c r="G57" s="552">
        <v>519</v>
      </c>
      <c r="H57" s="552">
        <v>774</v>
      </c>
      <c r="I57" s="552">
        <v>743</v>
      </c>
      <c r="J57" s="552">
        <v>571</v>
      </c>
      <c r="K57" s="553">
        <f t="shared" ref="K57" si="0">IF(OR(F57=".",J57=".")=TRUE,".",IF(OR(F57="*",J57="*")=TRUE,"*",IF(AND(F57="-",J57="-")=TRUE,"-",IF(AND(ISNUMBER(J57),ISNUMBER(F57))=TRUE,IF(F57-J57=0,0,F57-J57),IF(ISNUMBER(F57)=TRUE,F57,-J57)))))</f>
        <v>4</v>
      </c>
      <c r="L57" s="392">
        <f t="shared" ref="L57" si="1">IF(K57 =".",".",IF(K57 ="*","*",IF(K57="-","-",IF(K57=0,0,IF(OR(J57="-",J57=".",F57="-",F57=".")=TRUE,"X",IF(J57=0,"0,0",IF(ABS(K57*100/J57)&gt;250,".X",(K57*100/J57))))))))</f>
        <v>0.70052539404553416</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5682</v>
      </c>
      <c r="E11" s="114">
        <v>4668</v>
      </c>
      <c r="F11" s="114">
        <v>7605</v>
      </c>
      <c r="G11" s="114">
        <v>5339</v>
      </c>
      <c r="H11" s="140">
        <v>5494</v>
      </c>
      <c r="I11" s="115">
        <v>188</v>
      </c>
      <c r="J11" s="116">
        <v>3.421914816163087</v>
      </c>
    </row>
    <row r="12" spans="1:15" s="110" customFormat="1" ht="24.95" customHeight="1" x14ac:dyDescent="0.2">
      <c r="A12" s="193" t="s">
        <v>132</v>
      </c>
      <c r="B12" s="194" t="s">
        <v>133</v>
      </c>
      <c r="C12" s="113">
        <v>2.0063357972544877</v>
      </c>
      <c r="D12" s="115">
        <v>114</v>
      </c>
      <c r="E12" s="114">
        <v>68</v>
      </c>
      <c r="F12" s="114">
        <v>277</v>
      </c>
      <c r="G12" s="114">
        <v>196</v>
      </c>
      <c r="H12" s="140">
        <v>86</v>
      </c>
      <c r="I12" s="115">
        <v>28</v>
      </c>
      <c r="J12" s="116">
        <v>32.558139534883722</v>
      </c>
    </row>
    <row r="13" spans="1:15" s="110" customFormat="1" ht="24.95" customHeight="1" x14ac:dyDescent="0.2">
      <c r="A13" s="193" t="s">
        <v>134</v>
      </c>
      <c r="B13" s="199" t="s">
        <v>214</v>
      </c>
      <c r="C13" s="113">
        <v>0.59838085181274203</v>
      </c>
      <c r="D13" s="115">
        <v>34</v>
      </c>
      <c r="E13" s="114">
        <v>14</v>
      </c>
      <c r="F13" s="114">
        <v>53</v>
      </c>
      <c r="G13" s="114">
        <v>39</v>
      </c>
      <c r="H13" s="140">
        <v>38</v>
      </c>
      <c r="I13" s="115">
        <v>-4</v>
      </c>
      <c r="J13" s="116">
        <v>-10.526315789473685</v>
      </c>
    </row>
    <row r="14" spans="1:15" s="287" customFormat="1" ht="24.95" customHeight="1" x14ac:dyDescent="0.2">
      <c r="A14" s="193" t="s">
        <v>215</v>
      </c>
      <c r="B14" s="199" t="s">
        <v>137</v>
      </c>
      <c r="C14" s="113">
        <v>11.034846884899682</v>
      </c>
      <c r="D14" s="115">
        <v>627</v>
      </c>
      <c r="E14" s="114">
        <v>636</v>
      </c>
      <c r="F14" s="114">
        <v>853</v>
      </c>
      <c r="G14" s="114">
        <v>650</v>
      </c>
      <c r="H14" s="140">
        <v>704</v>
      </c>
      <c r="I14" s="115">
        <v>-77</v>
      </c>
      <c r="J14" s="116">
        <v>-10.9375</v>
      </c>
      <c r="K14" s="110"/>
      <c r="L14" s="110"/>
      <c r="M14" s="110"/>
      <c r="N14" s="110"/>
      <c r="O14" s="110"/>
    </row>
    <row r="15" spans="1:15" s="110" customFormat="1" ht="24.95" customHeight="1" x14ac:dyDescent="0.2">
      <c r="A15" s="193" t="s">
        <v>216</v>
      </c>
      <c r="B15" s="199" t="s">
        <v>217</v>
      </c>
      <c r="C15" s="113">
        <v>3.1502991904259066</v>
      </c>
      <c r="D15" s="115">
        <v>179</v>
      </c>
      <c r="E15" s="114">
        <v>144</v>
      </c>
      <c r="F15" s="114">
        <v>250</v>
      </c>
      <c r="G15" s="114">
        <v>222</v>
      </c>
      <c r="H15" s="140">
        <v>252</v>
      </c>
      <c r="I15" s="115">
        <v>-73</v>
      </c>
      <c r="J15" s="116">
        <v>-28.968253968253968</v>
      </c>
    </row>
    <row r="16" spans="1:15" s="287" customFormat="1" ht="24.95" customHeight="1" x14ac:dyDescent="0.2">
      <c r="A16" s="193" t="s">
        <v>218</v>
      </c>
      <c r="B16" s="199" t="s">
        <v>141</v>
      </c>
      <c r="C16" s="113">
        <v>5.7022175290390704</v>
      </c>
      <c r="D16" s="115">
        <v>324</v>
      </c>
      <c r="E16" s="114">
        <v>411</v>
      </c>
      <c r="F16" s="114">
        <v>455</v>
      </c>
      <c r="G16" s="114">
        <v>300</v>
      </c>
      <c r="H16" s="140">
        <v>337</v>
      </c>
      <c r="I16" s="115">
        <v>-13</v>
      </c>
      <c r="J16" s="116">
        <v>-3.857566765578635</v>
      </c>
      <c r="K16" s="110"/>
      <c r="L16" s="110"/>
      <c r="M16" s="110"/>
      <c r="N16" s="110"/>
      <c r="O16" s="110"/>
    </row>
    <row r="17" spans="1:15" s="110" customFormat="1" ht="24.95" customHeight="1" x14ac:dyDescent="0.2">
      <c r="A17" s="193" t="s">
        <v>142</v>
      </c>
      <c r="B17" s="199" t="s">
        <v>220</v>
      </c>
      <c r="C17" s="113">
        <v>2.1823301654347063</v>
      </c>
      <c r="D17" s="115">
        <v>124</v>
      </c>
      <c r="E17" s="114">
        <v>81</v>
      </c>
      <c r="F17" s="114">
        <v>148</v>
      </c>
      <c r="G17" s="114">
        <v>128</v>
      </c>
      <c r="H17" s="140">
        <v>115</v>
      </c>
      <c r="I17" s="115">
        <v>9</v>
      </c>
      <c r="J17" s="116">
        <v>7.8260869565217392</v>
      </c>
    </row>
    <row r="18" spans="1:15" s="287" customFormat="1" ht="24.95" customHeight="1" x14ac:dyDescent="0.2">
      <c r="A18" s="201" t="s">
        <v>144</v>
      </c>
      <c r="B18" s="202" t="s">
        <v>145</v>
      </c>
      <c r="C18" s="113">
        <v>11.122844068989792</v>
      </c>
      <c r="D18" s="115">
        <v>632</v>
      </c>
      <c r="E18" s="114">
        <v>326</v>
      </c>
      <c r="F18" s="114">
        <v>754</v>
      </c>
      <c r="G18" s="114">
        <v>500</v>
      </c>
      <c r="H18" s="140">
        <v>542</v>
      </c>
      <c r="I18" s="115">
        <v>90</v>
      </c>
      <c r="J18" s="116">
        <v>16.605166051660518</v>
      </c>
      <c r="K18" s="110"/>
      <c r="L18" s="110"/>
      <c r="M18" s="110"/>
      <c r="N18" s="110"/>
      <c r="O18" s="110"/>
    </row>
    <row r="19" spans="1:15" s="110" customFormat="1" ht="24.95" customHeight="1" x14ac:dyDescent="0.2">
      <c r="A19" s="193" t="s">
        <v>146</v>
      </c>
      <c r="B19" s="199" t="s">
        <v>147</v>
      </c>
      <c r="C19" s="113">
        <v>14.431538190777895</v>
      </c>
      <c r="D19" s="115">
        <v>820</v>
      </c>
      <c r="E19" s="114">
        <v>688</v>
      </c>
      <c r="F19" s="114">
        <v>1391</v>
      </c>
      <c r="G19" s="114">
        <v>820</v>
      </c>
      <c r="H19" s="140">
        <v>941</v>
      </c>
      <c r="I19" s="115">
        <v>-121</v>
      </c>
      <c r="J19" s="116">
        <v>-12.858660998937301</v>
      </c>
    </row>
    <row r="20" spans="1:15" s="287" customFormat="1" ht="24.95" customHeight="1" x14ac:dyDescent="0.2">
      <c r="A20" s="193" t="s">
        <v>148</v>
      </c>
      <c r="B20" s="199" t="s">
        <v>149</v>
      </c>
      <c r="C20" s="113">
        <v>9.6620908130939807</v>
      </c>
      <c r="D20" s="115">
        <v>549</v>
      </c>
      <c r="E20" s="114">
        <v>402</v>
      </c>
      <c r="F20" s="114">
        <v>516</v>
      </c>
      <c r="G20" s="114">
        <v>338</v>
      </c>
      <c r="H20" s="140">
        <v>361</v>
      </c>
      <c r="I20" s="115">
        <v>188</v>
      </c>
      <c r="J20" s="116">
        <v>52.077562326869803</v>
      </c>
      <c r="K20" s="110"/>
      <c r="L20" s="110"/>
      <c r="M20" s="110"/>
      <c r="N20" s="110"/>
      <c r="O20" s="110"/>
    </row>
    <row r="21" spans="1:15" s="110" customFormat="1" ht="24.95" customHeight="1" x14ac:dyDescent="0.2">
      <c r="A21" s="201" t="s">
        <v>150</v>
      </c>
      <c r="B21" s="202" t="s">
        <v>151</v>
      </c>
      <c r="C21" s="113">
        <v>3.9774727208729321</v>
      </c>
      <c r="D21" s="115">
        <v>226</v>
      </c>
      <c r="E21" s="114">
        <v>243</v>
      </c>
      <c r="F21" s="114">
        <v>276</v>
      </c>
      <c r="G21" s="114">
        <v>316</v>
      </c>
      <c r="H21" s="140">
        <v>300</v>
      </c>
      <c r="I21" s="115">
        <v>-74</v>
      </c>
      <c r="J21" s="116">
        <v>-24.666666666666668</v>
      </c>
    </row>
    <row r="22" spans="1:15" s="110" customFormat="1" ht="24.95" customHeight="1" x14ac:dyDescent="0.2">
      <c r="A22" s="201" t="s">
        <v>152</v>
      </c>
      <c r="B22" s="199" t="s">
        <v>153</v>
      </c>
      <c r="C22" s="113">
        <v>1.1967617036254841</v>
      </c>
      <c r="D22" s="115">
        <v>68</v>
      </c>
      <c r="E22" s="114">
        <v>45</v>
      </c>
      <c r="F22" s="114">
        <v>65</v>
      </c>
      <c r="G22" s="114">
        <v>43</v>
      </c>
      <c r="H22" s="140">
        <v>58</v>
      </c>
      <c r="I22" s="115">
        <v>10</v>
      </c>
      <c r="J22" s="116">
        <v>17.241379310344829</v>
      </c>
    </row>
    <row r="23" spans="1:15" s="110" customFormat="1" ht="24.95" customHeight="1" x14ac:dyDescent="0.2">
      <c r="A23" s="193" t="s">
        <v>154</v>
      </c>
      <c r="B23" s="199" t="s">
        <v>155</v>
      </c>
      <c r="C23" s="113">
        <v>1.3199577613516367</v>
      </c>
      <c r="D23" s="115">
        <v>75</v>
      </c>
      <c r="E23" s="114">
        <v>23</v>
      </c>
      <c r="F23" s="114">
        <v>74</v>
      </c>
      <c r="G23" s="114">
        <v>24</v>
      </c>
      <c r="H23" s="140">
        <v>53</v>
      </c>
      <c r="I23" s="115">
        <v>22</v>
      </c>
      <c r="J23" s="116">
        <v>41.509433962264154</v>
      </c>
    </row>
    <row r="24" spans="1:15" s="110" customFormat="1" ht="24.95" customHeight="1" x14ac:dyDescent="0.2">
      <c r="A24" s="193" t="s">
        <v>156</v>
      </c>
      <c r="B24" s="199" t="s">
        <v>221</v>
      </c>
      <c r="C24" s="113">
        <v>6.4061950017599436</v>
      </c>
      <c r="D24" s="115">
        <v>364</v>
      </c>
      <c r="E24" s="114">
        <v>220</v>
      </c>
      <c r="F24" s="114">
        <v>367</v>
      </c>
      <c r="G24" s="114">
        <v>252</v>
      </c>
      <c r="H24" s="140">
        <v>335</v>
      </c>
      <c r="I24" s="115">
        <v>29</v>
      </c>
      <c r="J24" s="116">
        <v>8.656716417910447</v>
      </c>
    </row>
    <row r="25" spans="1:15" s="110" customFormat="1" ht="24.95" customHeight="1" x14ac:dyDescent="0.2">
      <c r="A25" s="193" t="s">
        <v>222</v>
      </c>
      <c r="B25" s="204" t="s">
        <v>159</v>
      </c>
      <c r="C25" s="113">
        <v>9.0285110876451959</v>
      </c>
      <c r="D25" s="115">
        <v>513</v>
      </c>
      <c r="E25" s="114">
        <v>437</v>
      </c>
      <c r="F25" s="114">
        <v>485</v>
      </c>
      <c r="G25" s="114">
        <v>522</v>
      </c>
      <c r="H25" s="140">
        <v>521</v>
      </c>
      <c r="I25" s="115">
        <v>-8</v>
      </c>
      <c r="J25" s="116">
        <v>-1.5355086372360844</v>
      </c>
    </row>
    <row r="26" spans="1:15" s="110" customFormat="1" ht="24.95" customHeight="1" x14ac:dyDescent="0.2">
      <c r="A26" s="201">
        <v>782.78300000000002</v>
      </c>
      <c r="B26" s="203" t="s">
        <v>160</v>
      </c>
      <c r="C26" s="113">
        <v>3.9422738472368883</v>
      </c>
      <c r="D26" s="115">
        <v>224</v>
      </c>
      <c r="E26" s="114">
        <v>171</v>
      </c>
      <c r="F26" s="114">
        <v>253</v>
      </c>
      <c r="G26" s="114">
        <v>258</v>
      </c>
      <c r="H26" s="140">
        <v>310</v>
      </c>
      <c r="I26" s="115">
        <v>-86</v>
      </c>
      <c r="J26" s="116">
        <v>-27.741935483870968</v>
      </c>
    </row>
    <row r="27" spans="1:15" s="110" customFormat="1" ht="24.95" customHeight="1" x14ac:dyDescent="0.2">
      <c r="A27" s="193" t="s">
        <v>161</v>
      </c>
      <c r="B27" s="199" t="s">
        <v>162</v>
      </c>
      <c r="C27" s="113">
        <v>1.5311510031678985</v>
      </c>
      <c r="D27" s="115">
        <v>87</v>
      </c>
      <c r="E27" s="114">
        <v>78</v>
      </c>
      <c r="F27" s="114">
        <v>233</v>
      </c>
      <c r="G27" s="114">
        <v>78</v>
      </c>
      <c r="H27" s="140">
        <v>83</v>
      </c>
      <c r="I27" s="115">
        <v>4</v>
      </c>
      <c r="J27" s="116">
        <v>4.8192771084337354</v>
      </c>
    </row>
    <row r="28" spans="1:15" s="110" customFormat="1" ht="24.95" customHeight="1" x14ac:dyDescent="0.2">
      <c r="A28" s="193" t="s">
        <v>163</v>
      </c>
      <c r="B28" s="199" t="s">
        <v>164</v>
      </c>
      <c r="C28" s="113">
        <v>1.7599436818021823</v>
      </c>
      <c r="D28" s="115">
        <v>100</v>
      </c>
      <c r="E28" s="114">
        <v>106</v>
      </c>
      <c r="F28" s="114">
        <v>224</v>
      </c>
      <c r="G28" s="114">
        <v>78</v>
      </c>
      <c r="H28" s="140">
        <v>114</v>
      </c>
      <c r="I28" s="115">
        <v>-14</v>
      </c>
      <c r="J28" s="116">
        <v>-12.280701754385966</v>
      </c>
    </row>
    <row r="29" spans="1:15" s="110" customFormat="1" ht="24.95" customHeight="1" x14ac:dyDescent="0.2">
      <c r="A29" s="193">
        <v>86</v>
      </c>
      <c r="B29" s="199" t="s">
        <v>165</v>
      </c>
      <c r="C29" s="113">
        <v>5.4558254135867656</v>
      </c>
      <c r="D29" s="115">
        <v>310</v>
      </c>
      <c r="E29" s="114">
        <v>300</v>
      </c>
      <c r="F29" s="114">
        <v>460</v>
      </c>
      <c r="G29" s="114">
        <v>294</v>
      </c>
      <c r="H29" s="140">
        <v>305</v>
      </c>
      <c r="I29" s="115">
        <v>5</v>
      </c>
      <c r="J29" s="116">
        <v>1.639344262295082</v>
      </c>
    </row>
    <row r="30" spans="1:15" s="110" customFormat="1" ht="24.95" customHeight="1" x14ac:dyDescent="0.2">
      <c r="A30" s="193">
        <v>87.88</v>
      </c>
      <c r="B30" s="204" t="s">
        <v>166</v>
      </c>
      <c r="C30" s="113">
        <v>12.478000703977473</v>
      </c>
      <c r="D30" s="115">
        <v>709</v>
      </c>
      <c r="E30" s="114">
        <v>727</v>
      </c>
      <c r="F30" s="114">
        <v>955</v>
      </c>
      <c r="G30" s="114">
        <v>699</v>
      </c>
      <c r="H30" s="140">
        <v>502</v>
      </c>
      <c r="I30" s="115">
        <v>207</v>
      </c>
      <c r="J30" s="116">
        <v>41.235059760956176</v>
      </c>
    </row>
    <row r="31" spans="1:15" s="110" customFormat="1" ht="24.95" customHeight="1" x14ac:dyDescent="0.2">
      <c r="A31" s="193" t="s">
        <v>167</v>
      </c>
      <c r="B31" s="199" t="s">
        <v>168</v>
      </c>
      <c r="C31" s="113">
        <v>4.0478704681450193</v>
      </c>
      <c r="D31" s="115">
        <v>230</v>
      </c>
      <c r="E31" s="114">
        <v>183</v>
      </c>
      <c r="F31" s="114">
        <v>369</v>
      </c>
      <c r="G31" s="114">
        <v>232</v>
      </c>
      <c r="H31" s="140">
        <v>241</v>
      </c>
      <c r="I31" s="115">
        <v>-11</v>
      </c>
      <c r="J31" s="116">
        <v>-4.5643153526970952</v>
      </c>
    </row>
    <row r="32" spans="1:15" s="110" customFormat="1" ht="24.95" customHeight="1" x14ac:dyDescent="0.2">
      <c r="A32" s="193"/>
      <c r="B32" s="204" t="s">
        <v>169</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2.0063357972544877</v>
      </c>
      <c r="D34" s="115">
        <v>114</v>
      </c>
      <c r="E34" s="114">
        <v>68</v>
      </c>
      <c r="F34" s="114">
        <v>277</v>
      </c>
      <c r="G34" s="114">
        <v>196</v>
      </c>
      <c r="H34" s="140">
        <v>86</v>
      </c>
      <c r="I34" s="115">
        <v>28</v>
      </c>
      <c r="J34" s="116">
        <v>32.558139534883722</v>
      </c>
    </row>
    <row r="35" spans="1:10" s="110" customFormat="1" ht="24.95" customHeight="1" x14ac:dyDescent="0.2">
      <c r="A35" s="292" t="s">
        <v>171</v>
      </c>
      <c r="B35" s="293" t="s">
        <v>172</v>
      </c>
      <c r="C35" s="113">
        <v>22.756071805702216</v>
      </c>
      <c r="D35" s="115">
        <v>1293</v>
      </c>
      <c r="E35" s="114">
        <v>976</v>
      </c>
      <c r="F35" s="114">
        <v>1660</v>
      </c>
      <c r="G35" s="114">
        <v>1189</v>
      </c>
      <c r="H35" s="140">
        <v>1284</v>
      </c>
      <c r="I35" s="115">
        <v>9</v>
      </c>
      <c r="J35" s="116">
        <v>0.7009345794392523</v>
      </c>
    </row>
    <row r="36" spans="1:10" s="110" customFormat="1" ht="24.95" customHeight="1" x14ac:dyDescent="0.2">
      <c r="A36" s="294" t="s">
        <v>173</v>
      </c>
      <c r="B36" s="295" t="s">
        <v>174</v>
      </c>
      <c r="C36" s="125">
        <v>75.237592397043301</v>
      </c>
      <c r="D36" s="143">
        <v>4275</v>
      </c>
      <c r="E36" s="144">
        <v>3623</v>
      </c>
      <c r="F36" s="144">
        <v>5668</v>
      </c>
      <c r="G36" s="144">
        <v>3954</v>
      </c>
      <c r="H36" s="145">
        <v>4124</v>
      </c>
      <c r="I36" s="143">
        <v>151</v>
      </c>
      <c r="J36" s="146">
        <v>3.6614936954413193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5682</v>
      </c>
      <c r="F11" s="264">
        <v>4668</v>
      </c>
      <c r="G11" s="264">
        <v>7605</v>
      </c>
      <c r="H11" s="264">
        <v>5339</v>
      </c>
      <c r="I11" s="265">
        <v>5494</v>
      </c>
      <c r="J11" s="263">
        <v>188</v>
      </c>
      <c r="K11" s="266">
        <v>3.421914816163087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33.438929954241466</v>
      </c>
      <c r="E13" s="115">
        <v>1900</v>
      </c>
      <c r="F13" s="114">
        <v>1584</v>
      </c>
      <c r="G13" s="114">
        <v>2095</v>
      </c>
      <c r="H13" s="114">
        <v>1906</v>
      </c>
      <c r="I13" s="140">
        <v>1757</v>
      </c>
      <c r="J13" s="115">
        <v>143</v>
      </c>
      <c r="K13" s="116">
        <v>8.1388730791121233</v>
      </c>
    </row>
    <row r="14" spans="1:15" ht="15.95" customHeight="1" x14ac:dyDescent="0.2">
      <c r="A14" s="306" t="s">
        <v>230</v>
      </c>
      <c r="B14" s="307"/>
      <c r="C14" s="308"/>
      <c r="D14" s="113">
        <v>48.996832101372753</v>
      </c>
      <c r="E14" s="115">
        <v>2784</v>
      </c>
      <c r="F14" s="114">
        <v>2415</v>
      </c>
      <c r="G14" s="114">
        <v>4605</v>
      </c>
      <c r="H14" s="114">
        <v>2807</v>
      </c>
      <c r="I14" s="140">
        <v>2988</v>
      </c>
      <c r="J14" s="115">
        <v>-204</v>
      </c>
      <c r="K14" s="116">
        <v>-6.8273092369477908</v>
      </c>
    </row>
    <row r="15" spans="1:15" ht="15.95" customHeight="1" x14ac:dyDescent="0.2">
      <c r="A15" s="306" t="s">
        <v>231</v>
      </c>
      <c r="B15" s="307"/>
      <c r="C15" s="308"/>
      <c r="D15" s="113">
        <v>6.9341781063005987</v>
      </c>
      <c r="E15" s="115">
        <v>394</v>
      </c>
      <c r="F15" s="114">
        <v>303</v>
      </c>
      <c r="G15" s="114">
        <v>449</v>
      </c>
      <c r="H15" s="114">
        <v>307</v>
      </c>
      <c r="I15" s="140">
        <v>346</v>
      </c>
      <c r="J15" s="115">
        <v>48</v>
      </c>
      <c r="K15" s="116">
        <v>13.872832369942197</v>
      </c>
    </row>
    <row r="16" spans="1:15" ht="15.95" customHeight="1" x14ac:dyDescent="0.2">
      <c r="A16" s="306" t="s">
        <v>232</v>
      </c>
      <c r="B16" s="307"/>
      <c r="C16" s="308"/>
      <c r="D16" s="113">
        <v>6.511791622668075</v>
      </c>
      <c r="E16" s="115">
        <v>370</v>
      </c>
      <c r="F16" s="114">
        <v>271</v>
      </c>
      <c r="G16" s="114">
        <v>370</v>
      </c>
      <c r="H16" s="114">
        <v>273</v>
      </c>
      <c r="I16" s="140">
        <v>362</v>
      </c>
      <c r="J16" s="115">
        <v>8</v>
      </c>
      <c r="K16" s="116">
        <v>2.2099447513812156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1.5663498768039423</v>
      </c>
      <c r="E18" s="115">
        <v>89</v>
      </c>
      <c r="F18" s="114">
        <v>59</v>
      </c>
      <c r="G18" s="114">
        <v>271</v>
      </c>
      <c r="H18" s="114">
        <v>175</v>
      </c>
      <c r="I18" s="140">
        <v>74</v>
      </c>
      <c r="J18" s="115">
        <v>15</v>
      </c>
      <c r="K18" s="116">
        <v>20.27027027027027</v>
      </c>
    </row>
    <row r="19" spans="1:11" ht="14.1" customHeight="1" x14ac:dyDescent="0.2">
      <c r="A19" s="306" t="s">
        <v>235</v>
      </c>
      <c r="B19" s="307" t="s">
        <v>236</v>
      </c>
      <c r="C19" s="308"/>
      <c r="D19" s="113">
        <v>1.4431538190777895</v>
      </c>
      <c r="E19" s="115">
        <v>82</v>
      </c>
      <c r="F19" s="114">
        <v>54</v>
      </c>
      <c r="G19" s="114">
        <v>256</v>
      </c>
      <c r="H19" s="114">
        <v>167</v>
      </c>
      <c r="I19" s="140">
        <v>66</v>
      </c>
      <c r="J19" s="115">
        <v>16</v>
      </c>
      <c r="K19" s="116">
        <v>24.242424242424242</v>
      </c>
    </row>
    <row r="20" spans="1:11" ht="14.1" customHeight="1" x14ac:dyDescent="0.2">
      <c r="A20" s="306">
        <v>12</v>
      </c>
      <c r="B20" s="307" t="s">
        <v>237</v>
      </c>
      <c r="C20" s="308"/>
      <c r="D20" s="113">
        <v>1.0559662090813093</v>
      </c>
      <c r="E20" s="115">
        <v>60</v>
      </c>
      <c r="F20" s="114">
        <v>33</v>
      </c>
      <c r="G20" s="114">
        <v>98</v>
      </c>
      <c r="H20" s="114">
        <v>97</v>
      </c>
      <c r="I20" s="140">
        <v>96</v>
      </c>
      <c r="J20" s="115">
        <v>-36</v>
      </c>
      <c r="K20" s="116">
        <v>-37.5</v>
      </c>
    </row>
    <row r="21" spans="1:11" ht="14.1" customHeight="1" x14ac:dyDescent="0.2">
      <c r="A21" s="306">
        <v>21</v>
      </c>
      <c r="B21" s="307" t="s">
        <v>238</v>
      </c>
      <c r="C21" s="308"/>
      <c r="D21" s="113">
        <v>0.40478704681450195</v>
      </c>
      <c r="E21" s="115">
        <v>23</v>
      </c>
      <c r="F21" s="114">
        <v>6</v>
      </c>
      <c r="G21" s="114">
        <v>30</v>
      </c>
      <c r="H21" s="114">
        <v>22</v>
      </c>
      <c r="I21" s="140">
        <v>24</v>
      </c>
      <c r="J21" s="115">
        <v>-1</v>
      </c>
      <c r="K21" s="116">
        <v>-4.166666666666667</v>
      </c>
    </row>
    <row r="22" spans="1:11" ht="14.1" customHeight="1" x14ac:dyDescent="0.2">
      <c r="A22" s="306">
        <v>22</v>
      </c>
      <c r="B22" s="307" t="s">
        <v>239</v>
      </c>
      <c r="C22" s="308"/>
      <c r="D22" s="113">
        <v>2.7279127067933828</v>
      </c>
      <c r="E22" s="115">
        <v>155</v>
      </c>
      <c r="F22" s="114">
        <v>96</v>
      </c>
      <c r="G22" s="114">
        <v>147</v>
      </c>
      <c r="H22" s="114">
        <v>90</v>
      </c>
      <c r="I22" s="140">
        <v>118</v>
      </c>
      <c r="J22" s="115">
        <v>37</v>
      </c>
      <c r="K22" s="116">
        <v>31.35593220338983</v>
      </c>
    </row>
    <row r="23" spans="1:11" ht="14.1" customHeight="1" x14ac:dyDescent="0.2">
      <c r="A23" s="306">
        <v>23</v>
      </c>
      <c r="B23" s="307" t="s">
        <v>240</v>
      </c>
      <c r="C23" s="308"/>
      <c r="D23" s="113">
        <v>0.8095740936290039</v>
      </c>
      <c r="E23" s="115">
        <v>46</v>
      </c>
      <c r="F23" s="114">
        <v>45</v>
      </c>
      <c r="G23" s="114">
        <v>74</v>
      </c>
      <c r="H23" s="114">
        <v>62</v>
      </c>
      <c r="I23" s="140">
        <v>44</v>
      </c>
      <c r="J23" s="115">
        <v>2</v>
      </c>
      <c r="K23" s="116">
        <v>4.5454545454545459</v>
      </c>
    </row>
    <row r="24" spans="1:11" ht="14.1" customHeight="1" x14ac:dyDescent="0.2">
      <c r="A24" s="306">
        <v>24</v>
      </c>
      <c r="B24" s="307" t="s">
        <v>241</v>
      </c>
      <c r="C24" s="308"/>
      <c r="D24" s="113">
        <v>3.0271031326997537</v>
      </c>
      <c r="E24" s="115">
        <v>172</v>
      </c>
      <c r="F24" s="114">
        <v>189</v>
      </c>
      <c r="G24" s="114">
        <v>216</v>
      </c>
      <c r="H24" s="114">
        <v>157</v>
      </c>
      <c r="I24" s="140">
        <v>213</v>
      </c>
      <c r="J24" s="115">
        <v>-41</v>
      </c>
      <c r="K24" s="116">
        <v>-19.248826291079812</v>
      </c>
    </row>
    <row r="25" spans="1:11" ht="14.1" customHeight="1" x14ac:dyDescent="0.2">
      <c r="A25" s="306">
        <v>25</v>
      </c>
      <c r="B25" s="307" t="s">
        <v>242</v>
      </c>
      <c r="C25" s="308"/>
      <c r="D25" s="113">
        <v>5.4910242872228086</v>
      </c>
      <c r="E25" s="115">
        <v>312</v>
      </c>
      <c r="F25" s="114">
        <v>254</v>
      </c>
      <c r="G25" s="114">
        <v>343</v>
      </c>
      <c r="H25" s="114">
        <v>247</v>
      </c>
      <c r="I25" s="140">
        <v>293</v>
      </c>
      <c r="J25" s="115">
        <v>19</v>
      </c>
      <c r="K25" s="116">
        <v>6.4846416382252556</v>
      </c>
    </row>
    <row r="26" spans="1:11" ht="14.1" customHeight="1" x14ac:dyDescent="0.2">
      <c r="A26" s="306">
        <v>26</v>
      </c>
      <c r="B26" s="307" t="s">
        <v>243</v>
      </c>
      <c r="C26" s="308"/>
      <c r="D26" s="113">
        <v>2.974304822245688</v>
      </c>
      <c r="E26" s="115">
        <v>169</v>
      </c>
      <c r="F26" s="114">
        <v>70</v>
      </c>
      <c r="G26" s="114">
        <v>206</v>
      </c>
      <c r="H26" s="114">
        <v>90</v>
      </c>
      <c r="I26" s="140">
        <v>155</v>
      </c>
      <c r="J26" s="115">
        <v>14</v>
      </c>
      <c r="K26" s="116">
        <v>9.0322580645161299</v>
      </c>
    </row>
    <row r="27" spans="1:11" ht="14.1" customHeight="1" x14ac:dyDescent="0.2">
      <c r="A27" s="306">
        <v>27</v>
      </c>
      <c r="B27" s="307" t="s">
        <v>244</v>
      </c>
      <c r="C27" s="308"/>
      <c r="D27" s="113">
        <v>1.3199577613516367</v>
      </c>
      <c r="E27" s="115">
        <v>75</v>
      </c>
      <c r="F27" s="114">
        <v>57</v>
      </c>
      <c r="G27" s="114">
        <v>88</v>
      </c>
      <c r="H27" s="114">
        <v>75</v>
      </c>
      <c r="I27" s="140">
        <v>77</v>
      </c>
      <c r="J27" s="115">
        <v>-2</v>
      </c>
      <c r="K27" s="116">
        <v>-2.5974025974025974</v>
      </c>
    </row>
    <row r="28" spans="1:11" ht="14.1" customHeight="1" x14ac:dyDescent="0.2">
      <c r="A28" s="306">
        <v>28</v>
      </c>
      <c r="B28" s="307" t="s">
        <v>245</v>
      </c>
      <c r="C28" s="308"/>
      <c r="D28" s="113">
        <v>0.45758535726856742</v>
      </c>
      <c r="E28" s="115">
        <v>26</v>
      </c>
      <c r="F28" s="114">
        <v>23</v>
      </c>
      <c r="G28" s="114">
        <v>41</v>
      </c>
      <c r="H28" s="114">
        <v>37</v>
      </c>
      <c r="I28" s="140">
        <v>38</v>
      </c>
      <c r="J28" s="115">
        <v>-12</v>
      </c>
      <c r="K28" s="116">
        <v>-31.578947368421051</v>
      </c>
    </row>
    <row r="29" spans="1:11" ht="14.1" customHeight="1" x14ac:dyDescent="0.2">
      <c r="A29" s="306">
        <v>29</v>
      </c>
      <c r="B29" s="307" t="s">
        <v>246</v>
      </c>
      <c r="C29" s="308"/>
      <c r="D29" s="113">
        <v>3.5374868004223865</v>
      </c>
      <c r="E29" s="115">
        <v>201</v>
      </c>
      <c r="F29" s="114">
        <v>198</v>
      </c>
      <c r="G29" s="114">
        <v>210</v>
      </c>
      <c r="H29" s="114">
        <v>217</v>
      </c>
      <c r="I29" s="140">
        <v>265</v>
      </c>
      <c r="J29" s="115">
        <v>-64</v>
      </c>
      <c r="K29" s="116">
        <v>-24.150943396226417</v>
      </c>
    </row>
    <row r="30" spans="1:11" ht="14.1" customHeight="1" x14ac:dyDescent="0.2">
      <c r="A30" s="306" t="s">
        <v>247</v>
      </c>
      <c r="B30" s="307" t="s">
        <v>248</v>
      </c>
      <c r="C30" s="308"/>
      <c r="D30" s="113">
        <v>1.7951425554382259</v>
      </c>
      <c r="E30" s="115">
        <v>102</v>
      </c>
      <c r="F30" s="114">
        <v>76</v>
      </c>
      <c r="G30" s="114" t="s">
        <v>513</v>
      </c>
      <c r="H30" s="114">
        <v>99</v>
      </c>
      <c r="I30" s="140">
        <v>133</v>
      </c>
      <c r="J30" s="115">
        <v>-31</v>
      </c>
      <c r="K30" s="116">
        <v>-23.30827067669173</v>
      </c>
    </row>
    <row r="31" spans="1:11" ht="14.1" customHeight="1" x14ac:dyDescent="0.2">
      <c r="A31" s="306" t="s">
        <v>249</v>
      </c>
      <c r="B31" s="307" t="s">
        <v>250</v>
      </c>
      <c r="C31" s="308"/>
      <c r="D31" s="113" t="s">
        <v>513</v>
      </c>
      <c r="E31" s="115" t="s">
        <v>513</v>
      </c>
      <c r="F31" s="114">
        <v>122</v>
      </c>
      <c r="G31" s="114">
        <v>111</v>
      </c>
      <c r="H31" s="114">
        <v>118</v>
      </c>
      <c r="I31" s="140" t="s">
        <v>513</v>
      </c>
      <c r="J31" s="115" t="s">
        <v>513</v>
      </c>
      <c r="K31" s="116" t="s">
        <v>513</v>
      </c>
    </row>
    <row r="32" spans="1:11" ht="14.1" customHeight="1" x14ac:dyDescent="0.2">
      <c r="A32" s="306">
        <v>31</v>
      </c>
      <c r="B32" s="307" t="s">
        <v>251</v>
      </c>
      <c r="C32" s="308"/>
      <c r="D32" s="113">
        <v>0.42238648363252373</v>
      </c>
      <c r="E32" s="115">
        <v>24</v>
      </c>
      <c r="F32" s="114">
        <v>25</v>
      </c>
      <c r="G32" s="114">
        <v>35</v>
      </c>
      <c r="H32" s="114">
        <v>21</v>
      </c>
      <c r="I32" s="140">
        <v>29</v>
      </c>
      <c r="J32" s="115">
        <v>-5</v>
      </c>
      <c r="K32" s="116">
        <v>-17.241379310344829</v>
      </c>
    </row>
    <row r="33" spans="1:11" ht="14.1" customHeight="1" x14ac:dyDescent="0.2">
      <c r="A33" s="306">
        <v>32</v>
      </c>
      <c r="B33" s="307" t="s">
        <v>252</v>
      </c>
      <c r="C33" s="308"/>
      <c r="D33" s="113">
        <v>4.5054558254135868</v>
      </c>
      <c r="E33" s="115">
        <v>256</v>
      </c>
      <c r="F33" s="114">
        <v>161</v>
      </c>
      <c r="G33" s="114">
        <v>324</v>
      </c>
      <c r="H33" s="114">
        <v>282</v>
      </c>
      <c r="I33" s="140">
        <v>221</v>
      </c>
      <c r="J33" s="115">
        <v>35</v>
      </c>
      <c r="K33" s="116">
        <v>15.837104072398191</v>
      </c>
    </row>
    <row r="34" spans="1:11" ht="14.1" customHeight="1" x14ac:dyDescent="0.2">
      <c r="A34" s="306">
        <v>33</v>
      </c>
      <c r="B34" s="307" t="s">
        <v>253</v>
      </c>
      <c r="C34" s="308"/>
      <c r="D34" s="113">
        <v>1.5487504399859204</v>
      </c>
      <c r="E34" s="115">
        <v>88</v>
      </c>
      <c r="F34" s="114">
        <v>68</v>
      </c>
      <c r="G34" s="114">
        <v>132</v>
      </c>
      <c r="H34" s="114">
        <v>95</v>
      </c>
      <c r="I34" s="140">
        <v>102</v>
      </c>
      <c r="J34" s="115">
        <v>-14</v>
      </c>
      <c r="K34" s="116">
        <v>-13.725490196078431</v>
      </c>
    </row>
    <row r="35" spans="1:11" ht="14.1" customHeight="1" x14ac:dyDescent="0.2">
      <c r="A35" s="306">
        <v>34</v>
      </c>
      <c r="B35" s="307" t="s">
        <v>254</v>
      </c>
      <c r="C35" s="308"/>
      <c r="D35" s="113">
        <v>1.6719464977120733</v>
      </c>
      <c r="E35" s="115">
        <v>95</v>
      </c>
      <c r="F35" s="114">
        <v>62</v>
      </c>
      <c r="G35" s="114">
        <v>185</v>
      </c>
      <c r="H35" s="114">
        <v>134</v>
      </c>
      <c r="I35" s="140">
        <v>174</v>
      </c>
      <c r="J35" s="115">
        <v>-79</v>
      </c>
      <c r="K35" s="116">
        <v>-45.402298850574709</v>
      </c>
    </row>
    <row r="36" spans="1:11" ht="14.1" customHeight="1" x14ac:dyDescent="0.2">
      <c r="A36" s="306">
        <v>41</v>
      </c>
      <c r="B36" s="307" t="s">
        <v>255</v>
      </c>
      <c r="C36" s="308"/>
      <c r="D36" s="113">
        <v>0.28159098908834918</v>
      </c>
      <c r="E36" s="115">
        <v>16</v>
      </c>
      <c r="F36" s="114">
        <v>15</v>
      </c>
      <c r="G36" s="114">
        <v>22</v>
      </c>
      <c r="H36" s="114">
        <v>34</v>
      </c>
      <c r="I36" s="140">
        <v>19</v>
      </c>
      <c r="J36" s="115">
        <v>-3</v>
      </c>
      <c r="K36" s="116">
        <v>-15.789473684210526</v>
      </c>
    </row>
    <row r="37" spans="1:11" ht="14.1" customHeight="1" x14ac:dyDescent="0.2">
      <c r="A37" s="306">
        <v>42</v>
      </c>
      <c r="B37" s="307" t="s">
        <v>256</v>
      </c>
      <c r="C37" s="308"/>
      <c r="D37" s="113">
        <v>0.14079549454417459</v>
      </c>
      <c r="E37" s="115">
        <v>8</v>
      </c>
      <c r="F37" s="114">
        <v>4</v>
      </c>
      <c r="G37" s="114">
        <v>5</v>
      </c>
      <c r="H37" s="114">
        <v>5</v>
      </c>
      <c r="I37" s="140">
        <v>5</v>
      </c>
      <c r="J37" s="115">
        <v>3</v>
      </c>
      <c r="K37" s="116">
        <v>60</v>
      </c>
    </row>
    <row r="38" spans="1:11" ht="14.1" customHeight="1" x14ac:dyDescent="0.2">
      <c r="A38" s="306">
        <v>43</v>
      </c>
      <c r="B38" s="307" t="s">
        <v>257</v>
      </c>
      <c r="C38" s="308"/>
      <c r="D38" s="113">
        <v>0.70397747272087297</v>
      </c>
      <c r="E38" s="115">
        <v>40</v>
      </c>
      <c r="F38" s="114">
        <v>44</v>
      </c>
      <c r="G38" s="114">
        <v>105</v>
      </c>
      <c r="H38" s="114">
        <v>29</v>
      </c>
      <c r="I38" s="140">
        <v>46</v>
      </c>
      <c r="J38" s="115">
        <v>-6</v>
      </c>
      <c r="K38" s="116">
        <v>-13.043478260869565</v>
      </c>
    </row>
    <row r="39" spans="1:11" ht="14.1" customHeight="1" x14ac:dyDescent="0.2">
      <c r="A39" s="306">
        <v>51</v>
      </c>
      <c r="B39" s="307" t="s">
        <v>258</v>
      </c>
      <c r="C39" s="308"/>
      <c r="D39" s="113">
        <v>7.7085533262935586</v>
      </c>
      <c r="E39" s="115">
        <v>438</v>
      </c>
      <c r="F39" s="114">
        <v>424</v>
      </c>
      <c r="G39" s="114">
        <v>642</v>
      </c>
      <c r="H39" s="114">
        <v>498</v>
      </c>
      <c r="I39" s="140">
        <v>461</v>
      </c>
      <c r="J39" s="115">
        <v>-23</v>
      </c>
      <c r="K39" s="116">
        <v>-4.9891540130151846</v>
      </c>
    </row>
    <row r="40" spans="1:11" ht="14.1" customHeight="1" x14ac:dyDescent="0.2">
      <c r="A40" s="306" t="s">
        <v>259</v>
      </c>
      <c r="B40" s="307" t="s">
        <v>260</v>
      </c>
      <c r="C40" s="308"/>
      <c r="D40" s="113">
        <v>7.3917634635691654</v>
      </c>
      <c r="E40" s="115">
        <v>420</v>
      </c>
      <c r="F40" s="114">
        <v>410</v>
      </c>
      <c r="G40" s="114">
        <v>618</v>
      </c>
      <c r="H40" s="114">
        <v>483</v>
      </c>
      <c r="I40" s="140">
        <v>440</v>
      </c>
      <c r="J40" s="115">
        <v>-20</v>
      </c>
      <c r="K40" s="116">
        <v>-4.5454545454545459</v>
      </c>
    </row>
    <row r="41" spans="1:11" ht="14.1" customHeight="1" x14ac:dyDescent="0.2">
      <c r="A41" s="306"/>
      <c r="B41" s="307" t="s">
        <v>261</v>
      </c>
      <c r="C41" s="308"/>
      <c r="D41" s="113">
        <v>6.6877859908482931</v>
      </c>
      <c r="E41" s="115">
        <v>380</v>
      </c>
      <c r="F41" s="114">
        <v>353</v>
      </c>
      <c r="G41" s="114">
        <v>555</v>
      </c>
      <c r="H41" s="114">
        <v>415</v>
      </c>
      <c r="I41" s="140">
        <v>394</v>
      </c>
      <c r="J41" s="115">
        <v>-14</v>
      </c>
      <c r="K41" s="116">
        <v>-3.5532994923857868</v>
      </c>
    </row>
    <row r="42" spans="1:11" ht="14.1" customHeight="1" x14ac:dyDescent="0.2">
      <c r="A42" s="306">
        <v>52</v>
      </c>
      <c r="B42" s="307" t="s">
        <v>262</v>
      </c>
      <c r="C42" s="308"/>
      <c r="D42" s="113">
        <v>5.4030271031326995</v>
      </c>
      <c r="E42" s="115">
        <v>307</v>
      </c>
      <c r="F42" s="114">
        <v>241</v>
      </c>
      <c r="G42" s="114">
        <v>327</v>
      </c>
      <c r="H42" s="114">
        <v>267</v>
      </c>
      <c r="I42" s="140">
        <v>315</v>
      </c>
      <c r="J42" s="115">
        <v>-8</v>
      </c>
      <c r="K42" s="116">
        <v>-2.5396825396825395</v>
      </c>
    </row>
    <row r="43" spans="1:11" ht="14.1" customHeight="1" x14ac:dyDescent="0.2">
      <c r="A43" s="306" t="s">
        <v>263</v>
      </c>
      <c r="B43" s="307" t="s">
        <v>264</v>
      </c>
      <c r="C43" s="308"/>
      <c r="D43" s="113">
        <v>4.7870468145019363</v>
      </c>
      <c r="E43" s="115">
        <v>272</v>
      </c>
      <c r="F43" s="114">
        <v>227</v>
      </c>
      <c r="G43" s="114">
        <v>299</v>
      </c>
      <c r="H43" s="114">
        <v>233</v>
      </c>
      <c r="I43" s="140">
        <v>265</v>
      </c>
      <c r="J43" s="115">
        <v>7</v>
      </c>
      <c r="K43" s="116">
        <v>2.641509433962264</v>
      </c>
    </row>
    <row r="44" spans="1:11" ht="14.1" customHeight="1" x14ac:dyDescent="0.2">
      <c r="A44" s="306">
        <v>53</v>
      </c>
      <c r="B44" s="307" t="s">
        <v>265</v>
      </c>
      <c r="C44" s="308"/>
      <c r="D44" s="113">
        <v>0.91517071453713483</v>
      </c>
      <c r="E44" s="115">
        <v>52</v>
      </c>
      <c r="F44" s="114">
        <v>53</v>
      </c>
      <c r="G44" s="114">
        <v>82</v>
      </c>
      <c r="H44" s="114">
        <v>47</v>
      </c>
      <c r="I44" s="140">
        <v>52</v>
      </c>
      <c r="J44" s="115">
        <v>0</v>
      </c>
      <c r="K44" s="116">
        <v>0</v>
      </c>
    </row>
    <row r="45" spans="1:11" ht="14.1" customHeight="1" x14ac:dyDescent="0.2">
      <c r="A45" s="306" t="s">
        <v>266</v>
      </c>
      <c r="B45" s="307" t="s">
        <v>267</v>
      </c>
      <c r="C45" s="308"/>
      <c r="D45" s="113">
        <v>0.73917634635691654</v>
      </c>
      <c r="E45" s="115">
        <v>42</v>
      </c>
      <c r="F45" s="114">
        <v>51</v>
      </c>
      <c r="G45" s="114">
        <v>69</v>
      </c>
      <c r="H45" s="114">
        <v>44</v>
      </c>
      <c r="I45" s="140">
        <v>49</v>
      </c>
      <c r="J45" s="115">
        <v>-7</v>
      </c>
      <c r="K45" s="116">
        <v>-14.285714285714286</v>
      </c>
    </row>
    <row r="46" spans="1:11" ht="14.1" customHeight="1" x14ac:dyDescent="0.2">
      <c r="A46" s="306">
        <v>54</v>
      </c>
      <c r="B46" s="307" t="s">
        <v>268</v>
      </c>
      <c r="C46" s="308"/>
      <c r="D46" s="113">
        <v>7.8317493840197114</v>
      </c>
      <c r="E46" s="115">
        <v>445</v>
      </c>
      <c r="F46" s="114">
        <v>281</v>
      </c>
      <c r="G46" s="114">
        <v>284</v>
      </c>
      <c r="H46" s="114">
        <v>263</v>
      </c>
      <c r="I46" s="140">
        <v>294</v>
      </c>
      <c r="J46" s="115">
        <v>151</v>
      </c>
      <c r="K46" s="116">
        <v>51.360544217687078</v>
      </c>
    </row>
    <row r="47" spans="1:11" ht="14.1" customHeight="1" x14ac:dyDescent="0.2">
      <c r="A47" s="306">
        <v>61</v>
      </c>
      <c r="B47" s="307" t="s">
        <v>269</v>
      </c>
      <c r="C47" s="308"/>
      <c r="D47" s="113">
        <v>1.7247448081661387</v>
      </c>
      <c r="E47" s="115">
        <v>98</v>
      </c>
      <c r="F47" s="114">
        <v>54</v>
      </c>
      <c r="G47" s="114">
        <v>152</v>
      </c>
      <c r="H47" s="114">
        <v>95</v>
      </c>
      <c r="I47" s="140">
        <v>95</v>
      </c>
      <c r="J47" s="115">
        <v>3</v>
      </c>
      <c r="K47" s="116">
        <v>3.1578947368421053</v>
      </c>
    </row>
    <row r="48" spans="1:11" ht="14.1" customHeight="1" x14ac:dyDescent="0.2">
      <c r="A48" s="306">
        <v>62</v>
      </c>
      <c r="B48" s="307" t="s">
        <v>270</v>
      </c>
      <c r="C48" s="308"/>
      <c r="D48" s="113">
        <v>7.8317493840197114</v>
      </c>
      <c r="E48" s="115">
        <v>445</v>
      </c>
      <c r="F48" s="114">
        <v>456</v>
      </c>
      <c r="G48" s="114">
        <v>689</v>
      </c>
      <c r="H48" s="114">
        <v>468</v>
      </c>
      <c r="I48" s="140">
        <v>471</v>
      </c>
      <c r="J48" s="115">
        <v>-26</v>
      </c>
      <c r="K48" s="116">
        <v>-5.5201698513800421</v>
      </c>
    </row>
    <row r="49" spans="1:11" ht="14.1" customHeight="1" x14ac:dyDescent="0.2">
      <c r="A49" s="306">
        <v>63</v>
      </c>
      <c r="B49" s="307" t="s">
        <v>271</v>
      </c>
      <c r="C49" s="308"/>
      <c r="D49" s="113">
        <v>1.9887363604364661</v>
      </c>
      <c r="E49" s="115">
        <v>113</v>
      </c>
      <c r="F49" s="114">
        <v>122</v>
      </c>
      <c r="G49" s="114">
        <v>169</v>
      </c>
      <c r="H49" s="114">
        <v>168</v>
      </c>
      <c r="I49" s="140">
        <v>163</v>
      </c>
      <c r="J49" s="115">
        <v>-50</v>
      </c>
      <c r="K49" s="116">
        <v>-30.674846625766872</v>
      </c>
    </row>
    <row r="50" spans="1:11" ht="14.1" customHeight="1" x14ac:dyDescent="0.2">
      <c r="A50" s="306" t="s">
        <v>272</v>
      </c>
      <c r="B50" s="307" t="s">
        <v>273</v>
      </c>
      <c r="C50" s="308"/>
      <c r="D50" s="113">
        <v>0.19359380499824005</v>
      </c>
      <c r="E50" s="115">
        <v>11</v>
      </c>
      <c r="F50" s="114">
        <v>12</v>
      </c>
      <c r="G50" s="114">
        <v>14</v>
      </c>
      <c r="H50" s="114">
        <v>15</v>
      </c>
      <c r="I50" s="140">
        <v>10</v>
      </c>
      <c r="J50" s="115">
        <v>1</v>
      </c>
      <c r="K50" s="116">
        <v>10</v>
      </c>
    </row>
    <row r="51" spans="1:11" ht="14.1" customHeight="1" x14ac:dyDescent="0.2">
      <c r="A51" s="306" t="s">
        <v>274</v>
      </c>
      <c r="B51" s="307" t="s">
        <v>275</v>
      </c>
      <c r="C51" s="308"/>
      <c r="D51" s="113">
        <v>1.583949313621964</v>
      </c>
      <c r="E51" s="115">
        <v>90</v>
      </c>
      <c r="F51" s="114">
        <v>101</v>
      </c>
      <c r="G51" s="114">
        <v>139</v>
      </c>
      <c r="H51" s="114">
        <v>134</v>
      </c>
      <c r="I51" s="140">
        <v>141</v>
      </c>
      <c r="J51" s="115">
        <v>-51</v>
      </c>
      <c r="K51" s="116">
        <v>-36.170212765957444</v>
      </c>
    </row>
    <row r="52" spans="1:11" ht="14.1" customHeight="1" x14ac:dyDescent="0.2">
      <c r="A52" s="306">
        <v>71</v>
      </c>
      <c r="B52" s="307" t="s">
        <v>276</v>
      </c>
      <c r="C52" s="308"/>
      <c r="D52" s="113">
        <v>8.1485392467441038</v>
      </c>
      <c r="E52" s="115">
        <v>463</v>
      </c>
      <c r="F52" s="114">
        <v>285</v>
      </c>
      <c r="G52" s="114">
        <v>562</v>
      </c>
      <c r="H52" s="114">
        <v>371</v>
      </c>
      <c r="I52" s="140">
        <v>417</v>
      </c>
      <c r="J52" s="115">
        <v>46</v>
      </c>
      <c r="K52" s="116">
        <v>11.031175059952039</v>
      </c>
    </row>
    <row r="53" spans="1:11" ht="14.1" customHeight="1" x14ac:dyDescent="0.2">
      <c r="A53" s="306" t="s">
        <v>277</v>
      </c>
      <c r="B53" s="307" t="s">
        <v>278</v>
      </c>
      <c r="C53" s="308"/>
      <c r="D53" s="113">
        <v>2.4111228440689896</v>
      </c>
      <c r="E53" s="115">
        <v>137</v>
      </c>
      <c r="F53" s="114">
        <v>91</v>
      </c>
      <c r="G53" s="114">
        <v>152</v>
      </c>
      <c r="H53" s="114">
        <v>108</v>
      </c>
      <c r="I53" s="140">
        <v>124</v>
      </c>
      <c r="J53" s="115">
        <v>13</v>
      </c>
      <c r="K53" s="116">
        <v>10.483870967741936</v>
      </c>
    </row>
    <row r="54" spans="1:11" ht="14.1" customHeight="1" x14ac:dyDescent="0.2">
      <c r="A54" s="306" t="s">
        <v>279</v>
      </c>
      <c r="B54" s="307" t="s">
        <v>280</v>
      </c>
      <c r="C54" s="308"/>
      <c r="D54" s="113">
        <v>5.1038366772263286</v>
      </c>
      <c r="E54" s="115">
        <v>290</v>
      </c>
      <c r="F54" s="114">
        <v>170</v>
      </c>
      <c r="G54" s="114">
        <v>374</v>
      </c>
      <c r="H54" s="114">
        <v>227</v>
      </c>
      <c r="I54" s="140">
        <v>262</v>
      </c>
      <c r="J54" s="115">
        <v>28</v>
      </c>
      <c r="K54" s="116">
        <v>10.687022900763358</v>
      </c>
    </row>
    <row r="55" spans="1:11" ht="14.1" customHeight="1" x14ac:dyDescent="0.2">
      <c r="A55" s="306">
        <v>72</v>
      </c>
      <c r="B55" s="307" t="s">
        <v>281</v>
      </c>
      <c r="C55" s="308"/>
      <c r="D55" s="113">
        <v>2.3055262231608586</v>
      </c>
      <c r="E55" s="115">
        <v>131</v>
      </c>
      <c r="F55" s="114">
        <v>55</v>
      </c>
      <c r="G55" s="114">
        <v>137</v>
      </c>
      <c r="H55" s="114">
        <v>62</v>
      </c>
      <c r="I55" s="140">
        <v>98</v>
      </c>
      <c r="J55" s="115">
        <v>33</v>
      </c>
      <c r="K55" s="116">
        <v>33.673469387755105</v>
      </c>
    </row>
    <row r="56" spans="1:11" ht="14.1" customHeight="1" x14ac:dyDescent="0.2">
      <c r="A56" s="306" t="s">
        <v>282</v>
      </c>
      <c r="B56" s="307" t="s">
        <v>283</v>
      </c>
      <c r="C56" s="308"/>
      <c r="D56" s="113">
        <v>0.86237240408306937</v>
      </c>
      <c r="E56" s="115">
        <v>49</v>
      </c>
      <c r="F56" s="114">
        <v>16</v>
      </c>
      <c r="G56" s="114">
        <v>56</v>
      </c>
      <c r="H56" s="114">
        <v>16</v>
      </c>
      <c r="I56" s="140">
        <v>41</v>
      </c>
      <c r="J56" s="115">
        <v>8</v>
      </c>
      <c r="K56" s="116">
        <v>19.512195121951219</v>
      </c>
    </row>
    <row r="57" spans="1:11" ht="14.1" customHeight="1" x14ac:dyDescent="0.2">
      <c r="A57" s="306" t="s">
        <v>284</v>
      </c>
      <c r="B57" s="307" t="s">
        <v>285</v>
      </c>
      <c r="C57" s="308"/>
      <c r="D57" s="113">
        <v>0.70397747272087297</v>
      </c>
      <c r="E57" s="115">
        <v>40</v>
      </c>
      <c r="F57" s="114">
        <v>19</v>
      </c>
      <c r="G57" s="114">
        <v>38</v>
      </c>
      <c r="H57" s="114">
        <v>22</v>
      </c>
      <c r="I57" s="140">
        <v>30</v>
      </c>
      <c r="J57" s="115">
        <v>10</v>
      </c>
      <c r="K57" s="116">
        <v>33.333333333333336</v>
      </c>
    </row>
    <row r="58" spans="1:11" ht="14.1" customHeight="1" x14ac:dyDescent="0.2">
      <c r="A58" s="306">
        <v>73</v>
      </c>
      <c r="B58" s="307" t="s">
        <v>286</v>
      </c>
      <c r="C58" s="308"/>
      <c r="D58" s="113">
        <v>0.86237240408306937</v>
      </c>
      <c r="E58" s="115">
        <v>49</v>
      </c>
      <c r="F58" s="114">
        <v>45</v>
      </c>
      <c r="G58" s="114">
        <v>99</v>
      </c>
      <c r="H58" s="114">
        <v>47</v>
      </c>
      <c r="I58" s="140">
        <v>54</v>
      </c>
      <c r="J58" s="115">
        <v>-5</v>
      </c>
      <c r="K58" s="116">
        <v>-9.2592592592592595</v>
      </c>
    </row>
    <row r="59" spans="1:11" ht="14.1" customHeight="1" x14ac:dyDescent="0.2">
      <c r="A59" s="306" t="s">
        <v>287</v>
      </c>
      <c r="B59" s="307" t="s">
        <v>288</v>
      </c>
      <c r="C59" s="308"/>
      <c r="D59" s="113">
        <v>0.59838085181274203</v>
      </c>
      <c r="E59" s="115">
        <v>34</v>
      </c>
      <c r="F59" s="114">
        <v>34</v>
      </c>
      <c r="G59" s="114">
        <v>78</v>
      </c>
      <c r="H59" s="114">
        <v>37</v>
      </c>
      <c r="I59" s="140">
        <v>36</v>
      </c>
      <c r="J59" s="115">
        <v>-2</v>
      </c>
      <c r="K59" s="116">
        <v>-5.5555555555555554</v>
      </c>
    </row>
    <row r="60" spans="1:11" ht="14.1" customHeight="1" x14ac:dyDescent="0.2">
      <c r="A60" s="306">
        <v>81</v>
      </c>
      <c r="B60" s="307" t="s">
        <v>289</v>
      </c>
      <c r="C60" s="308"/>
      <c r="D60" s="113">
        <v>6.3533966913058784</v>
      </c>
      <c r="E60" s="115">
        <v>361</v>
      </c>
      <c r="F60" s="114">
        <v>338</v>
      </c>
      <c r="G60" s="114">
        <v>490</v>
      </c>
      <c r="H60" s="114">
        <v>337</v>
      </c>
      <c r="I60" s="140">
        <v>365</v>
      </c>
      <c r="J60" s="115">
        <v>-4</v>
      </c>
      <c r="K60" s="116">
        <v>-1.095890410958904</v>
      </c>
    </row>
    <row r="61" spans="1:11" ht="14.1" customHeight="1" x14ac:dyDescent="0.2">
      <c r="A61" s="306" t="s">
        <v>290</v>
      </c>
      <c r="B61" s="307" t="s">
        <v>291</v>
      </c>
      <c r="C61" s="308"/>
      <c r="D61" s="113">
        <v>2.3407250967969024</v>
      </c>
      <c r="E61" s="115">
        <v>133</v>
      </c>
      <c r="F61" s="114">
        <v>93</v>
      </c>
      <c r="G61" s="114">
        <v>209</v>
      </c>
      <c r="H61" s="114">
        <v>123</v>
      </c>
      <c r="I61" s="140">
        <v>152</v>
      </c>
      <c r="J61" s="115">
        <v>-19</v>
      </c>
      <c r="K61" s="116">
        <v>-12.5</v>
      </c>
    </row>
    <row r="62" spans="1:11" ht="14.1" customHeight="1" x14ac:dyDescent="0.2">
      <c r="A62" s="306" t="s">
        <v>292</v>
      </c>
      <c r="B62" s="307" t="s">
        <v>293</v>
      </c>
      <c r="C62" s="308"/>
      <c r="D62" s="113">
        <v>2.1471312917986625</v>
      </c>
      <c r="E62" s="115">
        <v>122</v>
      </c>
      <c r="F62" s="114">
        <v>146</v>
      </c>
      <c r="G62" s="114">
        <v>193</v>
      </c>
      <c r="H62" s="114">
        <v>120</v>
      </c>
      <c r="I62" s="140">
        <v>113</v>
      </c>
      <c r="J62" s="115">
        <v>9</v>
      </c>
      <c r="K62" s="116">
        <v>7.9646017699115044</v>
      </c>
    </row>
    <row r="63" spans="1:11" ht="14.1" customHeight="1" x14ac:dyDescent="0.2">
      <c r="A63" s="306"/>
      <c r="B63" s="307" t="s">
        <v>294</v>
      </c>
      <c r="C63" s="308"/>
      <c r="D63" s="113">
        <v>1.9535374868004225</v>
      </c>
      <c r="E63" s="115">
        <v>111</v>
      </c>
      <c r="F63" s="114">
        <v>120</v>
      </c>
      <c r="G63" s="114">
        <v>169</v>
      </c>
      <c r="H63" s="114">
        <v>103</v>
      </c>
      <c r="I63" s="140">
        <v>82</v>
      </c>
      <c r="J63" s="115">
        <v>29</v>
      </c>
      <c r="K63" s="116">
        <v>35.365853658536587</v>
      </c>
    </row>
    <row r="64" spans="1:11" ht="14.1" customHeight="1" x14ac:dyDescent="0.2">
      <c r="A64" s="306" t="s">
        <v>295</v>
      </c>
      <c r="B64" s="307" t="s">
        <v>296</v>
      </c>
      <c r="C64" s="308"/>
      <c r="D64" s="113">
        <v>0.75677578317493843</v>
      </c>
      <c r="E64" s="115">
        <v>43</v>
      </c>
      <c r="F64" s="114">
        <v>36</v>
      </c>
      <c r="G64" s="114">
        <v>36</v>
      </c>
      <c r="H64" s="114">
        <v>45</v>
      </c>
      <c r="I64" s="140">
        <v>51</v>
      </c>
      <c r="J64" s="115">
        <v>-8</v>
      </c>
      <c r="K64" s="116">
        <v>-15.686274509803921</v>
      </c>
    </row>
    <row r="65" spans="1:11" ht="14.1" customHeight="1" x14ac:dyDescent="0.2">
      <c r="A65" s="306" t="s">
        <v>297</v>
      </c>
      <c r="B65" s="307" t="s">
        <v>298</v>
      </c>
      <c r="C65" s="308"/>
      <c r="D65" s="113">
        <v>0.45758535726856742</v>
      </c>
      <c r="E65" s="115">
        <v>26</v>
      </c>
      <c r="F65" s="114">
        <v>38</v>
      </c>
      <c r="G65" s="114">
        <v>25</v>
      </c>
      <c r="H65" s="114">
        <v>21</v>
      </c>
      <c r="I65" s="140">
        <v>16</v>
      </c>
      <c r="J65" s="115">
        <v>10</v>
      </c>
      <c r="K65" s="116">
        <v>62.5</v>
      </c>
    </row>
    <row r="66" spans="1:11" ht="14.1" customHeight="1" x14ac:dyDescent="0.2">
      <c r="A66" s="306">
        <v>82</v>
      </c>
      <c r="B66" s="307" t="s">
        <v>299</v>
      </c>
      <c r="C66" s="308"/>
      <c r="D66" s="113">
        <v>3.907074973600845</v>
      </c>
      <c r="E66" s="115">
        <v>222</v>
      </c>
      <c r="F66" s="114">
        <v>393</v>
      </c>
      <c r="G66" s="114">
        <v>458</v>
      </c>
      <c r="H66" s="114">
        <v>344</v>
      </c>
      <c r="I66" s="140">
        <v>225</v>
      </c>
      <c r="J66" s="115">
        <v>-3</v>
      </c>
      <c r="K66" s="116">
        <v>-1.3333333333333333</v>
      </c>
    </row>
    <row r="67" spans="1:11" ht="14.1" customHeight="1" x14ac:dyDescent="0.2">
      <c r="A67" s="306" t="s">
        <v>300</v>
      </c>
      <c r="B67" s="307" t="s">
        <v>301</v>
      </c>
      <c r="C67" s="308"/>
      <c r="D67" s="113">
        <v>2.692713833157339</v>
      </c>
      <c r="E67" s="115">
        <v>153</v>
      </c>
      <c r="F67" s="114">
        <v>332</v>
      </c>
      <c r="G67" s="114">
        <v>333</v>
      </c>
      <c r="H67" s="114">
        <v>290</v>
      </c>
      <c r="I67" s="140">
        <v>152</v>
      </c>
      <c r="J67" s="115">
        <v>1</v>
      </c>
      <c r="K67" s="116">
        <v>0.65789473684210531</v>
      </c>
    </row>
    <row r="68" spans="1:11" ht="14.1" customHeight="1" x14ac:dyDescent="0.2">
      <c r="A68" s="306" t="s">
        <v>302</v>
      </c>
      <c r="B68" s="307" t="s">
        <v>303</v>
      </c>
      <c r="C68" s="308"/>
      <c r="D68" s="113">
        <v>0.72157690953889475</v>
      </c>
      <c r="E68" s="115">
        <v>41</v>
      </c>
      <c r="F68" s="114">
        <v>39</v>
      </c>
      <c r="G68" s="114">
        <v>76</v>
      </c>
      <c r="H68" s="114">
        <v>38</v>
      </c>
      <c r="I68" s="140">
        <v>44</v>
      </c>
      <c r="J68" s="115">
        <v>-3</v>
      </c>
      <c r="K68" s="116">
        <v>-6.8181818181818183</v>
      </c>
    </row>
    <row r="69" spans="1:11" ht="14.1" customHeight="1" x14ac:dyDescent="0.2">
      <c r="A69" s="306">
        <v>83</v>
      </c>
      <c r="B69" s="307" t="s">
        <v>304</v>
      </c>
      <c r="C69" s="308"/>
      <c r="D69" s="113">
        <v>6.0190073917634637</v>
      </c>
      <c r="E69" s="115">
        <v>342</v>
      </c>
      <c r="F69" s="114">
        <v>291</v>
      </c>
      <c r="G69" s="114">
        <v>695</v>
      </c>
      <c r="H69" s="114">
        <v>302</v>
      </c>
      <c r="I69" s="140">
        <v>320</v>
      </c>
      <c r="J69" s="115">
        <v>22</v>
      </c>
      <c r="K69" s="116">
        <v>6.875</v>
      </c>
    </row>
    <row r="70" spans="1:11" ht="14.1" customHeight="1" x14ac:dyDescent="0.2">
      <c r="A70" s="306" t="s">
        <v>305</v>
      </c>
      <c r="B70" s="307" t="s">
        <v>306</v>
      </c>
      <c r="C70" s="308"/>
      <c r="D70" s="113">
        <v>4.6286518831397396</v>
      </c>
      <c r="E70" s="115">
        <v>263</v>
      </c>
      <c r="F70" s="114">
        <v>218</v>
      </c>
      <c r="G70" s="114">
        <v>609</v>
      </c>
      <c r="H70" s="114">
        <v>231</v>
      </c>
      <c r="I70" s="140">
        <v>233</v>
      </c>
      <c r="J70" s="115">
        <v>30</v>
      </c>
      <c r="K70" s="116">
        <v>12.875536480686696</v>
      </c>
    </row>
    <row r="71" spans="1:11" ht="14.1" customHeight="1" x14ac:dyDescent="0.2">
      <c r="A71" s="306"/>
      <c r="B71" s="307" t="s">
        <v>307</v>
      </c>
      <c r="C71" s="308"/>
      <c r="D71" s="113">
        <v>1.5487504399859204</v>
      </c>
      <c r="E71" s="115">
        <v>88</v>
      </c>
      <c r="F71" s="114">
        <v>63</v>
      </c>
      <c r="G71" s="114">
        <v>285</v>
      </c>
      <c r="H71" s="114">
        <v>58</v>
      </c>
      <c r="I71" s="140">
        <v>81</v>
      </c>
      <c r="J71" s="115">
        <v>7</v>
      </c>
      <c r="K71" s="116">
        <v>8.6419753086419746</v>
      </c>
    </row>
    <row r="72" spans="1:11" ht="14.1" customHeight="1" x14ac:dyDescent="0.2">
      <c r="A72" s="306">
        <v>84</v>
      </c>
      <c r="B72" s="307" t="s">
        <v>308</v>
      </c>
      <c r="C72" s="308"/>
      <c r="D72" s="113">
        <v>1.1263639563533967</v>
      </c>
      <c r="E72" s="115">
        <v>64</v>
      </c>
      <c r="F72" s="114">
        <v>71</v>
      </c>
      <c r="G72" s="114">
        <v>97</v>
      </c>
      <c r="H72" s="114">
        <v>63</v>
      </c>
      <c r="I72" s="140">
        <v>78</v>
      </c>
      <c r="J72" s="115">
        <v>-14</v>
      </c>
      <c r="K72" s="116">
        <v>-17.948717948717949</v>
      </c>
    </row>
    <row r="73" spans="1:11" ht="14.1" customHeight="1" x14ac:dyDescent="0.2">
      <c r="A73" s="306" t="s">
        <v>309</v>
      </c>
      <c r="B73" s="307" t="s">
        <v>310</v>
      </c>
      <c r="C73" s="308"/>
      <c r="D73" s="113">
        <v>0.70397747272087297</v>
      </c>
      <c r="E73" s="115">
        <v>40</v>
      </c>
      <c r="F73" s="114">
        <v>44</v>
      </c>
      <c r="G73" s="114">
        <v>65</v>
      </c>
      <c r="H73" s="114">
        <v>41</v>
      </c>
      <c r="I73" s="140">
        <v>44</v>
      </c>
      <c r="J73" s="115">
        <v>-4</v>
      </c>
      <c r="K73" s="116">
        <v>-9.0909090909090917</v>
      </c>
    </row>
    <row r="74" spans="1:11" ht="14.1" customHeight="1" x14ac:dyDescent="0.2">
      <c r="A74" s="306" t="s">
        <v>311</v>
      </c>
      <c r="B74" s="307" t="s">
        <v>312</v>
      </c>
      <c r="C74" s="308"/>
      <c r="D74" s="113">
        <v>8.7997184090109121E-2</v>
      </c>
      <c r="E74" s="115">
        <v>5</v>
      </c>
      <c r="F74" s="114">
        <v>10</v>
      </c>
      <c r="G74" s="114">
        <v>8</v>
      </c>
      <c r="H74" s="114">
        <v>3</v>
      </c>
      <c r="I74" s="140">
        <v>9</v>
      </c>
      <c r="J74" s="115">
        <v>-4</v>
      </c>
      <c r="K74" s="116">
        <v>-44.444444444444443</v>
      </c>
    </row>
    <row r="75" spans="1:11" ht="14.1" customHeight="1" x14ac:dyDescent="0.2">
      <c r="A75" s="306" t="s">
        <v>313</v>
      </c>
      <c r="B75" s="307" t="s">
        <v>314</v>
      </c>
      <c r="C75" s="308"/>
      <c r="D75" s="113">
        <v>0</v>
      </c>
      <c r="E75" s="115">
        <v>0</v>
      </c>
      <c r="F75" s="114">
        <v>0</v>
      </c>
      <c r="G75" s="114" t="s">
        <v>513</v>
      </c>
      <c r="H75" s="114" t="s">
        <v>513</v>
      </c>
      <c r="I75" s="140">
        <v>0</v>
      </c>
      <c r="J75" s="115">
        <v>0</v>
      </c>
      <c r="K75" s="116">
        <v>0</v>
      </c>
    </row>
    <row r="76" spans="1:11" ht="14.1" customHeight="1" x14ac:dyDescent="0.2">
      <c r="A76" s="306">
        <v>91</v>
      </c>
      <c r="B76" s="307" t="s">
        <v>315</v>
      </c>
      <c r="C76" s="308"/>
      <c r="D76" s="113">
        <v>0.12319605772615276</v>
      </c>
      <c r="E76" s="115">
        <v>7</v>
      </c>
      <c r="F76" s="114">
        <v>4</v>
      </c>
      <c r="G76" s="114">
        <v>20</v>
      </c>
      <c r="H76" s="114">
        <v>5</v>
      </c>
      <c r="I76" s="140">
        <v>6</v>
      </c>
      <c r="J76" s="115">
        <v>1</v>
      </c>
      <c r="K76" s="116">
        <v>16.666666666666668</v>
      </c>
    </row>
    <row r="77" spans="1:11" ht="14.1" customHeight="1" x14ac:dyDescent="0.2">
      <c r="A77" s="306">
        <v>92</v>
      </c>
      <c r="B77" s="307" t="s">
        <v>316</v>
      </c>
      <c r="C77" s="308"/>
      <c r="D77" s="113">
        <v>0.8095740936290039</v>
      </c>
      <c r="E77" s="115">
        <v>46</v>
      </c>
      <c r="F77" s="114">
        <v>20</v>
      </c>
      <c r="G77" s="114">
        <v>56</v>
      </c>
      <c r="H77" s="114">
        <v>68</v>
      </c>
      <c r="I77" s="140">
        <v>31</v>
      </c>
      <c r="J77" s="115">
        <v>15</v>
      </c>
      <c r="K77" s="116">
        <v>48.387096774193552</v>
      </c>
    </row>
    <row r="78" spans="1:11" ht="14.1" customHeight="1" x14ac:dyDescent="0.2">
      <c r="A78" s="306">
        <v>93</v>
      </c>
      <c r="B78" s="307" t="s">
        <v>317</v>
      </c>
      <c r="C78" s="308"/>
      <c r="D78" s="113">
        <v>0.10559662090813093</v>
      </c>
      <c r="E78" s="115">
        <v>6</v>
      </c>
      <c r="F78" s="114">
        <v>3</v>
      </c>
      <c r="G78" s="114">
        <v>5</v>
      </c>
      <c r="H78" s="114">
        <v>3</v>
      </c>
      <c r="I78" s="140">
        <v>6</v>
      </c>
      <c r="J78" s="115">
        <v>0</v>
      </c>
      <c r="K78" s="116">
        <v>0</v>
      </c>
    </row>
    <row r="79" spans="1:11" ht="14.1" customHeight="1" x14ac:dyDescent="0.2">
      <c r="A79" s="306">
        <v>94</v>
      </c>
      <c r="B79" s="307" t="s">
        <v>318</v>
      </c>
      <c r="C79" s="308"/>
      <c r="D79" s="113" t="s">
        <v>513</v>
      </c>
      <c r="E79" s="115" t="s">
        <v>513</v>
      </c>
      <c r="F79" s="114">
        <v>28</v>
      </c>
      <c r="G79" s="114">
        <v>23</v>
      </c>
      <c r="H79" s="114">
        <v>16</v>
      </c>
      <c r="I79" s="140">
        <v>9</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4.1182682154171069</v>
      </c>
      <c r="E81" s="143">
        <v>234</v>
      </c>
      <c r="F81" s="144">
        <v>95</v>
      </c>
      <c r="G81" s="144">
        <v>86</v>
      </c>
      <c r="H81" s="144">
        <v>46</v>
      </c>
      <c r="I81" s="145">
        <v>41</v>
      </c>
      <c r="J81" s="143">
        <v>193</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5833</v>
      </c>
      <c r="E11" s="114">
        <v>4952</v>
      </c>
      <c r="F11" s="114">
        <v>6608</v>
      </c>
      <c r="G11" s="114">
        <v>5099</v>
      </c>
      <c r="H11" s="140">
        <v>5516</v>
      </c>
      <c r="I11" s="115">
        <v>317</v>
      </c>
      <c r="J11" s="116">
        <v>5.7469180565627269</v>
      </c>
    </row>
    <row r="12" spans="1:15" s="110" customFormat="1" ht="24.95" customHeight="1" x14ac:dyDescent="0.2">
      <c r="A12" s="193" t="s">
        <v>132</v>
      </c>
      <c r="B12" s="194" t="s">
        <v>133</v>
      </c>
      <c r="C12" s="113">
        <v>1.2000685753471627</v>
      </c>
      <c r="D12" s="115">
        <v>70</v>
      </c>
      <c r="E12" s="114">
        <v>219</v>
      </c>
      <c r="F12" s="114">
        <v>263</v>
      </c>
      <c r="G12" s="114">
        <v>74</v>
      </c>
      <c r="H12" s="140">
        <v>56</v>
      </c>
      <c r="I12" s="115">
        <v>14</v>
      </c>
      <c r="J12" s="116">
        <v>25</v>
      </c>
    </row>
    <row r="13" spans="1:15" s="110" customFormat="1" ht="24.95" customHeight="1" x14ac:dyDescent="0.2">
      <c r="A13" s="193" t="s">
        <v>134</v>
      </c>
      <c r="B13" s="199" t="s">
        <v>214</v>
      </c>
      <c r="C13" s="113">
        <v>0.44573975655751757</v>
      </c>
      <c r="D13" s="115">
        <v>26</v>
      </c>
      <c r="E13" s="114">
        <v>25</v>
      </c>
      <c r="F13" s="114">
        <v>44</v>
      </c>
      <c r="G13" s="114">
        <v>41</v>
      </c>
      <c r="H13" s="140">
        <v>42</v>
      </c>
      <c r="I13" s="115">
        <v>-16</v>
      </c>
      <c r="J13" s="116">
        <v>-38.095238095238095</v>
      </c>
    </row>
    <row r="14" spans="1:15" s="287" customFormat="1" ht="24.95" customHeight="1" x14ac:dyDescent="0.2">
      <c r="A14" s="193" t="s">
        <v>215</v>
      </c>
      <c r="B14" s="199" t="s">
        <v>137</v>
      </c>
      <c r="C14" s="113">
        <v>11.177781587519286</v>
      </c>
      <c r="D14" s="115">
        <v>652</v>
      </c>
      <c r="E14" s="114">
        <v>508</v>
      </c>
      <c r="F14" s="114">
        <v>794</v>
      </c>
      <c r="G14" s="114">
        <v>642</v>
      </c>
      <c r="H14" s="140">
        <v>686</v>
      </c>
      <c r="I14" s="115">
        <v>-34</v>
      </c>
      <c r="J14" s="116">
        <v>-4.9562682215743443</v>
      </c>
      <c r="K14" s="110"/>
      <c r="L14" s="110"/>
      <c r="M14" s="110"/>
      <c r="N14" s="110"/>
      <c r="O14" s="110"/>
    </row>
    <row r="15" spans="1:15" s="110" customFormat="1" ht="24.95" customHeight="1" x14ac:dyDescent="0.2">
      <c r="A15" s="193" t="s">
        <v>216</v>
      </c>
      <c r="B15" s="199" t="s">
        <v>217</v>
      </c>
      <c r="C15" s="113">
        <v>2.3829933139036514</v>
      </c>
      <c r="D15" s="115">
        <v>139</v>
      </c>
      <c r="E15" s="114">
        <v>147</v>
      </c>
      <c r="F15" s="114">
        <v>249</v>
      </c>
      <c r="G15" s="114">
        <v>178</v>
      </c>
      <c r="H15" s="140">
        <v>187</v>
      </c>
      <c r="I15" s="115">
        <v>-48</v>
      </c>
      <c r="J15" s="116">
        <v>-25.668449197860962</v>
      </c>
    </row>
    <row r="16" spans="1:15" s="287" customFormat="1" ht="24.95" customHeight="1" x14ac:dyDescent="0.2">
      <c r="A16" s="193" t="s">
        <v>218</v>
      </c>
      <c r="B16" s="199" t="s">
        <v>141</v>
      </c>
      <c r="C16" s="113">
        <v>6.5660894908280474</v>
      </c>
      <c r="D16" s="115">
        <v>383</v>
      </c>
      <c r="E16" s="114">
        <v>251</v>
      </c>
      <c r="F16" s="114">
        <v>389</v>
      </c>
      <c r="G16" s="114">
        <v>341</v>
      </c>
      <c r="H16" s="140">
        <v>371</v>
      </c>
      <c r="I16" s="115">
        <v>12</v>
      </c>
      <c r="J16" s="116">
        <v>3.2345013477088949</v>
      </c>
      <c r="K16" s="110"/>
      <c r="L16" s="110"/>
      <c r="M16" s="110"/>
      <c r="N16" s="110"/>
      <c r="O16" s="110"/>
    </row>
    <row r="17" spans="1:15" s="110" customFormat="1" ht="24.95" customHeight="1" x14ac:dyDescent="0.2">
      <c r="A17" s="193" t="s">
        <v>142</v>
      </c>
      <c r="B17" s="199" t="s">
        <v>220</v>
      </c>
      <c r="C17" s="113">
        <v>2.2286987827875877</v>
      </c>
      <c r="D17" s="115">
        <v>130</v>
      </c>
      <c r="E17" s="114">
        <v>110</v>
      </c>
      <c r="F17" s="114">
        <v>156</v>
      </c>
      <c r="G17" s="114">
        <v>123</v>
      </c>
      <c r="H17" s="140">
        <v>128</v>
      </c>
      <c r="I17" s="115">
        <v>2</v>
      </c>
      <c r="J17" s="116">
        <v>1.5625</v>
      </c>
    </row>
    <row r="18" spans="1:15" s="287" customFormat="1" ht="24.95" customHeight="1" x14ac:dyDescent="0.2">
      <c r="A18" s="201" t="s">
        <v>144</v>
      </c>
      <c r="B18" s="202" t="s">
        <v>145</v>
      </c>
      <c r="C18" s="113">
        <v>10.337733584776274</v>
      </c>
      <c r="D18" s="115">
        <v>603</v>
      </c>
      <c r="E18" s="114">
        <v>442</v>
      </c>
      <c r="F18" s="114">
        <v>548</v>
      </c>
      <c r="G18" s="114">
        <v>458</v>
      </c>
      <c r="H18" s="140">
        <v>524</v>
      </c>
      <c r="I18" s="115">
        <v>79</v>
      </c>
      <c r="J18" s="116">
        <v>15.076335877862595</v>
      </c>
      <c r="K18" s="110"/>
      <c r="L18" s="110"/>
      <c r="M18" s="110"/>
      <c r="N18" s="110"/>
      <c r="O18" s="110"/>
    </row>
    <row r="19" spans="1:15" s="110" customFormat="1" ht="24.95" customHeight="1" x14ac:dyDescent="0.2">
      <c r="A19" s="193" t="s">
        <v>146</v>
      </c>
      <c r="B19" s="199" t="s">
        <v>147</v>
      </c>
      <c r="C19" s="113">
        <v>17.280987484999144</v>
      </c>
      <c r="D19" s="115">
        <v>1008</v>
      </c>
      <c r="E19" s="114">
        <v>809</v>
      </c>
      <c r="F19" s="114">
        <v>1211</v>
      </c>
      <c r="G19" s="114">
        <v>868</v>
      </c>
      <c r="H19" s="140">
        <v>1068</v>
      </c>
      <c r="I19" s="115">
        <v>-60</v>
      </c>
      <c r="J19" s="116">
        <v>-5.617977528089888</v>
      </c>
    </row>
    <row r="20" spans="1:15" s="287" customFormat="1" ht="24.95" customHeight="1" x14ac:dyDescent="0.2">
      <c r="A20" s="193" t="s">
        <v>148</v>
      </c>
      <c r="B20" s="199" t="s">
        <v>149</v>
      </c>
      <c r="C20" s="113">
        <v>7.5947196982684728</v>
      </c>
      <c r="D20" s="115">
        <v>443</v>
      </c>
      <c r="E20" s="114">
        <v>359</v>
      </c>
      <c r="F20" s="114">
        <v>392</v>
      </c>
      <c r="G20" s="114">
        <v>392</v>
      </c>
      <c r="H20" s="140">
        <v>396</v>
      </c>
      <c r="I20" s="115">
        <v>47</v>
      </c>
      <c r="J20" s="116">
        <v>11.868686868686869</v>
      </c>
      <c r="K20" s="110"/>
      <c r="L20" s="110"/>
      <c r="M20" s="110"/>
      <c r="N20" s="110"/>
      <c r="O20" s="110"/>
    </row>
    <row r="21" spans="1:15" s="110" customFormat="1" ht="24.95" customHeight="1" x14ac:dyDescent="0.2">
      <c r="A21" s="201" t="s">
        <v>150</v>
      </c>
      <c r="B21" s="202" t="s">
        <v>151</v>
      </c>
      <c r="C21" s="113">
        <v>5.2288702211554945</v>
      </c>
      <c r="D21" s="115">
        <v>305</v>
      </c>
      <c r="E21" s="114">
        <v>294</v>
      </c>
      <c r="F21" s="114">
        <v>286</v>
      </c>
      <c r="G21" s="114">
        <v>269</v>
      </c>
      <c r="H21" s="140">
        <v>277</v>
      </c>
      <c r="I21" s="115">
        <v>28</v>
      </c>
      <c r="J21" s="116">
        <v>10.108303249097473</v>
      </c>
    </row>
    <row r="22" spans="1:15" s="110" customFormat="1" ht="24.95" customHeight="1" x14ac:dyDescent="0.2">
      <c r="A22" s="201" t="s">
        <v>152</v>
      </c>
      <c r="B22" s="199" t="s">
        <v>153</v>
      </c>
      <c r="C22" s="113">
        <v>1.0286302074404252</v>
      </c>
      <c r="D22" s="115">
        <v>60</v>
      </c>
      <c r="E22" s="114">
        <v>45</v>
      </c>
      <c r="F22" s="114">
        <v>54</v>
      </c>
      <c r="G22" s="114">
        <v>38</v>
      </c>
      <c r="H22" s="140">
        <v>45</v>
      </c>
      <c r="I22" s="115">
        <v>15</v>
      </c>
      <c r="J22" s="116">
        <v>33.333333333333336</v>
      </c>
    </row>
    <row r="23" spans="1:15" s="110" customFormat="1" ht="24.95" customHeight="1" x14ac:dyDescent="0.2">
      <c r="A23" s="193" t="s">
        <v>154</v>
      </c>
      <c r="B23" s="199" t="s">
        <v>155</v>
      </c>
      <c r="C23" s="113">
        <v>1.5258014743699639</v>
      </c>
      <c r="D23" s="115">
        <v>89</v>
      </c>
      <c r="E23" s="114">
        <v>53</v>
      </c>
      <c r="F23" s="114">
        <v>69</v>
      </c>
      <c r="G23" s="114">
        <v>55</v>
      </c>
      <c r="H23" s="140">
        <v>88</v>
      </c>
      <c r="I23" s="115">
        <v>1</v>
      </c>
      <c r="J23" s="116">
        <v>1.1363636363636365</v>
      </c>
    </row>
    <row r="24" spans="1:15" s="110" customFormat="1" ht="24.95" customHeight="1" x14ac:dyDescent="0.2">
      <c r="A24" s="193" t="s">
        <v>156</v>
      </c>
      <c r="B24" s="199" t="s">
        <v>221</v>
      </c>
      <c r="C24" s="113">
        <v>5.3317332418995367</v>
      </c>
      <c r="D24" s="115">
        <v>311</v>
      </c>
      <c r="E24" s="114">
        <v>211</v>
      </c>
      <c r="F24" s="114">
        <v>268</v>
      </c>
      <c r="G24" s="114">
        <v>241</v>
      </c>
      <c r="H24" s="140">
        <v>236</v>
      </c>
      <c r="I24" s="115">
        <v>75</v>
      </c>
      <c r="J24" s="116">
        <v>31.779661016949152</v>
      </c>
    </row>
    <row r="25" spans="1:15" s="110" customFormat="1" ht="24.95" customHeight="1" x14ac:dyDescent="0.2">
      <c r="A25" s="193" t="s">
        <v>222</v>
      </c>
      <c r="B25" s="204" t="s">
        <v>159</v>
      </c>
      <c r="C25" s="113">
        <v>8.7776444368249606</v>
      </c>
      <c r="D25" s="115">
        <v>512</v>
      </c>
      <c r="E25" s="114">
        <v>521</v>
      </c>
      <c r="F25" s="114">
        <v>497</v>
      </c>
      <c r="G25" s="114">
        <v>464</v>
      </c>
      <c r="H25" s="140">
        <v>547</v>
      </c>
      <c r="I25" s="115">
        <v>-35</v>
      </c>
      <c r="J25" s="116">
        <v>-6.3985374771480803</v>
      </c>
    </row>
    <row r="26" spans="1:15" s="110" customFormat="1" ht="24.95" customHeight="1" x14ac:dyDescent="0.2">
      <c r="A26" s="201">
        <v>782.78300000000002</v>
      </c>
      <c r="B26" s="203" t="s">
        <v>160</v>
      </c>
      <c r="C26" s="113">
        <v>4.148808503343048</v>
      </c>
      <c r="D26" s="115">
        <v>242</v>
      </c>
      <c r="E26" s="114">
        <v>266</v>
      </c>
      <c r="F26" s="114">
        <v>334</v>
      </c>
      <c r="G26" s="114">
        <v>271</v>
      </c>
      <c r="H26" s="140">
        <v>304</v>
      </c>
      <c r="I26" s="115">
        <v>-62</v>
      </c>
      <c r="J26" s="116">
        <v>-20.394736842105264</v>
      </c>
    </row>
    <row r="27" spans="1:15" s="110" customFormat="1" ht="24.95" customHeight="1" x14ac:dyDescent="0.2">
      <c r="A27" s="193" t="s">
        <v>161</v>
      </c>
      <c r="B27" s="199" t="s">
        <v>162</v>
      </c>
      <c r="C27" s="113">
        <v>1.4057946168352478</v>
      </c>
      <c r="D27" s="115">
        <v>82</v>
      </c>
      <c r="E27" s="114">
        <v>43</v>
      </c>
      <c r="F27" s="114">
        <v>150</v>
      </c>
      <c r="G27" s="114">
        <v>74</v>
      </c>
      <c r="H27" s="140">
        <v>93</v>
      </c>
      <c r="I27" s="115">
        <v>-11</v>
      </c>
      <c r="J27" s="116">
        <v>-11.827956989247312</v>
      </c>
    </row>
    <row r="28" spans="1:15" s="110" customFormat="1" ht="24.95" customHeight="1" x14ac:dyDescent="0.2">
      <c r="A28" s="193" t="s">
        <v>163</v>
      </c>
      <c r="B28" s="199" t="s">
        <v>164</v>
      </c>
      <c r="C28" s="113">
        <v>1.7658151894393965</v>
      </c>
      <c r="D28" s="115">
        <v>103</v>
      </c>
      <c r="E28" s="114">
        <v>92</v>
      </c>
      <c r="F28" s="114">
        <v>204</v>
      </c>
      <c r="G28" s="114">
        <v>83</v>
      </c>
      <c r="H28" s="140">
        <v>114</v>
      </c>
      <c r="I28" s="115">
        <v>-11</v>
      </c>
      <c r="J28" s="116">
        <v>-9.6491228070175445</v>
      </c>
    </row>
    <row r="29" spans="1:15" s="110" customFormat="1" ht="24.95" customHeight="1" x14ac:dyDescent="0.2">
      <c r="A29" s="193">
        <v>86</v>
      </c>
      <c r="B29" s="199" t="s">
        <v>165</v>
      </c>
      <c r="C29" s="113">
        <v>5.2117263843648205</v>
      </c>
      <c r="D29" s="115">
        <v>304</v>
      </c>
      <c r="E29" s="114">
        <v>226</v>
      </c>
      <c r="F29" s="114">
        <v>364</v>
      </c>
      <c r="G29" s="114">
        <v>308</v>
      </c>
      <c r="H29" s="140">
        <v>309</v>
      </c>
      <c r="I29" s="115">
        <v>-5</v>
      </c>
      <c r="J29" s="116">
        <v>-1.6181229773462784</v>
      </c>
    </row>
    <row r="30" spans="1:15" s="110" customFormat="1" ht="24.95" customHeight="1" x14ac:dyDescent="0.2">
      <c r="A30" s="193">
        <v>87.88</v>
      </c>
      <c r="B30" s="204" t="s">
        <v>166</v>
      </c>
      <c r="C30" s="113">
        <v>12.977884450540031</v>
      </c>
      <c r="D30" s="115">
        <v>757</v>
      </c>
      <c r="E30" s="114">
        <v>627</v>
      </c>
      <c r="F30" s="114">
        <v>773</v>
      </c>
      <c r="G30" s="114">
        <v>565</v>
      </c>
      <c r="H30" s="140">
        <v>497</v>
      </c>
      <c r="I30" s="115">
        <v>260</v>
      </c>
      <c r="J30" s="116">
        <v>52.313883299798796</v>
      </c>
    </row>
    <row r="31" spans="1:15" s="110" customFormat="1" ht="24.95" customHeight="1" x14ac:dyDescent="0.2">
      <c r="A31" s="193" t="s">
        <v>167</v>
      </c>
      <c r="B31" s="199" t="s">
        <v>168</v>
      </c>
      <c r="C31" s="113">
        <v>4.5431167495285445</v>
      </c>
      <c r="D31" s="115">
        <v>265</v>
      </c>
      <c r="E31" s="114">
        <v>212</v>
      </c>
      <c r="F31" s="114">
        <v>357</v>
      </c>
      <c r="G31" s="114">
        <v>256</v>
      </c>
      <c r="H31" s="140">
        <v>234</v>
      </c>
      <c r="I31" s="115">
        <v>31</v>
      </c>
      <c r="J31" s="116">
        <v>13.247863247863247</v>
      </c>
    </row>
    <row r="32" spans="1:15" s="110" customFormat="1" ht="24.95" customHeight="1" x14ac:dyDescent="0.2">
      <c r="A32" s="193"/>
      <c r="B32" s="204" t="s">
        <v>169</v>
      </c>
      <c r="C32" s="113" t="s">
        <v>513</v>
      </c>
      <c r="D32" s="115" t="s">
        <v>513</v>
      </c>
      <c r="E32" s="114" t="s">
        <v>513</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1.2000685753471627</v>
      </c>
      <c r="D34" s="115">
        <v>70</v>
      </c>
      <c r="E34" s="114">
        <v>219</v>
      </c>
      <c r="F34" s="114">
        <v>263</v>
      </c>
      <c r="G34" s="114">
        <v>74</v>
      </c>
      <c r="H34" s="140">
        <v>56</v>
      </c>
      <c r="I34" s="115">
        <v>14</v>
      </c>
      <c r="J34" s="116">
        <v>25</v>
      </c>
    </row>
    <row r="35" spans="1:10" s="110" customFormat="1" ht="24.95" customHeight="1" x14ac:dyDescent="0.2">
      <c r="A35" s="292" t="s">
        <v>171</v>
      </c>
      <c r="B35" s="293" t="s">
        <v>172</v>
      </c>
      <c r="C35" s="113">
        <v>21.961254928853077</v>
      </c>
      <c r="D35" s="115">
        <v>1281</v>
      </c>
      <c r="E35" s="114">
        <v>975</v>
      </c>
      <c r="F35" s="114">
        <v>1386</v>
      </c>
      <c r="G35" s="114">
        <v>1141</v>
      </c>
      <c r="H35" s="140">
        <v>1252</v>
      </c>
      <c r="I35" s="115">
        <v>29</v>
      </c>
      <c r="J35" s="116">
        <v>2.3162939297124598</v>
      </c>
    </row>
    <row r="36" spans="1:10" s="110" customFormat="1" ht="24.95" customHeight="1" x14ac:dyDescent="0.2">
      <c r="A36" s="294" t="s">
        <v>173</v>
      </c>
      <c r="B36" s="295" t="s">
        <v>174</v>
      </c>
      <c r="C36" s="125">
        <v>76.82153265900908</v>
      </c>
      <c r="D36" s="143">
        <v>4481</v>
      </c>
      <c r="E36" s="144">
        <v>3758</v>
      </c>
      <c r="F36" s="144">
        <v>4959</v>
      </c>
      <c r="G36" s="144">
        <v>3884</v>
      </c>
      <c r="H36" s="145">
        <v>4208</v>
      </c>
      <c r="I36" s="143">
        <v>273</v>
      </c>
      <c r="J36" s="146">
        <v>6.4876425855513311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5833</v>
      </c>
      <c r="F11" s="264">
        <v>4952</v>
      </c>
      <c r="G11" s="264">
        <v>6608</v>
      </c>
      <c r="H11" s="264">
        <v>5099</v>
      </c>
      <c r="I11" s="265">
        <v>5516</v>
      </c>
      <c r="J11" s="263">
        <v>317</v>
      </c>
      <c r="K11" s="266">
        <v>5.7469180565627269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29.470255443168181</v>
      </c>
      <c r="E13" s="115">
        <v>1719</v>
      </c>
      <c r="F13" s="114">
        <v>1818</v>
      </c>
      <c r="G13" s="114">
        <v>2264</v>
      </c>
      <c r="H13" s="114">
        <v>1573</v>
      </c>
      <c r="I13" s="140">
        <v>1731</v>
      </c>
      <c r="J13" s="115">
        <v>-12</v>
      </c>
      <c r="K13" s="116">
        <v>-0.69324090121317161</v>
      </c>
    </row>
    <row r="14" spans="1:17" ht="15.95" customHeight="1" x14ac:dyDescent="0.2">
      <c r="A14" s="306" t="s">
        <v>230</v>
      </c>
      <c r="B14" s="307"/>
      <c r="C14" s="308"/>
      <c r="D14" s="113">
        <v>53.728784501971539</v>
      </c>
      <c r="E14" s="115">
        <v>3134</v>
      </c>
      <c r="F14" s="114">
        <v>2506</v>
      </c>
      <c r="G14" s="114">
        <v>3573</v>
      </c>
      <c r="H14" s="114">
        <v>2921</v>
      </c>
      <c r="I14" s="140">
        <v>3088</v>
      </c>
      <c r="J14" s="115">
        <v>46</v>
      </c>
      <c r="K14" s="116">
        <v>1.4896373056994818</v>
      </c>
    </row>
    <row r="15" spans="1:17" ht="15.95" customHeight="1" x14ac:dyDescent="0.2">
      <c r="A15" s="306" t="s">
        <v>231</v>
      </c>
      <c r="B15" s="307"/>
      <c r="C15" s="308"/>
      <c r="D15" s="113">
        <v>6.7546716955254587</v>
      </c>
      <c r="E15" s="115">
        <v>394</v>
      </c>
      <c r="F15" s="114">
        <v>301</v>
      </c>
      <c r="G15" s="114">
        <v>377</v>
      </c>
      <c r="H15" s="114">
        <v>301</v>
      </c>
      <c r="I15" s="140">
        <v>333</v>
      </c>
      <c r="J15" s="115">
        <v>61</v>
      </c>
      <c r="K15" s="116">
        <v>18.318318318318319</v>
      </c>
    </row>
    <row r="16" spans="1:17" ht="15.95" customHeight="1" x14ac:dyDescent="0.2">
      <c r="A16" s="306" t="s">
        <v>232</v>
      </c>
      <c r="B16" s="307"/>
      <c r="C16" s="308"/>
      <c r="D16" s="113">
        <v>5.9831990399451396</v>
      </c>
      <c r="E16" s="115">
        <v>349</v>
      </c>
      <c r="F16" s="114">
        <v>244</v>
      </c>
      <c r="G16" s="114">
        <v>353</v>
      </c>
      <c r="H16" s="114">
        <v>251</v>
      </c>
      <c r="I16" s="140">
        <v>320</v>
      </c>
      <c r="J16" s="115">
        <v>29</v>
      </c>
      <c r="K16" s="116">
        <v>9.0625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1.0972055546031201</v>
      </c>
      <c r="E18" s="115">
        <v>64</v>
      </c>
      <c r="F18" s="114">
        <v>209</v>
      </c>
      <c r="G18" s="114">
        <v>250</v>
      </c>
      <c r="H18" s="114">
        <v>68</v>
      </c>
      <c r="I18" s="140">
        <v>42</v>
      </c>
      <c r="J18" s="115">
        <v>22</v>
      </c>
      <c r="K18" s="116">
        <v>52.38095238095238</v>
      </c>
    </row>
    <row r="19" spans="1:11" ht="14.1" customHeight="1" x14ac:dyDescent="0.2">
      <c r="A19" s="306" t="s">
        <v>235</v>
      </c>
      <c r="B19" s="307" t="s">
        <v>236</v>
      </c>
      <c r="C19" s="308"/>
      <c r="D19" s="113">
        <v>0.87433567632436138</v>
      </c>
      <c r="E19" s="115">
        <v>51</v>
      </c>
      <c r="F19" s="114">
        <v>205</v>
      </c>
      <c r="G19" s="114">
        <v>239</v>
      </c>
      <c r="H19" s="114">
        <v>55</v>
      </c>
      <c r="I19" s="140">
        <v>34</v>
      </c>
      <c r="J19" s="115">
        <v>17</v>
      </c>
      <c r="K19" s="116">
        <v>50</v>
      </c>
    </row>
    <row r="20" spans="1:11" ht="14.1" customHeight="1" x14ac:dyDescent="0.2">
      <c r="A20" s="306">
        <v>12</v>
      </c>
      <c r="B20" s="307" t="s">
        <v>237</v>
      </c>
      <c r="C20" s="308"/>
      <c r="D20" s="113">
        <v>0.90862334990570892</v>
      </c>
      <c r="E20" s="115">
        <v>53</v>
      </c>
      <c r="F20" s="114">
        <v>65</v>
      </c>
      <c r="G20" s="114">
        <v>101</v>
      </c>
      <c r="H20" s="114">
        <v>71</v>
      </c>
      <c r="I20" s="140">
        <v>89</v>
      </c>
      <c r="J20" s="115">
        <v>-36</v>
      </c>
      <c r="K20" s="116">
        <v>-40.449438202247194</v>
      </c>
    </row>
    <row r="21" spans="1:11" ht="14.1" customHeight="1" x14ac:dyDescent="0.2">
      <c r="A21" s="306">
        <v>21</v>
      </c>
      <c r="B21" s="307" t="s">
        <v>238</v>
      </c>
      <c r="C21" s="308"/>
      <c r="D21" s="113">
        <v>0.4285959197668438</v>
      </c>
      <c r="E21" s="115">
        <v>25</v>
      </c>
      <c r="F21" s="114">
        <v>19</v>
      </c>
      <c r="G21" s="114">
        <v>35</v>
      </c>
      <c r="H21" s="114">
        <v>14</v>
      </c>
      <c r="I21" s="140">
        <v>26</v>
      </c>
      <c r="J21" s="115">
        <v>-1</v>
      </c>
      <c r="K21" s="116">
        <v>-3.8461538461538463</v>
      </c>
    </row>
    <row r="22" spans="1:11" ht="14.1" customHeight="1" x14ac:dyDescent="0.2">
      <c r="A22" s="306">
        <v>22</v>
      </c>
      <c r="B22" s="307" t="s">
        <v>239</v>
      </c>
      <c r="C22" s="308"/>
      <c r="D22" s="113">
        <v>2.2458426195782617</v>
      </c>
      <c r="E22" s="115">
        <v>131</v>
      </c>
      <c r="F22" s="114">
        <v>113</v>
      </c>
      <c r="G22" s="114">
        <v>140</v>
      </c>
      <c r="H22" s="114">
        <v>111</v>
      </c>
      <c r="I22" s="140">
        <v>122</v>
      </c>
      <c r="J22" s="115">
        <v>9</v>
      </c>
      <c r="K22" s="116">
        <v>7.3770491803278686</v>
      </c>
    </row>
    <row r="23" spans="1:11" ht="14.1" customHeight="1" x14ac:dyDescent="0.2">
      <c r="A23" s="306">
        <v>23</v>
      </c>
      <c r="B23" s="307" t="s">
        <v>240</v>
      </c>
      <c r="C23" s="308"/>
      <c r="D23" s="113">
        <v>0.89147951311503515</v>
      </c>
      <c r="E23" s="115">
        <v>52</v>
      </c>
      <c r="F23" s="114">
        <v>48</v>
      </c>
      <c r="G23" s="114">
        <v>73</v>
      </c>
      <c r="H23" s="114">
        <v>63</v>
      </c>
      <c r="I23" s="140">
        <v>35</v>
      </c>
      <c r="J23" s="115">
        <v>17</v>
      </c>
      <c r="K23" s="116">
        <v>48.571428571428569</v>
      </c>
    </row>
    <row r="24" spans="1:11" ht="14.1" customHeight="1" x14ac:dyDescent="0.2">
      <c r="A24" s="306">
        <v>24</v>
      </c>
      <c r="B24" s="307" t="s">
        <v>241</v>
      </c>
      <c r="C24" s="308"/>
      <c r="D24" s="113">
        <v>3.4287673581347504</v>
      </c>
      <c r="E24" s="115">
        <v>200</v>
      </c>
      <c r="F24" s="114">
        <v>142</v>
      </c>
      <c r="G24" s="114">
        <v>179</v>
      </c>
      <c r="H24" s="114">
        <v>151</v>
      </c>
      <c r="I24" s="140">
        <v>161</v>
      </c>
      <c r="J24" s="115">
        <v>39</v>
      </c>
      <c r="K24" s="116">
        <v>24.22360248447205</v>
      </c>
    </row>
    <row r="25" spans="1:11" ht="14.1" customHeight="1" x14ac:dyDescent="0.2">
      <c r="A25" s="306">
        <v>25</v>
      </c>
      <c r="B25" s="307" t="s">
        <v>242</v>
      </c>
      <c r="C25" s="308"/>
      <c r="D25" s="113">
        <v>5.1431510372021254</v>
      </c>
      <c r="E25" s="115">
        <v>300</v>
      </c>
      <c r="F25" s="114">
        <v>194</v>
      </c>
      <c r="G25" s="114">
        <v>251</v>
      </c>
      <c r="H25" s="114">
        <v>276</v>
      </c>
      <c r="I25" s="140">
        <v>284</v>
      </c>
      <c r="J25" s="115">
        <v>16</v>
      </c>
      <c r="K25" s="116">
        <v>5.6338028169014081</v>
      </c>
    </row>
    <row r="26" spans="1:11" ht="14.1" customHeight="1" x14ac:dyDescent="0.2">
      <c r="A26" s="306">
        <v>26</v>
      </c>
      <c r="B26" s="307" t="s">
        <v>243</v>
      </c>
      <c r="C26" s="308"/>
      <c r="D26" s="113">
        <v>2.8973084176238642</v>
      </c>
      <c r="E26" s="115">
        <v>169</v>
      </c>
      <c r="F26" s="114">
        <v>93</v>
      </c>
      <c r="G26" s="114">
        <v>122</v>
      </c>
      <c r="H26" s="114">
        <v>88</v>
      </c>
      <c r="I26" s="140">
        <v>145</v>
      </c>
      <c r="J26" s="115">
        <v>24</v>
      </c>
      <c r="K26" s="116">
        <v>16.551724137931036</v>
      </c>
    </row>
    <row r="27" spans="1:11" ht="14.1" customHeight="1" x14ac:dyDescent="0.2">
      <c r="A27" s="306">
        <v>27</v>
      </c>
      <c r="B27" s="307" t="s">
        <v>244</v>
      </c>
      <c r="C27" s="308"/>
      <c r="D27" s="113">
        <v>1.2857877593005314</v>
      </c>
      <c r="E27" s="115">
        <v>75</v>
      </c>
      <c r="F27" s="114">
        <v>55</v>
      </c>
      <c r="G27" s="114">
        <v>94</v>
      </c>
      <c r="H27" s="114">
        <v>66</v>
      </c>
      <c r="I27" s="140">
        <v>77</v>
      </c>
      <c r="J27" s="115">
        <v>-2</v>
      </c>
      <c r="K27" s="116">
        <v>-2.5974025974025974</v>
      </c>
    </row>
    <row r="28" spans="1:11" ht="14.1" customHeight="1" x14ac:dyDescent="0.2">
      <c r="A28" s="306">
        <v>28</v>
      </c>
      <c r="B28" s="307" t="s">
        <v>245</v>
      </c>
      <c r="C28" s="308"/>
      <c r="D28" s="113">
        <v>0.32573289902280128</v>
      </c>
      <c r="E28" s="115">
        <v>19</v>
      </c>
      <c r="F28" s="114">
        <v>29</v>
      </c>
      <c r="G28" s="114">
        <v>42</v>
      </c>
      <c r="H28" s="114">
        <v>37</v>
      </c>
      <c r="I28" s="140">
        <v>31</v>
      </c>
      <c r="J28" s="115">
        <v>-12</v>
      </c>
      <c r="K28" s="116">
        <v>-38.70967741935484</v>
      </c>
    </row>
    <row r="29" spans="1:11" ht="14.1" customHeight="1" x14ac:dyDescent="0.2">
      <c r="A29" s="306">
        <v>29</v>
      </c>
      <c r="B29" s="307" t="s">
        <v>246</v>
      </c>
      <c r="C29" s="308"/>
      <c r="D29" s="113">
        <v>3.4287673581347504</v>
      </c>
      <c r="E29" s="115">
        <v>200</v>
      </c>
      <c r="F29" s="114">
        <v>183</v>
      </c>
      <c r="G29" s="114">
        <v>280</v>
      </c>
      <c r="H29" s="114">
        <v>195</v>
      </c>
      <c r="I29" s="140">
        <v>236</v>
      </c>
      <c r="J29" s="115">
        <v>-36</v>
      </c>
      <c r="K29" s="116">
        <v>-15.254237288135593</v>
      </c>
    </row>
    <row r="30" spans="1:11" ht="14.1" customHeight="1" x14ac:dyDescent="0.2">
      <c r="A30" s="306" t="s">
        <v>247</v>
      </c>
      <c r="B30" s="307" t="s">
        <v>248</v>
      </c>
      <c r="C30" s="308"/>
      <c r="D30" s="113">
        <v>1.2686439225098578</v>
      </c>
      <c r="E30" s="115">
        <v>74</v>
      </c>
      <c r="F30" s="114">
        <v>73</v>
      </c>
      <c r="G30" s="114">
        <v>149</v>
      </c>
      <c r="H30" s="114">
        <v>75</v>
      </c>
      <c r="I30" s="140">
        <v>105</v>
      </c>
      <c r="J30" s="115">
        <v>-31</v>
      </c>
      <c r="K30" s="116">
        <v>-29.523809523809526</v>
      </c>
    </row>
    <row r="31" spans="1:11" ht="14.1" customHeight="1" x14ac:dyDescent="0.2">
      <c r="A31" s="306" t="s">
        <v>249</v>
      </c>
      <c r="B31" s="307" t="s">
        <v>250</v>
      </c>
      <c r="C31" s="308"/>
      <c r="D31" s="113">
        <v>2.1601234356248931</v>
      </c>
      <c r="E31" s="115">
        <v>126</v>
      </c>
      <c r="F31" s="114">
        <v>110</v>
      </c>
      <c r="G31" s="114" t="s">
        <v>513</v>
      </c>
      <c r="H31" s="114">
        <v>120</v>
      </c>
      <c r="I31" s="140">
        <v>131</v>
      </c>
      <c r="J31" s="115">
        <v>-5</v>
      </c>
      <c r="K31" s="116">
        <v>-3.8167938931297711</v>
      </c>
    </row>
    <row r="32" spans="1:11" ht="14.1" customHeight="1" x14ac:dyDescent="0.2">
      <c r="A32" s="306">
        <v>31</v>
      </c>
      <c r="B32" s="307" t="s">
        <v>251</v>
      </c>
      <c r="C32" s="308"/>
      <c r="D32" s="113">
        <v>0.36002057260414883</v>
      </c>
      <c r="E32" s="115">
        <v>21</v>
      </c>
      <c r="F32" s="114">
        <v>17</v>
      </c>
      <c r="G32" s="114">
        <v>18</v>
      </c>
      <c r="H32" s="114">
        <v>16</v>
      </c>
      <c r="I32" s="140">
        <v>26</v>
      </c>
      <c r="J32" s="115">
        <v>-5</v>
      </c>
      <c r="K32" s="116">
        <v>-19.23076923076923</v>
      </c>
    </row>
    <row r="33" spans="1:11" ht="14.1" customHeight="1" x14ac:dyDescent="0.2">
      <c r="A33" s="306">
        <v>32</v>
      </c>
      <c r="B33" s="307" t="s">
        <v>252</v>
      </c>
      <c r="C33" s="308"/>
      <c r="D33" s="113">
        <v>4.5088290759471974</v>
      </c>
      <c r="E33" s="115">
        <v>263</v>
      </c>
      <c r="F33" s="114">
        <v>223</v>
      </c>
      <c r="G33" s="114">
        <v>281</v>
      </c>
      <c r="H33" s="114">
        <v>215</v>
      </c>
      <c r="I33" s="140">
        <v>202</v>
      </c>
      <c r="J33" s="115">
        <v>61</v>
      </c>
      <c r="K33" s="116">
        <v>30.198019801980198</v>
      </c>
    </row>
    <row r="34" spans="1:11" ht="14.1" customHeight="1" x14ac:dyDescent="0.2">
      <c r="A34" s="306">
        <v>33</v>
      </c>
      <c r="B34" s="307" t="s">
        <v>253</v>
      </c>
      <c r="C34" s="308"/>
      <c r="D34" s="113">
        <v>1.4572261272072691</v>
      </c>
      <c r="E34" s="115">
        <v>85</v>
      </c>
      <c r="F34" s="114">
        <v>82</v>
      </c>
      <c r="G34" s="114">
        <v>115</v>
      </c>
      <c r="H34" s="114">
        <v>77</v>
      </c>
      <c r="I34" s="140">
        <v>103</v>
      </c>
      <c r="J34" s="115">
        <v>-18</v>
      </c>
      <c r="K34" s="116">
        <v>-17.475728155339805</v>
      </c>
    </row>
    <row r="35" spans="1:11" ht="14.1" customHeight="1" x14ac:dyDescent="0.2">
      <c r="A35" s="306">
        <v>34</v>
      </c>
      <c r="B35" s="307" t="s">
        <v>254</v>
      </c>
      <c r="C35" s="308"/>
      <c r="D35" s="113">
        <v>2.1429795988342191</v>
      </c>
      <c r="E35" s="115">
        <v>125</v>
      </c>
      <c r="F35" s="114">
        <v>82</v>
      </c>
      <c r="G35" s="114">
        <v>130</v>
      </c>
      <c r="H35" s="114">
        <v>129</v>
      </c>
      <c r="I35" s="140">
        <v>141</v>
      </c>
      <c r="J35" s="115">
        <v>-16</v>
      </c>
      <c r="K35" s="116">
        <v>-11.347517730496454</v>
      </c>
    </row>
    <row r="36" spans="1:11" ht="14.1" customHeight="1" x14ac:dyDescent="0.2">
      <c r="A36" s="306">
        <v>41</v>
      </c>
      <c r="B36" s="307" t="s">
        <v>255</v>
      </c>
      <c r="C36" s="308"/>
      <c r="D36" s="113">
        <v>0.18858220469741127</v>
      </c>
      <c r="E36" s="115">
        <v>11</v>
      </c>
      <c r="F36" s="114">
        <v>10</v>
      </c>
      <c r="G36" s="114">
        <v>49</v>
      </c>
      <c r="H36" s="114">
        <v>14</v>
      </c>
      <c r="I36" s="140">
        <v>12</v>
      </c>
      <c r="J36" s="115">
        <v>-1</v>
      </c>
      <c r="K36" s="116">
        <v>-8.3333333333333339</v>
      </c>
    </row>
    <row r="37" spans="1:11" ht="14.1" customHeight="1" x14ac:dyDescent="0.2">
      <c r="A37" s="306">
        <v>42</v>
      </c>
      <c r="B37" s="307" t="s">
        <v>256</v>
      </c>
      <c r="C37" s="308"/>
      <c r="D37" s="113">
        <v>0.10286302074404252</v>
      </c>
      <c r="E37" s="115">
        <v>6</v>
      </c>
      <c r="F37" s="114" t="s">
        <v>513</v>
      </c>
      <c r="G37" s="114">
        <v>10</v>
      </c>
      <c r="H37" s="114">
        <v>4</v>
      </c>
      <c r="I37" s="140">
        <v>7</v>
      </c>
      <c r="J37" s="115">
        <v>-1</v>
      </c>
      <c r="K37" s="116">
        <v>-14.285714285714286</v>
      </c>
    </row>
    <row r="38" spans="1:11" ht="14.1" customHeight="1" x14ac:dyDescent="0.2">
      <c r="A38" s="306">
        <v>43</v>
      </c>
      <c r="B38" s="307" t="s">
        <v>257</v>
      </c>
      <c r="C38" s="308"/>
      <c r="D38" s="113">
        <v>0.61717812446425513</v>
      </c>
      <c r="E38" s="115">
        <v>36</v>
      </c>
      <c r="F38" s="114">
        <v>45</v>
      </c>
      <c r="G38" s="114">
        <v>58</v>
      </c>
      <c r="H38" s="114">
        <v>27</v>
      </c>
      <c r="I38" s="140">
        <v>29</v>
      </c>
      <c r="J38" s="115">
        <v>7</v>
      </c>
      <c r="K38" s="116">
        <v>24.137931034482758</v>
      </c>
    </row>
    <row r="39" spans="1:11" ht="14.1" customHeight="1" x14ac:dyDescent="0.2">
      <c r="A39" s="306">
        <v>51</v>
      </c>
      <c r="B39" s="307" t="s">
        <v>258</v>
      </c>
      <c r="C39" s="308"/>
      <c r="D39" s="113">
        <v>8.8462197839876566</v>
      </c>
      <c r="E39" s="115">
        <v>516</v>
      </c>
      <c r="F39" s="114">
        <v>521</v>
      </c>
      <c r="G39" s="114">
        <v>606</v>
      </c>
      <c r="H39" s="114">
        <v>526</v>
      </c>
      <c r="I39" s="140">
        <v>582</v>
      </c>
      <c r="J39" s="115">
        <v>-66</v>
      </c>
      <c r="K39" s="116">
        <v>-11.340206185567011</v>
      </c>
    </row>
    <row r="40" spans="1:11" ht="14.1" customHeight="1" x14ac:dyDescent="0.2">
      <c r="A40" s="306" t="s">
        <v>259</v>
      </c>
      <c r="B40" s="307" t="s">
        <v>260</v>
      </c>
      <c r="C40" s="308"/>
      <c r="D40" s="113">
        <v>8.5204868849648552</v>
      </c>
      <c r="E40" s="115">
        <v>497</v>
      </c>
      <c r="F40" s="114">
        <v>507</v>
      </c>
      <c r="G40" s="114">
        <v>585</v>
      </c>
      <c r="H40" s="114">
        <v>516</v>
      </c>
      <c r="I40" s="140">
        <v>566</v>
      </c>
      <c r="J40" s="115">
        <v>-69</v>
      </c>
      <c r="K40" s="116">
        <v>-12.190812720848056</v>
      </c>
    </row>
    <row r="41" spans="1:11" ht="14.1" customHeight="1" x14ac:dyDescent="0.2">
      <c r="A41" s="306"/>
      <c r="B41" s="307" t="s">
        <v>261</v>
      </c>
      <c r="C41" s="308"/>
      <c r="D41" s="113">
        <v>7.4747128407337566</v>
      </c>
      <c r="E41" s="115">
        <v>436</v>
      </c>
      <c r="F41" s="114">
        <v>446</v>
      </c>
      <c r="G41" s="114">
        <v>530</v>
      </c>
      <c r="H41" s="114">
        <v>455</v>
      </c>
      <c r="I41" s="140">
        <v>519</v>
      </c>
      <c r="J41" s="115">
        <v>-83</v>
      </c>
      <c r="K41" s="116">
        <v>-15.992292870905588</v>
      </c>
    </row>
    <row r="42" spans="1:11" ht="14.1" customHeight="1" x14ac:dyDescent="0.2">
      <c r="A42" s="306">
        <v>52</v>
      </c>
      <c r="B42" s="307" t="s">
        <v>262</v>
      </c>
      <c r="C42" s="308"/>
      <c r="D42" s="113">
        <v>5.0745756900394312</v>
      </c>
      <c r="E42" s="115">
        <v>296</v>
      </c>
      <c r="F42" s="114">
        <v>239</v>
      </c>
      <c r="G42" s="114">
        <v>283</v>
      </c>
      <c r="H42" s="114">
        <v>230</v>
      </c>
      <c r="I42" s="140">
        <v>299</v>
      </c>
      <c r="J42" s="115">
        <v>-3</v>
      </c>
      <c r="K42" s="116">
        <v>-1.0033444816053512</v>
      </c>
    </row>
    <row r="43" spans="1:11" ht="14.1" customHeight="1" x14ac:dyDescent="0.2">
      <c r="A43" s="306" t="s">
        <v>263</v>
      </c>
      <c r="B43" s="307" t="s">
        <v>264</v>
      </c>
      <c r="C43" s="308"/>
      <c r="D43" s="113">
        <v>4.5259729127378705</v>
      </c>
      <c r="E43" s="115">
        <v>264</v>
      </c>
      <c r="F43" s="114">
        <v>217</v>
      </c>
      <c r="G43" s="114">
        <v>248</v>
      </c>
      <c r="H43" s="114">
        <v>197</v>
      </c>
      <c r="I43" s="140">
        <v>268</v>
      </c>
      <c r="J43" s="115">
        <v>-4</v>
      </c>
      <c r="K43" s="116">
        <v>-1.4925373134328359</v>
      </c>
    </row>
    <row r="44" spans="1:11" ht="14.1" customHeight="1" x14ac:dyDescent="0.2">
      <c r="A44" s="306">
        <v>53</v>
      </c>
      <c r="B44" s="307" t="s">
        <v>265</v>
      </c>
      <c r="C44" s="308"/>
      <c r="D44" s="113">
        <v>0.58289045088290758</v>
      </c>
      <c r="E44" s="115">
        <v>34</v>
      </c>
      <c r="F44" s="114">
        <v>55</v>
      </c>
      <c r="G44" s="114">
        <v>74</v>
      </c>
      <c r="H44" s="114">
        <v>43</v>
      </c>
      <c r="I44" s="140">
        <v>59</v>
      </c>
      <c r="J44" s="115">
        <v>-25</v>
      </c>
      <c r="K44" s="116">
        <v>-42.372881355932201</v>
      </c>
    </row>
    <row r="45" spans="1:11" ht="14.1" customHeight="1" x14ac:dyDescent="0.2">
      <c r="A45" s="306" t="s">
        <v>266</v>
      </c>
      <c r="B45" s="307" t="s">
        <v>267</v>
      </c>
      <c r="C45" s="308"/>
      <c r="D45" s="113">
        <v>0.56574661409223381</v>
      </c>
      <c r="E45" s="115">
        <v>33</v>
      </c>
      <c r="F45" s="114">
        <v>54</v>
      </c>
      <c r="G45" s="114">
        <v>63</v>
      </c>
      <c r="H45" s="114">
        <v>43</v>
      </c>
      <c r="I45" s="140">
        <v>59</v>
      </c>
      <c r="J45" s="115">
        <v>-26</v>
      </c>
      <c r="K45" s="116">
        <v>-44.067796610169495</v>
      </c>
    </row>
    <row r="46" spans="1:11" ht="14.1" customHeight="1" x14ac:dyDescent="0.2">
      <c r="A46" s="306">
        <v>54</v>
      </c>
      <c r="B46" s="307" t="s">
        <v>268</v>
      </c>
      <c r="C46" s="308"/>
      <c r="D46" s="113">
        <v>6.6860963483627636</v>
      </c>
      <c r="E46" s="115">
        <v>390</v>
      </c>
      <c r="F46" s="114">
        <v>297</v>
      </c>
      <c r="G46" s="114">
        <v>310</v>
      </c>
      <c r="H46" s="114">
        <v>290</v>
      </c>
      <c r="I46" s="140">
        <v>339</v>
      </c>
      <c r="J46" s="115">
        <v>51</v>
      </c>
      <c r="K46" s="116">
        <v>15.044247787610619</v>
      </c>
    </row>
    <row r="47" spans="1:11" ht="14.1" customHeight="1" x14ac:dyDescent="0.2">
      <c r="A47" s="306">
        <v>61</v>
      </c>
      <c r="B47" s="307" t="s">
        <v>269</v>
      </c>
      <c r="C47" s="308"/>
      <c r="D47" s="113">
        <v>2.0229727412995029</v>
      </c>
      <c r="E47" s="115">
        <v>118</v>
      </c>
      <c r="F47" s="114">
        <v>74</v>
      </c>
      <c r="G47" s="114">
        <v>101</v>
      </c>
      <c r="H47" s="114">
        <v>87</v>
      </c>
      <c r="I47" s="140">
        <v>99</v>
      </c>
      <c r="J47" s="115">
        <v>19</v>
      </c>
      <c r="K47" s="116">
        <v>19.19191919191919</v>
      </c>
    </row>
    <row r="48" spans="1:11" ht="14.1" customHeight="1" x14ac:dyDescent="0.2">
      <c r="A48" s="306">
        <v>62</v>
      </c>
      <c r="B48" s="307" t="s">
        <v>270</v>
      </c>
      <c r="C48" s="308"/>
      <c r="D48" s="113">
        <v>9.2062403565918061</v>
      </c>
      <c r="E48" s="115">
        <v>537</v>
      </c>
      <c r="F48" s="114">
        <v>484</v>
      </c>
      <c r="G48" s="114">
        <v>634</v>
      </c>
      <c r="H48" s="114">
        <v>501</v>
      </c>
      <c r="I48" s="140">
        <v>568</v>
      </c>
      <c r="J48" s="115">
        <v>-31</v>
      </c>
      <c r="K48" s="116">
        <v>-5.457746478873239</v>
      </c>
    </row>
    <row r="49" spans="1:11" ht="14.1" customHeight="1" x14ac:dyDescent="0.2">
      <c r="A49" s="306">
        <v>63</v>
      </c>
      <c r="B49" s="307" t="s">
        <v>271</v>
      </c>
      <c r="C49" s="308"/>
      <c r="D49" s="113">
        <v>2.8287330704611691</v>
      </c>
      <c r="E49" s="115">
        <v>165</v>
      </c>
      <c r="F49" s="114">
        <v>157</v>
      </c>
      <c r="G49" s="114">
        <v>150</v>
      </c>
      <c r="H49" s="114">
        <v>138</v>
      </c>
      <c r="I49" s="140">
        <v>139</v>
      </c>
      <c r="J49" s="115">
        <v>26</v>
      </c>
      <c r="K49" s="116">
        <v>18.705035971223023</v>
      </c>
    </row>
    <row r="50" spans="1:11" ht="14.1" customHeight="1" x14ac:dyDescent="0.2">
      <c r="A50" s="306" t="s">
        <v>272</v>
      </c>
      <c r="B50" s="307" t="s">
        <v>273</v>
      </c>
      <c r="C50" s="308"/>
      <c r="D50" s="113">
        <v>0.2571575518601063</v>
      </c>
      <c r="E50" s="115">
        <v>15</v>
      </c>
      <c r="F50" s="114">
        <v>8</v>
      </c>
      <c r="G50" s="114">
        <v>18</v>
      </c>
      <c r="H50" s="114">
        <v>12</v>
      </c>
      <c r="I50" s="140">
        <v>11</v>
      </c>
      <c r="J50" s="115">
        <v>4</v>
      </c>
      <c r="K50" s="116">
        <v>36.363636363636367</v>
      </c>
    </row>
    <row r="51" spans="1:11" ht="14.1" customHeight="1" x14ac:dyDescent="0.2">
      <c r="A51" s="306" t="s">
        <v>274</v>
      </c>
      <c r="B51" s="307" t="s">
        <v>275</v>
      </c>
      <c r="C51" s="308"/>
      <c r="D51" s="113">
        <v>2.2629864563689353</v>
      </c>
      <c r="E51" s="115">
        <v>132</v>
      </c>
      <c r="F51" s="114">
        <v>137</v>
      </c>
      <c r="G51" s="114">
        <v>125</v>
      </c>
      <c r="H51" s="114">
        <v>113</v>
      </c>
      <c r="I51" s="140">
        <v>114</v>
      </c>
      <c r="J51" s="115">
        <v>18</v>
      </c>
      <c r="K51" s="116">
        <v>15.789473684210526</v>
      </c>
    </row>
    <row r="52" spans="1:11" ht="14.1" customHeight="1" x14ac:dyDescent="0.2">
      <c r="A52" s="306">
        <v>71</v>
      </c>
      <c r="B52" s="307" t="s">
        <v>276</v>
      </c>
      <c r="C52" s="308"/>
      <c r="D52" s="113">
        <v>7.4747128407337566</v>
      </c>
      <c r="E52" s="115">
        <v>436</v>
      </c>
      <c r="F52" s="114">
        <v>323</v>
      </c>
      <c r="G52" s="114">
        <v>456</v>
      </c>
      <c r="H52" s="114">
        <v>415</v>
      </c>
      <c r="I52" s="140">
        <v>421</v>
      </c>
      <c r="J52" s="115">
        <v>15</v>
      </c>
      <c r="K52" s="116">
        <v>3.5629453681710213</v>
      </c>
    </row>
    <row r="53" spans="1:11" ht="14.1" customHeight="1" x14ac:dyDescent="0.2">
      <c r="A53" s="306" t="s">
        <v>277</v>
      </c>
      <c r="B53" s="307" t="s">
        <v>278</v>
      </c>
      <c r="C53" s="308"/>
      <c r="D53" s="113">
        <v>2.4858563346476941</v>
      </c>
      <c r="E53" s="115">
        <v>145</v>
      </c>
      <c r="F53" s="114">
        <v>84</v>
      </c>
      <c r="G53" s="114">
        <v>124</v>
      </c>
      <c r="H53" s="114">
        <v>132</v>
      </c>
      <c r="I53" s="140">
        <v>109</v>
      </c>
      <c r="J53" s="115">
        <v>36</v>
      </c>
      <c r="K53" s="116">
        <v>33.027522935779814</v>
      </c>
    </row>
    <row r="54" spans="1:11" ht="14.1" customHeight="1" x14ac:dyDescent="0.2">
      <c r="A54" s="306" t="s">
        <v>279</v>
      </c>
      <c r="B54" s="307" t="s">
        <v>280</v>
      </c>
      <c r="C54" s="308"/>
      <c r="D54" s="113">
        <v>4.5259729127378705</v>
      </c>
      <c r="E54" s="115">
        <v>264</v>
      </c>
      <c r="F54" s="114">
        <v>217</v>
      </c>
      <c r="G54" s="114">
        <v>306</v>
      </c>
      <c r="H54" s="114">
        <v>250</v>
      </c>
      <c r="I54" s="140">
        <v>284</v>
      </c>
      <c r="J54" s="115">
        <v>-20</v>
      </c>
      <c r="K54" s="116">
        <v>-7.042253521126761</v>
      </c>
    </row>
    <row r="55" spans="1:11" ht="14.1" customHeight="1" x14ac:dyDescent="0.2">
      <c r="A55" s="306">
        <v>72</v>
      </c>
      <c r="B55" s="307" t="s">
        <v>281</v>
      </c>
      <c r="C55" s="308"/>
      <c r="D55" s="113">
        <v>2.3658494771129779</v>
      </c>
      <c r="E55" s="115">
        <v>138</v>
      </c>
      <c r="F55" s="114">
        <v>69</v>
      </c>
      <c r="G55" s="114">
        <v>123</v>
      </c>
      <c r="H55" s="114">
        <v>97</v>
      </c>
      <c r="I55" s="140">
        <v>133</v>
      </c>
      <c r="J55" s="115">
        <v>5</v>
      </c>
      <c r="K55" s="116">
        <v>3.7593984962406015</v>
      </c>
    </row>
    <row r="56" spans="1:11" ht="14.1" customHeight="1" x14ac:dyDescent="0.2">
      <c r="A56" s="306" t="s">
        <v>282</v>
      </c>
      <c r="B56" s="307" t="s">
        <v>283</v>
      </c>
      <c r="C56" s="308"/>
      <c r="D56" s="113">
        <v>0.94291102348705635</v>
      </c>
      <c r="E56" s="115">
        <v>55</v>
      </c>
      <c r="F56" s="114">
        <v>39</v>
      </c>
      <c r="G56" s="114">
        <v>53</v>
      </c>
      <c r="H56" s="114">
        <v>39</v>
      </c>
      <c r="I56" s="140">
        <v>72</v>
      </c>
      <c r="J56" s="115">
        <v>-17</v>
      </c>
      <c r="K56" s="116">
        <v>-23.611111111111111</v>
      </c>
    </row>
    <row r="57" spans="1:11" ht="14.1" customHeight="1" x14ac:dyDescent="0.2">
      <c r="A57" s="306" t="s">
        <v>284</v>
      </c>
      <c r="B57" s="307" t="s">
        <v>285</v>
      </c>
      <c r="C57" s="308"/>
      <c r="D57" s="113">
        <v>0.49717126692953884</v>
      </c>
      <c r="E57" s="115">
        <v>29</v>
      </c>
      <c r="F57" s="114">
        <v>18</v>
      </c>
      <c r="G57" s="114">
        <v>34</v>
      </c>
      <c r="H57" s="114">
        <v>28</v>
      </c>
      <c r="I57" s="140">
        <v>25</v>
      </c>
      <c r="J57" s="115">
        <v>4</v>
      </c>
      <c r="K57" s="116">
        <v>16</v>
      </c>
    </row>
    <row r="58" spans="1:11" ht="14.1" customHeight="1" x14ac:dyDescent="0.2">
      <c r="A58" s="306">
        <v>73</v>
      </c>
      <c r="B58" s="307" t="s">
        <v>286</v>
      </c>
      <c r="C58" s="308"/>
      <c r="D58" s="113">
        <v>0.84004800274301383</v>
      </c>
      <c r="E58" s="115">
        <v>49</v>
      </c>
      <c r="F58" s="114">
        <v>36</v>
      </c>
      <c r="G58" s="114">
        <v>66</v>
      </c>
      <c r="H58" s="114">
        <v>59</v>
      </c>
      <c r="I58" s="140">
        <v>49</v>
      </c>
      <c r="J58" s="115">
        <v>0</v>
      </c>
      <c r="K58" s="116">
        <v>0</v>
      </c>
    </row>
    <row r="59" spans="1:11" ht="14.1" customHeight="1" x14ac:dyDescent="0.2">
      <c r="A59" s="306" t="s">
        <v>287</v>
      </c>
      <c r="B59" s="307" t="s">
        <v>288</v>
      </c>
      <c r="C59" s="308"/>
      <c r="D59" s="113">
        <v>0.56574661409223381</v>
      </c>
      <c r="E59" s="115">
        <v>33</v>
      </c>
      <c r="F59" s="114">
        <v>19</v>
      </c>
      <c r="G59" s="114">
        <v>48</v>
      </c>
      <c r="H59" s="114">
        <v>46</v>
      </c>
      <c r="I59" s="140">
        <v>34</v>
      </c>
      <c r="J59" s="115">
        <v>-1</v>
      </c>
      <c r="K59" s="116">
        <v>-2.9411764705882355</v>
      </c>
    </row>
    <row r="60" spans="1:11" ht="14.1" customHeight="1" x14ac:dyDescent="0.2">
      <c r="A60" s="306">
        <v>81</v>
      </c>
      <c r="B60" s="307" t="s">
        <v>289</v>
      </c>
      <c r="C60" s="308"/>
      <c r="D60" s="113">
        <v>6.6003771644093945</v>
      </c>
      <c r="E60" s="115">
        <v>385</v>
      </c>
      <c r="F60" s="114">
        <v>301</v>
      </c>
      <c r="G60" s="114">
        <v>379</v>
      </c>
      <c r="H60" s="114">
        <v>361</v>
      </c>
      <c r="I60" s="140">
        <v>365</v>
      </c>
      <c r="J60" s="115">
        <v>20</v>
      </c>
      <c r="K60" s="116">
        <v>5.4794520547945202</v>
      </c>
    </row>
    <row r="61" spans="1:11" ht="14.1" customHeight="1" x14ac:dyDescent="0.2">
      <c r="A61" s="306" t="s">
        <v>290</v>
      </c>
      <c r="B61" s="307" t="s">
        <v>291</v>
      </c>
      <c r="C61" s="308"/>
      <c r="D61" s="113">
        <v>2.2972741299502828</v>
      </c>
      <c r="E61" s="115">
        <v>134</v>
      </c>
      <c r="F61" s="114">
        <v>96</v>
      </c>
      <c r="G61" s="114">
        <v>139</v>
      </c>
      <c r="H61" s="114">
        <v>149</v>
      </c>
      <c r="I61" s="140">
        <v>139</v>
      </c>
      <c r="J61" s="115">
        <v>-5</v>
      </c>
      <c r="K61" s="116">
        <v>-3.5971223021582732</v>
      </c>
    </row>
    <row r="62" spans="1:11" ht="14.1" customHeight="1" x14ac:dyDescent="0.2">
      <c r="A62" s="306" t="s">
        <v>292</v>
      </c>
      <c r="B62" s="307" t="s">
        <v>293</v>
      </c>
      <c r="C62" s="308"/>
      <c r="D62" s="113">
        <v>2.3315618035316303</v>
      </c>
      <c r="E62" s="115">
        <v>136</v>
      </c>
      <c r="F62" s="114">
        <v>135</v>
      </c>
      <c r="G62" s="114">
        <v>168</v>
      </c>
      <c r="H62" s="114">
        <v>121</v>
      </c>
      <c r="I62" s="140">
        <v>131</v>
      </c>
      <c r="J62" s="115">
        <v>5</v>
      </c>
      <c r="K62" s="116">
        <v>3.8167938931297711</v>
      </c>
    </row>
    <row r="63" spans="1:11" ht="14.1" customHeight="1" x14ac:dyDescent="0.2">
      <c r="A63" s="306"/>
      <c r="B63" s="307" t="s">
        <v>294</v>
      </c>
      <c r="C63" s="308"/>
      <c r="D63" s="113">
        <v>2.0401165780901764</v>
      </c>
      <c r="E63" s="115">
        <v>119</v>
      </c>
      <c r="F63" s="114">
        <v>116</v>
      </c>
      <c r="G63" s="114">
        <v>153</v>
      </c>
      <c r="H63" s="114">
        <v>108</v>
      </c>
      <c r="I63" s="140">
        <v>115</v>
      </c>
      <c r="J63" s="115">
        <v>4</v>
      </c>
      <c r="K63" s="116">
        <v>3.4782608695652173</v>
      </c>
    </row>
    <row r="64" spans="1:11" ht="14.1" customHeight="1" x14ac:dyDescent="0.2">
      <c r="A64" s="306" t="s">
        <v>295</v>
      </c>
      <c r="B64" s="307" t="s">
        <v>296</v>
      </c>
      <c r="C64" s="308"/>
      <c r="D64" s="113">
        <v>0.8057603291616664</v>
      </c>
      <c r="E64" s="115">
        <v>47</v>
      </c>
      <c r="F64" s="114">
        <v>29</v>
      </c>
      <c r="G64" s="114">
        <v>28</v>
      </c>
      <c r="H64" s="114">
        <v>38</v>
      </c>
      <c r="I64" s="140">
        <v>36</v>
      </c>
      <c r="J64" s="115">
        <v>11</v>
      </c>
      <c r="K64" s="116">
        <v>30.555555555555557</v>
      </c>
    </row>
    <row r="65" spans="1:11" ht="14.1" customHeight="1" x14ac:dyDescent="0.2">
      <c r="A65" s="306" t="s">
        <v>297</v>
      </c>
      <c r="B65" s="307" t="s">
        <v>298</v>
      </c>
      <c r="C65" s="308"/>
      <c r="D65" s="113">
        <v>0.46288359334819135</v>
      </c>
      <c r="E65" s="115">
        <v>27</v>
      </c>
      <c r="F65" s="114">
        <v>20</v>
      </c>
      <c r="G65" s="114">
        <v>22</v>
      </c>
      <c r="H65" s="114">
        <v>25</v>
      </c>
      <c r="I65" s="140">
        <v>28</v>
      </c>
      <c r="J65" s="115">
        <v>-1</v>
      </c>
      <c r="K65" s="116">
        <v>-3.5714285714285716</v>
      </c>
    </row>
    <row r="66" spans="1:11" ht="14.1" customHeight="1" x14ac:dyDescent="0.2">
      <c r="A66" s="306">
        <v>82</v>
      </c>
      <c r="B66" s="307" t="s">
        <v>299</v>
      </c>
      <c r="C66" s="308"/>
      <c r="D66" s="113">
        <v>4.5945482599005656</v>
      </c>
      <c r="E66" s="115">
        <v>268</v>
      </c>
      <c r="F66" s="114">
        <v>315</v>
      </c>
      <c r="G66" s="114">
        <v>393</v>
      </c>
      <c r="H66" s="114">
        <v>306</v>
      </c>
      <c r="I66" s="140">
        <v>269</v>
      </c>
      <c r="J66" s="115">
        <v>-1</v>
      </c>
      <c r="K66" s="116">
        <v>-0.37174721189591076</v>
      </c>
    </row>
    <row r="67" spans="1:11" ht="14.1" customHeight="1" x14ac:dyDescent="0.2">
      <c r="A67" s="306" t="s">
        <v>300</v>
      </c>
      <c r="B67" s="307" t="s">
        <v>301</v>
      </c>
      <c r="C67" s="308"/>
      <c r="D67" s="113">
        <v>3.1716098062746441</v>
      </c>
      <c r="E67" s="115">
        <v>185</v>
      </c>
      <c r="F67" s="114">
        <v>252</v>
      </c>
      <c r="G67" s="114">
        <v>303</v>
      </c>
      <c r="H67" s="114">
        <v>234</v>
      </c>
      <c r="I67" s="140">
        <v>184</v>
      </c>
      <c r="J67" s="115">
        <v>1</v>
      </c>
      <c r="K67" s="116">
        <v>0.54347826086956519</v>
      </c>
    </row>
    <row r="68" spans="1:11" ht="14.1" customHeight="1" x14ac:dyDescent="0.2">
      <c r="A68" s="306" t="s">
        <v>302</v>
      </c>
      <c r="B68" s="307" t="s">
        <v>303</v>
      </c>
      <c r="C68" s="308"/>
      <c r="D68" s="113">
        <v>0.78861649237099263</v>
      </c>
      <c r="E68" s="115">
        <v>46</v>
      </c>
      <c r="F68" s="114">
        <v>35</v>
      </c>
      <c r="G68" s="114">
        <v>58</v>
      </c>
      <c r="H68" s="114">
        <v>54</v>
      </c>
      <c r="I68" s="140">
        <v>56</v>
      </c>
      <c r="J68" s="115">
        <v>-10</v>
      </c>
      <c r="K68" s="116">
        <v>-17.857142857142858</v>
      </c>
    </row>
    <row r="69" spans="1:11" ht="14.1" customHeight="1" x14ac:dyDescent="0.2">
      <c r="A69" s="306">
        <v>83</v>
      </c>
      <c r="B69" s="307" t="s">
        <v>304</v>
      </c>
      <c r="C69" s="308"/>
      <c r="D69" s="113">
        <v>5.2117263843648205</v>
      </c>
      <c r="E69" s="115">
        <v>304</v>
      </c>
      <c r="F69" s="114">
        <v>269</v>
      </c>
      <c r="G69" s="114">
        <v>557</v>
      </c>
      <c r="H69" s="114">
        <v>272</v>
      </c>
      <c r="I69" s="140">
        <v>251</v>
      </c>
      <c r="J69" s="115">
        <v>53</v>
      </c>
      <c r="K69" s="116">
        <v>21.115537848605577</v>
      </c>
    </row>
    <row r="70" spans="1:11" ht="14.1" customHeight="1" x14ac:dyDescent="0.2">
      <c r="A70" s="306" t="s">
        <v>305</v>
      </c>
      <c r="B70" s="307" t="s">
        <v>306</v>
      </c>
      <c r="C70" s="308"/>
      <c r="D70" s="113">
        <v>4.2002400137150691</v>
      </c>
      <c r="E70" s="115">
        <v>245</v>
      </c>
      <c r="F70" s="114">
        <v>194</v>
      </c>
      <c r="G70" s="114">
        <v>478</v>
      </c>
      <c r="H70" s="114">
        <v>212</v>
      </c>
      <c r="I70" s="140">
        <v>185</v>
      </c>
      <c r="J70" s="115">
        <v>60</v>
      </c>
      <c r="K70" s="116">
        <v>32.432432432432435</v>
      </c>
    </row>
    <row r="71" spans="1:11" ht="14.1" customHeight="1" x14ac:dyDescent="0.2">
      <c r="A71" s="306"/>
      <c r="B71" s="307" t="s">
        <v>307</v>
      </c>
      <c r="C71" s="308"/>
      <c r="D71" s="113">
        <v>1.594376821532659</v>
      </c>
      <c r="E71" s="115">
        <v>93</v>
      </c>
      <c r="F71" s="114">
        <v>69</v>
      </c>
      <c r="G71" s="114">
        <v>202</v>
      </c>
      <c r="H71" s="114">
        <v>83</v>
      </c>
      <c r="I71" s="140">
        <v>88</v>
      </c>
      <c r="J71" s="115">
        <v>5</v>
      </c>
      <c r="K71" s="116">
        <v>5.6818181818181817</v>
      </c>
    </row>
    <row r="72" spans="1:11" ht="14.1" customHeight="1" x14ac:dyDescent="0.2">
      <c r="A72" s="306">
        <v>84</v>
      </c>
      <c r="B72" s="307" t="s">
        <v>308</v>
      </c>
      <c r="C72" s="308"/>
      <c r="D72" s="113">
        <v>1.1314932281844676</v>
      </c>
      <c r="E72" s="115">
        <v>66</v>
      </c>
      <c r="F72" s="114">
        <v>56</v>
      </c>
      <c r="G72" s="114">
        <v>105</v>
      </c>
      <c r="H72" s="114">
        <v>46</v>
      </c>
      <c r="I72" s="140">
        <v>74</v>
      </c>
      <c r="J72" s="115">
        <v>-8</v>
      </c>
      <c r="K72" s="116">
        <v>-10.810810810810811</v>
      </c>
    </row>
    <row r="73" spans="1:11" ht="14.1" customHeight="1" x14ac:dyDescent="0.2">
      <c r="A73" s="306" t="s">
        <v>309</v>
      </c>
      <c r="B73" s="307" t="s">
        <v>310</v>
      </c>
      <c r="C73" s="308"/>
      <c r="D73" s="113">
        <v>0.75432881878964508</v>
      </c>
      <c r="E73" s="115">
        <v>44</v>
      </c>
      <c r="F73" s="114">
        <v>37</v>
      </c>
      <c r="G73" s="114">
        <v>87</v>
      </c>
      <c r="H73" s="114">
        <v>25</v>
      </c>
      <c r="I73" s="140">
        <v>42</v>
      </c>
      <c r="J73" s="115">
        <v>2</v>
      </c>
      <c r="K73" s="116">
        <v>4.7619047619047619</v>
      </c>
    </row>
    <row r="74" spans="1:11" ht="14.1" customHeight="1" x14ac:dyDescent="0.2">
      <c r="A74" s="306" t="s">
        <v>311</v>
      </c>
      <c r="B74" s="307" t="s">
        <v>312</v>
      </c>
      <c r="C74" s="308"/>
      <c r="D74" s="113">
        <v>8.5719183953368763E-2</v>
      </c>
      <c r="E74" s="115">
        <v>5</v>
      </c>
      <c r="F74" s="114">
        <v>6</v>
      </c>
      <c r="G74" s="114">
        <v>7</v>
      </c>
      <c r="H74" s="114">
        <v>4</v>
      </c>
      <c r="I74" s="140">
        <v>12</v>
      </c>
      <c r="J74" s="115">
        <v>-7</v>
      </c>
      <c r="K74" s="116">
        <v>-58.333333333333336</v>
      </c>
    </row>
    <row r="75" spans="1:11" ht="14.1" customHeight="1" x14ac:dyDescent="0.2">
      <c r="A75" s="306" t="s">
        <v>313</v>
      </c>
      <c r="B75" s="307" t="s">
        <v>314</v>
      </c>
      <c r="C75" s="308"/>
      <c r="D75" s="113" t="s">
        <v>513</v>
      </c>
      <c r="E75" s="115" t="s">
        <v>513</v>
      </c>
      <c r="F75" s="114">
        <v>0</v>
      </c>
      <c r="G75" s="114" t="s">
        <v>513</v>
      </c>
      <c r="H75" s="114">
        <v>0</v>
      </c>
      <c r="I75" s="140">
        <v>0</v>
      </c>
      <c r="J75" s="115" t="s">
        <v>513</v>
      </c>
      <c r="K75" s="116" t="s">
        <v>513</v>
      </c>
    </row>
    <row r="76" spans="1:11" ht="14.1" customHeight="1" x14ac:dyDescent="0.2">
      <c r="A76" s="306">
        <v>91</v>
      </c>
      <c r="B76" s="307" t="s">
        <v>315</v>
      </c>
      <c r="C76" s="308"/>
      <c r="D76" s="113">
        <v>0.15429453111606378</v>
      </c>
      <c r="E76" s="115">
        <v>9</v>
      </c>
      <c r="F76" s="114">
        <v>7</v>
      </c>
      <c r="G76" s="114">
        <v>17</v>
      </c>
      <c r="H76" s="114">
        <v>8</v>
      </c>
      <c r="I76" s="140">
        <v>6</v>
      </c>
      <c r="J76" s="115">
        <v>3</v>
      </c>
      <c r="K76" s="116">
        <v>50</v>
      </c>
    </row>
    <row r="77" spans="1:11" ht="14.1" customHeight="1" x14ac:dyDescent="0.2">
      <c r="A77" s="306">
        <v>92</v>
      </c>
      <c r="B77" s="307" t="s">
        <v>316</v>
      </c>
      <c r="C77" s="308"/>
      <c r="D77" s="113">
        <v>0.58289045088290758</v>
      </c>
      <c r="E77" s="115">
        <v>34</v>
      </c>
      <c r="F77" s="114">
        <v>25</v>
      </c>
      <c r="G77" s="114">
        <v>59</v>
      </c>
      <c r="H77" s="114">
        <v>24</v>
      </c>
      <c r="I77" s="140">
        <v>31</v>
      </c>
      <c r="J77" s="115">
        <v>3</v>
      </c>
      <c r="K77" s="116">
        <v>9.67741935483871</v>
      </c>
    </row>
    <row r="78" spans="1:11" ht="14.1" customHeight="1" x14ac:dyDescent="0.2">
      <c r="A78" s="306">
        <v>93</v>
      </c>
      <c r="B78" s="307" t="s">
        <v>317</v>
      </c>
      <c r="C78" s="308"/>
      <c r="D78" s="113">
        <v>0.10286302074404252</v>
      </c>
      <c r="E78" s="115">
        <v>6</v>
      </c>
      <c r="F78" s="114" t="s">
        <v>513</v>
      </c>
      <c r="G78" s="114">
        <v>5</v>
      </c>
      <c r="H78" s="114">
        <v>5</v>
      </c>
      <c r="I78" s="140">
        <v>9</v>
      </c>
      <c r="J78" s="115">
        <v>-3</v>
      </c>
      <c r="K78" s="116">
        <v>-33.333333333333336</v>
      </c>
    </row>
    <row r="79" spans="1:11" ht="14.1" customHeight="1" x14ac:dyDescent="0.2">
      <c r="A79" s="306">
        <v>94</v>
      </c>
      <c r="B79" s="307" t="s">
        <v>318</v>
      </c>
      <c r="C79" s="308"/>
      <c r="D79" s="113">
        <v>0.17143836790673753</v>
      </c>
      <c r="E79" s="115">
        <v>10</v>
      </c>
      <c r="F79" s="114">
        <v>29</v>
      </c>
      <c r="G79" s="114">
        <v>21</v>
      </c>
      <c r="H79" s="114">
        <v>16</v>
      </c>
      <c r="I79" s="140">
        <v>11</v>
      </c>
      <c r="J79" s="115">
        <v>-1</v>
      </c>
      <c r="K79" s="116">
        <v>-9.0909090909090917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4.0630893193896798</v>
      </c>
      <c r="E81" s="143">
        <v>237</v>
      </c>
      <c r="F81" s="144">
        <v>83</v>
      </c>
      <c r="G81" s="144">
        <v>41</v>
      </c>
      <c r="H81" s="144">
        <v>53</v>
      </c>
      <c r="I81" s="145">
        <v>44</v>
      </c>
      <c r="J81" s="143">
        <v>193</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54459</v>
      </c>
      <c r="C10" s="114">
        <v>29624</v>
      </c>
      <c r="D10" s="114">
        <v>24835</v>
      </c>
      <c r="E10" s="114">
        <v>41342</v>
      </c>
      <c r="F10" s="114">
        <v>11664</v>
      </c>
      <c r="G10" s="114">
        <v>7666</v>
      </c>
      <c r="H10" s="114">
        <v>13877</v>
      </c>
      <c r="I10" s="115">
        <v>24369</v>
      </c>
      <c r="J10" s="114">
        <v>19161</v>
      </c>
      <c r="K10" s="114">
        <v>5208</v>
      </c>
      <c r="L10" s="423">
        <v>4067</v>
      </c>
      <c r="M10" s="424">
        <v>3926</v>
      </c>
    </row>
    <row r="11" spans="1:13" ht="11.1" customHeight="1" x14ac:dyDescent="0.2">
      <c r="A11" s="422" t="s">
        <v>387</v>
      </c>
      <c r="B11" s="115">
        <v>55096</v>
      </c>
      <c r="C11" s="114">
        <v>30190</v>
      </c>
      <c r="D11" s="114">
        <v>24906</v>
      </c>
      <c r="E11" s="114">
        <v>41829</v>
      </c>
      <c r="F11" s="114">
        <v>11843</v>
      </c>
      <c r="G11" s="114">
        <v>7470</v>
      </c>
      <c r="H11" s="114">
        <v>14271</v>
      </c>
      <c r="I11" s="115">
        <v>24759</v>
      </c>
      <c r="J11" s="114">
        <v>19418</v>
      </c>
      <c r="K11" s="114">
        <v>5341</v>
      </c>
      <c r="L11" s="423">
        <v>4084</v>
      </c>
      <c r="M11" s="424">
        <v>3578</v>
      </c>
    </row>
    <row r="12" spans="1:13" ht="11.1" customHeight="1" x14ac:dyDescent="0.2">
      <c r="A12" s="422" t="s">
        <v>388</v>
      </c>
      <c r="B12" s="115">
        <v>56708</v>
      </c>
      <c r="C12" s="114">
        <v>31078</v>
      </c>
      <c r="D12" s="114">
        <v>25630</v>
      </c>
      <c r="E12" s="114">
        <v>43065</v>
      </c>
      <c r="F12" s="114">
        <v>12143</v>
      </c>
      <c r="G12" s="114">
        <v>8359</v>
      </c>
      <c r="H12" s="114">
        <v>14669</v>
      </c>
      <c r="I12" s="115">
        <v>24851</v>
      </c>
      <c r="J12" s="114">
        <v>19228</v>
      </c>
      <c r="K12" s="114">
        <v>5623</v>
      </c>
      <c r="L12" s="423">
        <v>6100</v>
      </c>
      <c r="M12" s="424">
        <v>4612</v>
      </c>
    </row>
    <row r="13" spans="1:13" s="110" customFormat="1" ht="11.1" customHeight="1" x14ac:dyDescent="0.2">
      <c r="A13" s="422" t="s">
        <v>389</v>
      </c>
      <c r="B13" s="115">
        <v>56638</v>
      </c>
      <c r="C13" s="114">
        <v>30959</v>
      </c>
      <c r="D13" s="114">
        <v>25679</v>
      </c>
      <c r="E13" s="114">
        <v>42883</v>
      </c>
      <c r="F13" s="114">
        <v>12235</v>
      </c>
      <c r="G13" s="114">
        <v>8169</v>
      </c>
      <c r="H13" s="114">
        <v>14953</v>
      </c>
      <c r="I13" s="115">
        <v>24772</v>
      </c>
      <c r="J13" s="114">
        <v>19191</v>
      </c>
      <c r="K13" s="114">
        <v>5581</v>
      </c>
      <c r="L13" s="423">
        <v>3308</v>
      </c>
      <c r="M13" s="424">
        <v>3694</v>
      </c>
    </row>
    <row r="14" spans="1:13" ht="15" customHeight="1" x14ac:dyDescent="0.2">
      <c r="A14" s="422" t="s">
        <v>390</v>
      </c>
      <c r="B14" s="115">
        <v>57035</v>
      </c>
      <c r="C14" s="114">
        <v>31093</v>
      </c>
      <c r="D14" s="114">
        <v>25942</v>
      </c>
      <c r="E14" s="114">
        <v>41555</v>
      </c>
      <c r="F14" s="114">
        <v>14109</v>
      </c>
      <c r="G14" s="114">
        <v>7896</v>
      </c>
      <c r="H14" s="114">
        <v>15339</v>
      </c>
      <c r="I14" s="115">
        <v>24879</v>
      </c>
      <c r="J14" s="114">
        <v>19188</v>
      </c>
      <c r="K14" s="114">
        <v>5691</v>
      </c>
      <c r="L14" s="423">
        <v>4935</v>
      </c>
      <c r="M14" s="424">
        <v>4627</v>
      </c>
    </row>
    <row r="15" spans="1:13" ht="11.1" customHeight="1" x14ac:dyDescent="0.2">
      <c r="A15" s="422" t="s">
        <v>387</v>
      </c>
      <c r="B15" s="115">
        <v>57647</v>
      </c>
      <c r="C15" s="114">
        <v>31634</v>
      </c>
      <c r="D15" s="114">
        <v>26013</v>
      </c>
      <c r="E15" s="114">
        <v>41785</v>
      </c>
      <c r="F15" s="114">
        <v>14578</v>
      </c>
      <c r="G15" s="114">
        <v>7653</v>
      </c>
      <c r="H15" s="114">
        <v>15698</v>
      </c>
      <c r="I15" s="115">
        <v>24983</v>
      </c>
      <c r="J15" s="114">
        <v>19283</v>
      </c>
      <c r="K15" s="114">
        <v>5700</v>
      </c>
      <c r="L15" s="423">
        <v>4107</v>
      </c>
      <c r="M15" s="424">
        <v>3577</v>
      </c>
    </row>
    <row r="16" spans="1:13" ht="11.1" customHeight="1" x14ac:dyDescent="0.2">
      <c r="A16" s="422" t="s">
        <v>388</v>
      </c>
      <c r="B16" s="115">
        <v>59196</v>
      </c>
      <c r="C16" s="114">
        <v>32507</v>
      </c>
      <c r="D16" s="114">
        <v>26689</v>
      </c>
      <c r="E16" s="114">
        <v>42928</v>
      </c>
      <c r="F16" s="114">
        <v>14862</v>
      </c>
      <c r="G16" s="114">
        <v>8631</v>
      </c>
      <c r="H16" s="114">
        <v>16074</v>
      </c>
      <c r="I16" s="115">
        <v>25155</v>
      </c>
      <c r="J16" s="114">
        <v>19236</v>
      </c>
      <c r="K16" s="114">
        <v>5919</v>
      </c>
      <c r="L16" s="423">
        <v>6436</v>
      </c>
      <c r="M16" s="424">
        <v>5093</v>
      </c>
    </row>
    <row r="17" spans="1:13" s="110" customFormat="1" ht="11.1" customHeight="1" x14ac:dyDescent="0.2">
      <c r="A17" s="422" t="s">
        <v>389</v>
      </c>
      <c r="B17" s="115">
        <v>59146</v>
      </c>
      <c r="C17" s="114">
        <v>32255</v>
      </c>
      <c r="D17" s="114">
        <v>26891</v>
      </c>
      <c r="E17" s="114">
        <v>43755</v>
      </c>
      <c r="F17" s="114">
        <v>15286</v>
      </c>
      <c r="G17" s="114">
        <v>8351</v>
      </c>
      <c r="H17" s="114">
        <v>16323</v>
      </c>
      <c r="I17" s="115">
        <v>24976</v>
      </c>
      <c r="J17" s="114">
        <v>19112</v>
      </c>
      <c r="K17" s="114">
        <v>5864</v>
      </c>
      <c r="L17" s="423">
        <v>3899</v>
      </c>
      <c r="M17" s="424">
        <v>3936</v>
      </c>
    </row>
    <row r="18" spans="1:13" ht="15" customHeight="1" x14ac:dyDescent="0.2">
      <c r="A18" s="422" t="s">
        <v>391</v>
      </c>
      <c r="B18" s="115">
        <v>59198</v>
      </c>
      <c r="C18" s="114">
        <v>32223</v>
      </c>
      <c r="D18" s="114">
        <v>26975</v>
      </c>
      <c r="E18" s="114">
        <v>43481</v>
      </c>
      <c r="F18" s="114">
        <v>15597</v>
      </c>
      <c r="G18" s="114">
        <v>8000</v>
      </c>
      <c r="H18" s="114">
        <v>16608</v>
      </c>
      <c r="I18" s="115">
        <v>24568</v>
      </c>
      <c r="J18" s="114">
        <v>18850</v>
      </c>
      <c r="K18" s="114">
        <v>5718</v>
      </c>
      <c r="L18" s="423">
        <v>4580</v>
      </c>
      <c r="M18" s="424">
        <v>4545</v>
      </c>
    </row>
    <row r="19" spans="1:13" ht="11.1" customHeight="1" x14ac:dyDescent="0.2">
      <c r="A19" s="422" t="s">
        <v>387</v>
      </c>
      <c r="B19" s="115">
        <v>59363</v>
      </c>
      <c r="C19" s="114">
        <v>32426</v>
      </c>
      <c r="D19" s="114">
        <v>26937</v>
      </c>
      <c r="E19" s="114">
        <v>43497</v>
      </c>
      <c r="F19" s="114">
        <v>15736</v>
      </c>
      <c r="G19" s="114">
        <v>7673</v>
      </c>
      <c r="H19" s="114">
        <v>16940</v>
      </c>
      <c r="I19" s="115">
        <v>25018</v>
      </c>
      <c r="J19" s="114">
        <v>19177</v>
      </c>
      <c r="K19" s="114">
        <v>5841</v>
      </c>
      <c r="L19" s="423">
        <v>3862</v>
      </c>
      <c r="M19" s="424">
        <v>3790</v>
      </c>
    </row>
    <row r="20" spans="1:13" ht="11.1" customHeight="1" x14ac:dyDescent="0.2">
      <c r="A20" s="422" t="s">
        <v>388</v>
      </c>
      <c r="B20" s="115">
        <v>61097</v>
      </c>
      <c r="C20" s="114">
        <v>33324</v>
      </c>
      <c r="D20" s="114">
        <v>27773</v>
      </c>
      <c r="E20" s="114">
        <v>44933</v>
      </c>
      <c r="F20" s="114">
        <v>15991</v>
      </c>
      <c r="G20" s="114">
        <v>8750</v>
      </c>
      <c r="H20" s="114">
        <v>17332</v>
      </c>
      <c r="I20" s="115">
        <v>25130</v>
      </c>
      <c r="J20" s="114">
        <v>18946</v>
      </c>
      <c r="K20" s="114">
        <v>6184</v>
      </c>
      <c r="L20" s="423">
        <v>6334</v>
      </c>
      <c r="M20" s="424">
        <v>4828</v>
      </c>
    </row>
    <row r="21" spans="1:13" s="110" customFormat="1" ht="11.1" customHeight="1" x14ac:dyDescent="0.2">
      <c r="A21" s="422" t="s">
        <v>389</v>
      </c>
      <c r="B21" s="115">
        <v>61061</v>
      </c>
      <c r="C21" s="114">
        <v>33031</v>
      </c>
      <c r="D21" s="114">
        <v>28030</v>
      </c>
      <c r="E21" s="114">
        <v>44785</v>
      </c>
      <c r="F21" s="114">
        <v>16253</v>
      </c>
      <c r="G21" s="114">
        <v>8474</v>
      </c>
      <c r="H21" s="114">
        <v>17516</v>
      </c>
      <c r="I21" s="115">
        <v>25139</v>
      </c>
      <c r="J21" s="114">
        <v>18902</v>
      </c>
      <c r="K21" s="114">
        <v>6237</v>
      </c>
      <c r="L21" s="423">
        <v>3559</v>
      </c>
      <c r="M21" s="424">
        <v>3773</v>
      </c>
    </row>
    <row r="22" spans="1:13" ht="15" customHeight="1" x14ac:dyDescent="0.2">
      <c r="A22" s="422" t="s">
        <v>392</v>
      </c>
      <c r="B22" s="115">
        <v>61096</v>
      </c>
      <c r="C22" s="114">
        <v>33044</v>
      </c>
      <c r="D22" s="114">
        <v>28052</v>
      </c>
      <c r="E22" s="114">
        <v>44634</v>
      </c>
      <c r="F22" s="114">
        <v>16320</v>
      </c>
      <c r="G22" s="114">
        <v>8067</v>
      </c>
      <c r="H22" s="114">
        <v>17799</v>
      </c>
      <c r="I22" s="115">
        <v>24848</v>
      </c>
      <c r="J22" s="114">
        <v>18706</v>
      </c>
      <c r="K22" s="114">
        <v>6142</v>
      </c>
      <c r="L22" s="423">
        <v>4296</v>
      </c>
      <c r="M22" s="424">
        <v>4294</v>
      </c>
    </row>
    <row r="23" spans="1:13" ht="11.1" customHeight="1" x14ac:dyDescent="0.2">
      <c r="A23" s="422" t="s">
        <v>387</v>
      </c>
      <c r="B23" s="115">
        <v>61501</v>
      </c>
      <c r="C23" s="114">
        <v>33332</v>
      </c>
      <c r="D23" s="114">
        <v>28169</v>
      </c>
      <c r="E23" s="114">
        <v>44682</v>
      </c>
      <c r="F23" s="114">
        <v>16637</v>
      </c>
      <c r="G23" s="114">
        <v>7836</v>
      </c>
      <c r="H23" s="114">
        <v>18170</v>
      </c>
      <c r="I23" s="115">
        <v>25268</v>
      </c>
      <c r="J23" s="114">
        <v>19004</v>
      </c>
      <c r="K23" s="114">
        <v>6264</v>
      </c>
      <c r="L23" s="423">
        <v>4096</v>
      </c>
      <c r="M23" s="424">
        <v>3814</v>
      </c>
    </row>
    <row r="24" spans="1:13" ht="11.1" customHeight="1" x14ac:dyDescent="0.2">
      <c r="A24" s="422" t="s">
        <v>388</v>
      </c>
      <c r="B24" s="115">
        <v>62802</v>
      </c>
      <c r="C24" s="114">
        <v>34006</v>
      </c>
      <c r="D24" s="114">
        <v>28796</v>
      </c>
      <c r="E24" s="114">
        <v>44903</v>
      </c>
      <c r="F24" s="114">
        <v>16580</v>
      </c>
      <c r="G24" s="114">
        <v>8719</v>
      </c>
      <c r="H24" s="114">
        <v>18470</v>
      </c>
      <c r="I24" s="115">
        <v>25298</v>
      </c>
      <c r="J24" s="114">
        <v>18719</v>
      </c>
      <c r="K24" s="114">
        <v>6579</v>
      </c>
      <c r="L24" s="423">
        <v>6059</v>
      </c>
      <c r="M24" s="424">
        <v>5078</v>
      </c>
    </row>
    <row r="25" spans="1:13" s="110" customFormat="1" ht="11.1" customHeight="1" x14ac:dyDescent="0.2">
      <c r="A25" s="422" t="s">
        <v>389</v>
      </c>
      <c r="B25" s="115">
        <v>62349</v>
      </c>
      <c r="C25" s="114">
        <v>33480</v>
      </c>
      <c r="D25" s="114">
        <v>28869</v>
      </c>
      <c r="E25" s="114">
        <v>44362</v>
      </c>
      <c r="F25" s="114">
        <v>16572</v>
      </c>
      <c r="G25" s="114">
        <v>8423</v>
      </c>
      <c r="H25" s="114">
        <v>18557</v>
      </c>
      <c r="I25" s="115">
        <v>24984</v>
      </c>
      <c r="J25" s="114">
        <v>18464</v>
      </c>
      <c r="K25" s="114">
        <v>6520</v>
      </c>
      <c r="L25" s="423">
        <v>3483</v>
      </c>
      <c r="M25" s="424">
        <v>3936</v>
      </c>
    </row>
    <row r="26" spans="1:13" ht="15" customHeight="1" x14ac:dyDescent="0.2">
      <c r="A26" s="422" t="s">
        <v>393</v>
      </c>
      <c r="B26" s="115">
        <v>62672</v>
      </c>
      <c r="C26" s="114">
        <v>33618</v>
      </c>
      <c r="D26" s="114">
        <v>29054</v>
      </c>
      <c r="E26" s="114">
        <v>44398</v>
      </c>
      <c r="F26" s="114">
        <v>16838</v>
      </c>
      <c r="G26" s="114">
        <v>8094</v>
      </c>
      <c r="H26" s="114">
        <v>18902</v>
      </c>
      <c r="I26" s="115">
        <v>24858</v>
      </c>
      <c r="J26" s="114">
        <v>18408</v>
      </c>
      <c r="K26" s="114">
        <v>6450</v>
      </c>
      <c r="L26" s="423">
        <v>4431</v>
      </c>
      <c r="M26" s="424">
        <v>4219</v>
      </c>
    </row>
    <row r="27" spans="1:13" ht="11.1" customHeight="1" x14ac:dyDescent="0.2">
      <c r="A27" s="422" t="s">
        <v>387</v>
      </c>
      <c r="B27" s="115">
        <v>62878</v>
      </c>
      <c r="C27" s="114">
        <v>33930</v>
      </c>
      <c r="D27" s="114">
        <v>28948</v>
      </c>
      <c r="E27" s="114">
        <v>44419</v>
      </c>
      <c r="F27" s="114">
        <v>17025</v>
      </c>
      <c r="G27" s="114">
        <v>7783</v>
      </c>
      <c r="H27" s="114">
        <v>19230</v>
      </c>
      <c r="I27" s="115">
        <v>25195</v>
      </c>
      <c r="J27" s="114">
        <v>18730</v>
      </c>
      <c r="K27" s="114">
        <v>6465</v>
      </c>
      <c r="L27" s="423">
        <v>4129</v>
      </c>
      <c r="M27" s="424">
        <v>3981</v>
      </c>
    </row>
    <row r="28" spans="1:13" ht="11.1" customHeight="1" x14ac:dyDescent="0.2">
      <c r="A28" s="422" t="s">
        <v>388</v>
      </c>
      <c r="B28" s="115">
        <v>64246</v>
      </c>
      <c r="C28" s="114">
        <v>34617</v>
      </c>
      <c r="D28" s="114">
        <v>29629</v>
      </c>
      <c r="E28" s="114">
        <v>45586</v>
      </c>
      <c r="F28" s="114">
        <v>17252</v>
      </c>
      <c r="G28" s="114">
        <v>8702</v>
      </c>
      <c r="H28" s="114">
        <v>19488</v>
      </c>
      <c r="I28" s="115">
        <v>25079</v>
      </c>
      <c r="J28" s="114">
        <v>18430</v>
      </c>
      <c r="K28" s="114">
        <v>6649</v>
      </c>
      <c r="L28" s="423">
        <v>6243</v>
      </c>
      <c r="M28" s="424">
        <v>5089</v>
      </c>
    </row>
    <row r="29" spans="1:13" s="110" customFormat="1" ht="11.1" customHeight="1" x14ac:dyDescent="0.2">
      <c r="A29" s="422" t="s">
        <v>389</v>
      </c>
      <c r="B29" s="115">
        <v>63582</v>
      </c>
      <c r="C29" s="114">
        <v>34049</v>
      </c>
      <c r="D29" s="114">
        <v>29533</v>
      </c>
      <c r="E29" s="114">
        <v>46203</v>
      </c>
      <c r="F29" s="114">
        <v>17304</v>
      </c>
      <c r="G29" s="114">
        <v>8393</v>
      </c>
      <c r="H29" s="114">
        <v>19554</v>
      </c>
      <c r="I29" s="115">
        <v>24830</v>
      </c>
      <c r="J29" s="114">
        <v>18262</v>
      </c>
      <c r="K29" s="114">
        <v>6568</v>
      </c>
      <c r="L29" s="423">
        <v>3537</v>
      </c>
      <c r="M29" s="424">
        <v>4007</v>
      </c>
    </row>
    <row r="30" spans="1:13" ht="15" customHeight="1" x14ac:dyDescent="0.2">
      <c r="A30" s="422" t="s">
        <v>394</v>
      </c>
      <c r="B30" s="115">
        <v>64408</v>
      </c>
      <c r="C30" s="114">
        <v>34404</v>
      </c>
      <c r="D30" s="114">
        <v>30004</v>
      </c>
      <c r="E30" s="114">
        <v>46306</v>
      </c>
      <c r="F30" s="114">
        <v>18064</v>
      </c>
      <c r="G30" s="114">
        <v>8095</v>
      </c>
      <c r="H30" s="114">
        <v>20037</v>
      </c>
      <c r="I30" s="115">
        <v>24143</v>
      </c>
      <c r="J30" s="114">
        <v>17679</v>
      </c>
      <c r="K30" s="114">
        <v>6464</v>
      </c>
      <c r="L30" s="423">
        <v>4962</v>
      </c>
      <c r="M30" s="424">
        <v>4406</v>
      </c>
    </row>
    <row r="31" spans="1:13" ht="11.1" customHeight="1" x14ac:dyDescent="0.2">
      <c r="A31" s="422" t="s">
        <v>387</v>
      </c>
      <c r="B31" s="115">
        <v>64773</v>
      </c>
      <c r="C31" s="114">
        <v>34739</v>
      </c>
      <c r="D31" s="114">
        <v>30034</v>
      </c>
      <c r="E31" s="114">
        <v>46306</v>
      </c>
      <c r="F31" s="114">
        <v>18436</v>
      </c>
      <c r="G31" s="114">
        <v>7746</v>
      </c>
      <c r="H31" s="114">
        <v>20431</v>
      </c>
      <c r="I31" s="115">
        <v>24734</v>
      </c>
      <c r="J31" s="114">
        <v>18094</v>
      </c>
      <c r="K31" s="114">
        <v>6640</v>
      </c>
      <c r="L31" s="423">
        <v>4620</v>
      </c>
      <c r="M31" s="424">
        <v>4311</v>
      </c>
    </row>
    <row r="32" spans="1:13" ht="11.1" customHeight="1" x14ac:dyDescent="0.2">
      <c r="A32" s="422" t="s">
        <v>388</v>
      </c>
      <c r="B32" s="115">
        <v>66383</v>
      </c>
      <c r="C32" s="114">
        <v>35558</v>
      </c>
      <c r="D32" s="114">
        <v>30825</v>
      </c>
      <c r="E32" s="114">
        <v>47573</v>
      </c>
      <c r="F32" s="114">
        <v>18788</v>
      </c>
      <c r="G32" s="114">
        <v>8758</v>
      </c>
      <c r="H32" s="114">
        <v>20594</v>
      </c>
      <c r="I32" s="115">
        <v>24857</v>
      </c>
      <c r="J32" s="114">
        <v>17939</v>
      </c>
      <c r="K32" s="114">
        <v>6918</v>
      </c>
      <c r="L32" s="423">
        <v>6967</v>
      </c>
      <c r="M32" s="424">
        <v>5390</v>
      </c>
    </row>
    <row r="33" spans="1:13" s="110" customFormat="1" ht="11.1" customHeight="1" x14ac:dyDescent="0.2">
      <c r="A33" s="422" t="s">
        <v>389</v>
      </c>
      <c r="B33" s="115">
        <v>66096</v>
      </c>
      <c r="C33" s="114">
        <v>35182</v>
      </c>
      <c r="D33" s="114">
        <v>30914</v>
      </c>
      <c r="E33" s="114">
        <v>47149</v>
      </c>
      <c r="F33" s="114">
        <v>18930</v>
      </c>
      <c r="G33" s="114">
        <v>8429</v>
      </c>
      <c r="H33" s="114">
        <v>20740</v>
      </c>
      <c r="I33" s="115">
        <v>24525</v>
      </c>
      <c r="J33" s="114">
        <v>17772</v>
      </c>
      <c r="K33" s="114">
        <v>6753</v>
      </c>
      <c r="L33" s="423">
        <v>3656</v>
      </c>
      <c r="M33" s="424">
        <v>3944</v>
      </c>
    </row>
    <row r="34" spans="1:13" ht="15" customHeight="1" x14ac:dyDescent="0.2">
      <c r="A34" s="422" t="s">
        <v>395</v>
      </c>
      <c r="B34" s="115">
        <v>66165</v>
      </c>
      <c r="C34" s="114">
        <v>35320</v>
      </c>
      <c r="D34" s="114">
        <v>30845</v>
      </c>
      <c r="E34" s="114">
        <v>47092</v>
      </c>
      <c r="F34" s="114">
        <v>19059</v>
      </c>
      <c r="G34" s="114">
        <v>8094</v>
      </c>
      <c r="H34" s="114">
        <v>21049</v>
      </c>
      <c r="I34" s="115">
        <v>24139</v>
      </c>
      <c r="J34" s="114">
        <v>17411</v>
      </c>
      <c r="K34" s="114">
        <v>6728</v>
      </c>
      <c r="L34" s="423">
        <v>4812</v>
      </c>
      <c r="M34" s="424">
        <v>4798</v>
      </c>
    </row>
    <row r="35" spans="1:13" ht="11.1" customHeight="1" x14ac:dyDescent="0.2">
      <c r="A35" s="422" t="s">
        <v>387</v>
      </c>
      <c r="B35" s="115">
        <v>66389</v>
      </c>
      <c r="C35" s="114">
        <v>35504</v>
      </c>
      <c r="D35" s="114">
        <v>30885</v>
      </c>
      <c r="E35" s="114">
        <v>47034</v>
      </c>
      <c r="F35" s="114">
        <v>19346</v>
      </c>
      <c r="G35" s="114">
        <v>7862</v>
      </c>
      <c r="H35" s="114">
        <v>21243</v>
      </c>
      <c r="I35" s="115">
        <v>24376</v>
      </c>
      <c r="J35" s="114">
        <v>17654</v>
      </c>
      <c r="K35" s="114">
        <v>6722</v>
      </c>
      <c r="L35" s="423">
        <v>4550</v>
      </c>
      <c r="M35" s="424">
        <v>4231</v>
      </c>
    </row>
    <row r="36" spans="1:13" ht="11.1" customHeight="1" x14ac:dyDescent="0.2">
      <c r="A36" s="422" t="s">
        <v>388</v>
      </c>
      <c r="B36" s="115">
        <v>68547</v>
      </c>
      <c r="C36" s="114">
        <v>36485</v>
      </c>
      <c r="D36" s="114">
        <v>32062</v>
      </c>
      <c r="E36" s="114">
        <v>48657</v>
      </c>
      <c r="F36" s="114">
        <v>19889</v>
      </c>
      <c r="G36" s="114">
        <v>8915</v>
      </c>
      <c r="H36" s="114">
        <v>21705</v>
      </c>
      <c r="I36" s="115">
        <v>24452</v>
      </c>
      <c r="J36" s="114">
        <v>17366</v>
      </c>
      <c r="K36" s="114">
        <v>7086</v>
      </c>
      <c r="L36" s="423">
        <v>7306</v>
      </c>
      <c r="M36" s="424">
        <v>5435</v>
      </c>
    </row>
    <row r="37" spans="1:13" s="110" customFormat="1" ht="11.1" customHeight="1" x14ac:dyDescent="0.2">
      <c r="A37" s="422" t="s">
        <v>389</v>
      </c>
      <c r="B37" s="115">
        <v>68478</v>
      </c>
      <c r="C37" s="114">
        <v>36290</v>
      </c>
      <c r="D37" s="114">
        <v>32188</v>
      </c>
      <c r="E37" s="114">
        <v>48429</v>
      </c>
      <c r="F37" s="114">
        <v>20049</v>
      </c>
      <c r="G37" s="114">
        <v>8714</v>
      </c>
      <c r="H37" s="114">
        <v>21903</v>
      </c>
      <c r="I37" s="115">
        <v>24193</v>
      </c>
      <c r="J37" s="114">
        <v>17172</v>
      </c>
      <c r="K37" s="114">
        <v>7021</v>
      </c>
      <c r="L37" s="423">
        <v>4255</v>
      </c>
      <c r="M37" s="424">
        <v>4452</v>
      </c>
    </row>
    <row r="38" spans="1:13" ht="15" customHeight="1" x14ac:dyDescent="0.2">
      <c r="A38" s="425" t="s">
        <v>396</v>
      </c>
      <c r="B38" s="115">
        <v>68998</v>
      </c>
      <c r="C38" s="114">
        <v>36658</v>
      </c>
      <c r="D38" s="114">
        <v>32340</v>
      </c>
      <c r="E38" s="114">
        <v>48739</v>
      </c>
      <c r="F38" s="114">
        <v>20259</v>
      </c>
      <c r="G38" s="114">
        <v>8509</v>
      </c>
      <c r="H38" s="114">
        <v>22165</v>
      </c>
      <c r="I38" s="115">
        <v>24070</v>
      </c>
      <c r="J38" s="114">
        <v>17122</v>
      </c>
      <c r="K38" s="114">
        <v>6948</v>
      </c>
      <c r="L38" s="423">
        <v>5379</v>
      </c>
      <c r="M38" s="424">
        <v>4920</v>
      </c>
    </row>
    <row r="39" spans="1:13" ht="11.1" customHeight="1" x14ac:dyDescent="0.2">
      <c r="A39" s="422" t="s">
        <v>387</v>
      </c>
      <c r="B39" s="115">
        <v>69464</v>
      </c>
      <c r="C39" s="114">
        <v>37117</v>
      </c>
      <c r="D39" s="114">
        <v>32347</v>
      </c>
      <c r="E39" s="114">
        <v>48941</v>
      </c>
      <c r="F39" s="114">
        <v>20523</v>
      </c>
      <c r="G39" s="114">
        <v>8197</v>
      </c>
      <c r="H39" s="114">
        <v>22535</v>
      </c>
      <c r="I39" s="115">
        <v>24517</v>
      </c>
      <c r="J39" s="114">
        <v>17479</v>
      </c>
      <c r="K39" s="114">
        <v>7038</v>
      </c>
      <c r="L39" s="423">
        <v>4889</v>
      </c>
      <c r="M39" s="424">
        <v>4517</v>
      </c>
    </row>
    <row r="40" spans="1:13" ht="11.1" customHeight="1" x14ac:dyDescent="0.2">
      <c r="A40" s="425" t="s">
        <v>388</v>
      </c>
      <c r="B40" s="115">
        <v>71175</v>
      </c>
      <c r="C40" s="114">
        <v>38064</v>
      </c>
      <c r="D40" s="114">
        <v>33111</v>
      </c>
      <c r="E40" s="114">
        <v>50331</v>
      </c>
      <c r="F40" s="114">
        <v>20844</v>
      </c>
      <c r="G40" s="114">
        <v>9132</v>
      </c>
      <c r="H40" s="114">
        <v>22860</v>
      </c>
      <c r="I40" s="115">
        <v>24626</v>
      </c>
      <c r="J40" s="114">
        <v>17285</v>
      </c>
      <c r="K40" s="114">
        <v>7341</v>
      </c>
      <c r="L40" s="423">
        <v>7638</v>
      </c>
      <c r="M40" s="424">
        <v>6167</v>
      </c>
    </row>
    <row r="41" spans="1:13" s="110" customFormat="1" ht="11.1" customHeight="1" x14ac:dyDescent="0.2">
      <c r="A41" s="422" t="s">
        <v>389</v>
      </c>
      <c r="B41" s="115">
        <v>70992</v>
      </c>
      <c r="C41" s="114">
        <v>37886</v>
      </c>
      <c r="D41" s="114">
        <v>33106</v>
      </c>
      <c r="E41" s="114">
        <v>50126</v>
      </c>
      <c r="F41" s="114">
        <v>20866</v>
      </c>
      <c r="G41" s="114">
        <v>8881</v>
      </c>
      <c r="H41" s="114">
        <v>22936</v>
      </c>
      <c r="I41" s="115">
        <v>24414</v>
      </c>
      <c r="J41" s="114">
        <v>17074</v>
      </c>
      <c r="K41" s="114">
        <v>7340</v>
      </c>
      <c r="L41" s="423">
        <v>4535</v>
      </c>
      <c r="M41" s="424">
        <v>4770</v>
      </c>
    </row>
    <row r="42" spans="1:13" ht="15" customHeight="1" x14ac:dyDescent="0.2">
      <c r="A42" s="422" t="s">
        <v>397</v>
      </c>
      <c r="B42" s="115">
        <v>71346</v>
      </c>
      <c r="C42" s="114">
        <v>38163</v>
      </c>
      <c r="D42" s="114">
        <v>33183</v>
      </c>
      <c r="E42" s="114">
        <v>50280</v>
      </c>
      <c r="F42" s="114">
        <v>21066</v>
      </c>
      <c r="G42" s="114">
        <v>8612</v>
      </c>
      <c r="H42" s="114">
        <v>23294</v>
      </c>
      <c r="I42" s="115">
        <v>24119</v>
      </c>
      <c r="J42" s="114">
        <v>16835</v>
      </c>
      <c r="K42" s="114">
        <v>7284</v>
      </c>
      <c r="L42" s="423">
        <v>5687</v>
      </c>
      <c r="M42" s="424">
        <v>5322</v>
      </c>
    </row>
    <row r="43" spans="1:13" ht="11.1" customHeight="1" x14ac:dyDescent="0.2">
      <c r="A43" s="422" t="s">
        <v>387</v>
      </c>
      <c r="B43" s="115">
        <v>71767</v>
      </c>
      <c r="C43" s="114">
        <v>38512</v>
      </c>
      <c r="D43" s="114">
        <v>33255</v>
      </c>
      <c r="E43" s="114">
        <v>50452</v>
      </c>
      <c r="F43" s="114">
        <v>21315</v>
      </c>
      <c r="G43" s="114">
        <v>8296</v>
      </c>
      <c r="H43" s="114">
        <v>23752</v>
      </c>
      <c r="I43" s="115">
        <v>24419</v>
      </c>
      <c r="J43" s="114">
        <v>17010</v>
      </c>
      <c r="K43" s="114">
        <v>7409</v>
      </c>
      <c r="L43" s="423">
        <v>5527</v>
      </c>
      <c r="M43" s="424">
        <v>5206</v>
      </c>
    </row>
    <row r="44" spans="1:13" ht="11.1" customHeight="1" x14ac:dyDescent="0.2">
      <c r="A44" s="422" t="s">
        <v>388</v>
      </c>
      <c r="B44" s="115">
        <v>73354</v>
      </c>
      <c r="C44" s="114">
        <v>39379</v>
      </c>
      <c r="D44" s="114">
        <v>33975</v>
      </c>
      <c r="E44" s="114">
        <v>51886</v>
      </c>
      <c r="F44" s="114">
        <v>21468</v>
      </c>
      <c r="G44" s="114">
        <v>9239</v>
      </c>
      <c r="H44" s="114">
        <v>23982</v>
      </c>
      <c r="I44" s="115">
        <v>24438</v>
      </c>
      <c r="J44" s="114">
        <v>16743</v>
      </c>
      <c r="K44" s="114">
        <v>7695</v>
      </c>
      <c r="L44" s="423">
        <v>8354</v>
      </c>
      <c r="M44" s="424">
        <v>6841</v>
      </c>
    </row>
    <row r="45" spans="1:13" s="110" customFormat="1" ht="11.1" customHeight="1" x14ac:dyDescent="0.2">
      <c r="A45" s="422" t="s">
        <v>389</v>
      </c>
      <c r="B45" s="115">
        <v>73365</v>
      </c>
      <c r="C45" s="114">
        <v>39274</v>
      </c>
      <c r="D45" s="114">
        <v>34091</v>
      </c>
      <c r="E45" s="114">
        <v>51651</v>
      </c>
      <c r="F45" s="114">
        <v>21714</v>
      </c>
      <c r="G45" s="114">
        <v>9006</v>
      </c>
      <c r="H45" s="114">
        <v>24212</v>
      </c>
      <c r="I45" s="115">
        <v>24209</v>
      </c>
      <c r="J45" s="114">
        <v>16580</v>
      </c>
      <c r="K45" s="114">
        <v>7629</v>
      </c>
      <c r="L45" s="423">
        <v>4766</v>
      </c>
      <c r="M45" s="424">
        <v>4868</v>
      </c>
    </row>
    <row r="46" spans="1:13" ht="15" customHeight="1" x14ac:dyDescent="0.2">
      <c r="A46" s="422" t="s">
        <v>398</v>
      </c>
      <c r="B46" s="115">
        <v>73392</v>
      </c>
      <c r="C46" s="114">
        <v>39356</v>
      </c>
      <c r="D46" s="114">
        <v>34036</v>
      </c>
      <c r="E46" s="114">
        <v>51527</v>
      </c>
      <c r="F46" s="114">
        <v>21865</v>
      </c>
      <c r="G46" s="114">
        <v>8659</v>
      </c>
      <c r="H46" s="114">
        <v>24478</v>
      </c>
      <c r="I46" s="115">
        <v>23870</v>
      </c>
      <c r="J46" s="114">
        <v>16367</v>
      </c>
      <c r="K46" s="114">
        <v>7503</v>
      </c>
      <c r="L46" s="423">
        <v>5494</v>
      </c>
      <c r="M46" s="424">
        <v>5516</v>
      </c>
    </row>
    <row r="47" spans="1:13" ht="11.1" customHeight="1" x14ac:dyDescent="0.2">
      <c r="A47" s="422" t="s">
        <v>387</v>
      </c>
      <c r="B47" s="115">
        <v>73665</v>
      </c>
      <c r="C47" s="114">
        <v>39655</v>
      </c>
      <c r="D47" s="114">
        <v>34010</v>
      </c>
      <c r="E47" s="114">
        <v>51549</v>
      </c>
      <c r="F47" s="114">
        <v>22116</v>
      </c>
      <c r="G47" s="114">
        <v>8425</v>
      </c>
      <c r="H47" s="114">
        <v>24795</v>
      </c>
      <c r="I47" s="115">
        <v>24262</v>
      </c>
      <c r="J47" s="114">
        <v>16533</v>
      </c>
      <c r="K47" s="114">
        <v>7729</v>
      </c>
      <c r="L47" s="423">
        <v>5339</v>
      </c>
      <c r="M47" s="424">
        <v>5099</v>
      </c>
    </row>
    <row r="48" spans="1:13" ht="11.1" customHeight="1" x14ac:dyDescent="0.2">
      <c r="A48" s="422" t="s">
        <v>388</v>
      </c>
      <c r="B48" s="115">
        <v>74797</v>
      </c>
      <c r="C48" s="114">
        <v>40246</v>
      </c>
      <c r="D48" s="114">
        <v>34551</v>
      </c>
      <c r="E48" s="114">
        <v>52698</v>
      </c>
      <c r="F48" s="114">
        <v>22099</v>
      </c>
      <c r="G48" s="114">
        <v>9192</v>
      </c>
      <c r="H48" s="114">
        <v>24981</v>
      </c>
      <c r="I48" s="115">
        <v>24290</v>
      </c>
      <c r="J48" s="114">
        <v>16323</v>
      </c>
      <c r="K48" s="114">
        <v>7967</v>
      </c>
      <c r="L48" s="423">
        <v>7605</v>
      </c>
      <c r="M48" s="424">
        <v>6608</v>
      </c>
    </row>
    <row r="49" spans="1:17" s="110" customFormat="1" ht="11.1" customHeight="1" x14ac:dyDescent="0.2">
      <c r="A49" s="422" t="s">
        <v>389</v>
      </c>
      <c r="B49" s="115">
        <v>74616</v>
      </c>
      <c r="C49" s="114">
        <v>40023</v>
      </c>
      <c r="D49" s="114">
        <v>34593</v>
      </c>
      <c r="E49" s="114">
        <v>52465</v>
      </c>
      <c r="F49" s="114">
        <v>22151</v>
      </c>
      <c r="G49" s="114">
        <v>8997</v>
      </c>
      <c r="H49" s="114">
        <v>25103</v>
      </c>
      <c r="I49" s="115">
        <v>24021</v>
      </c>
      <c r="J49" s="114">
        <v>16051</v>
      </c>
      <c r="K49" s="114">
        <v>7970</v>
      </c>
      <c r="L49" s="423">
        <v>4668</v>
      </c>
      <c r="M49" s="424">
        <v>4952</v>
      </c>
    </row>
    <row r="50" spans="1:17" ht="15" customHeight="1" x14ac:dyDescent="0.2">
      <c r="A50" s="422" t="s">
        <v>399</v>
      </c>
      <c r="B50" s="143">
        <v>74527</v>
      </c>
      <c r="C50" s="144">
        <v>40027</v>
      </c>
      <c r="D50" s="144">
        <v>34500</v>
      </c>
      <c r="E50" s="144">
        <v>52252</v>
      </c>
      <c r="F50" s="144">
        <v>22275</v>
      </c>
      <c r="G50" s="144">
        <v>8667</v>
      </c>
      <c r="H50" s="144">
        <v>25243</v>
      </c>
      <c r="I50" s="143">
        <v>23034</v>
      </c>
      <c r="J50" s="144">
        <v>15429</v>
      </c>
      <c r="K50" s="144">
        <v>7605</v>
      </c>
      <c r="L50" s="426">
        <v>5682</v>
      </c>
      <c r="M50" s="427">
        <v>5833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1.5464900806627426</v>
      </c>
      <c r="C6" s="480">
        <f>'Tabelle 3.3'!J11</f>
        <v>-3.5023041474654377</v>
      </c>
      <c r="D6" s="481">
        <f t="shared" ref="D6:E9" si="0">IF(OR(AND(B6&gt;=-50,B6&lt;=50),ISNUMBER(B6)=FALSE),B6,"")</f>
        <v>1.5464900806627426</v>
      </c>
      <c r="E6" s="481">
        <f t="shared" si="0"/>
        <v>-3.5023041474654377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1.5464900806627426</v>
      </c>
      <c r="C14" s="480">
        <f>'Tabelle 3.3'!J11</f>
        <v>-3.5023041474654377</v>
      </c>
      <c r="D14" s="481">
        <f>IF(OR(AND(B14&gt;=-50,B14&lt;=50),ISNUMBER(B14)=FALSE),B14,"")</f>
        <v>1.5464900806627426</v>
      </c>
      <c r="E14" s="481">
        <f>IF(OR(AND(C14&gt;=-50,C14&lt;=50),ISNUMBER(C14)=FALSE),C14,"")</f>
        <v>-3.5023041474654377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3.2315978456014363</v>
      </c>
      <c r="C15" s="480">
        <f>'Tabelle 3.3'!J12</f>
        <v>3.5874439461883409</v>
      </c>
      <c r="D15" s="481">
        <f t="shared" ref="D15:E45" si="3">IF(OR(AND(B15&gt;=-50,B15&lt;=50),ISNUMBER(B15)=FALSE),B15,"")</f>
        <v>3.2315978456014363</v>
      </c>
      <c r="E15" s="481">
        <f t="shared" si="3"/>
        <v>3.5874439461883409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0.68359375</v>
      </c>
      <c r="C16" s="480">
        <f>'Tabelle 3.3'!J13</f>
        <v>7.291666666666667</v>
      </c>
      <c r="D16" s="481">
        <f t="shared" si="3"/>
        <v>0.68359375</v>
      </c>
      <c r="E16" s="481">
        <f t="shared" si="3"/>
        <v>7.291666666666667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2.2686025408348458</v>
      </c>
      <c r="C17" s="480">
        <f>'Tabelle 3.3'!J14</f>
        <v>-4.6441495778045843</v>
      </c>
      <c r="D17" s="481">
        <f t="shared" si="3"/>
        <v>2.2686025408348458</v>
      </c>
      <c r="E17" s="481">
        <f t="shared" si="3"/>
        <v>-4.6441495778045843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2.4913861648555526</v>
      </c>
      <c r="C18" s="480">
        <f>'Tabelle 3.3'!J15</f>
        <v>-5.6521739130434785</v>
      </c>
      <c r="D18" s="481">
        <f t="shared" si="3"/>
        <v>2.4913861648555526</v>
      </c>
      <c r="E18" s="481">
        <f t="shared" si="3"/>
        <v>-5.6521739130434785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3.2805866460825936</v>
      </c>
      <c r="C19" s="480">
        <f>'Tabelle 3.3'!J16</f>
        <v>0.28653295128939826</v>
      </c>
      <c r="D19" s="481">
        <f t="shared" si="3"/>
        <v>3.2805866460825936</v>
      </c>
      <c r="E19" s="481">
        <f t="shared" si="3"/>
        <v>0.28653295128939826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-0.86330935251798557</v>
      </c>
      <c r="C20" s="480">
        <f>'Tabelle 3.3'!J17</f>
        <v>-10.6</v>
      </c>
      <c r="D20" s="481">
        <f t="shared" si="3"/>
        <v>-0.86330935251798557</v>
      </c>
      <c r="E20" s="481">
        <f t="shared" si="3"/>
        <v>-10.6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3.693887692562531</v>
      </c>
      <c r="C21" s="480">
        <f>'Tabelle 3.3'!J18</f>
        <v>-0.29282576866764276</v>
      </c>
      <c r="D21" s="481">
        <f t="shared" si="3"/>
        <v>3.693887692562531</v>
      </c>
      <c r="E21" s="481">
        <f t="shared" si="3"/>
        <v>-0.29282576866764276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-0.99259904222899431</v>
      </c>
      <c r="C22" s="480">
        <f>'Tabelle 3.3'!J19</f>
        <v>0.23078698361412417</v>
      </c>
      <c r="D22" s="481">
        <f t="shared" si="3"/>
        <v>-0.99259904222899431</v>
      </c>
      <c r="E22" s="481">
        <f t="shared" si="3"/>
        <v>0.23078698361412417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5.1804670912951165</v>
      </c>
      <c r="C23" s="480">
        <f>'Tabelle 3.3'!J20</f>
        <v>-0.61686086360520909</v>
      </c>
      <c r="D23" s="481">
        <f t="shared" si="3"/>
        <v>5.1804670912951165</v>
      </c>
      <c r="E23" s="481">
        <f t="shared" si="3"/>
        <v>-0.61686086360520909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-6.25</v>
      </c>
      <c r="C24" s="480">
        <f>'Tabelle 3.3'!J21</f>
        <v>-13.64120781527531</v>
      </c>
      <c r="D24" s="481">
        <f t="shared" si="3"/>
        <v>-6.25</v>
      </c>
      <c r="E24" s="481">
        <f t="shared" si="3"/>
        <v>-13.64120781527531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3.528114663726571</v>
      </c>
      <c r="C25" s="480">
        <f>'Tabelle 3.3'!J22</f>
        <v>1.1299435028248588</v>
      </c>
      <c r="D25" s="481">
        <f t="shared" si="3"/>
        <v>3.528114663726571</v>
      </c>
      <c r="E25" s="481">
        <f t="shared" si="3"/>
        <v>1.1299435028248588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-0.79103493737640074</v>
      </c>
      <c r="C26" s="480">
        <f>'Tabelle 3.3'!J23</f>
        <v>-2.1551724137931036</v>
      </c>
      <c r="D26" s="481">
        <f t="shared" si="3"/>
        <v>-0.79103493737640074</v>
      </c>
      <c r="E26" s="481">
        <f t="shared" si="3"/>
        <v>-2.1551724137931036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3.2293986636971046</v>
      </c>
      <c r="C27" s="480">
        <f>'Tabelle 3.3'!J24</f>
        <v>2.1885521885521886</v>
      </c>
      <c r="D27" s="481">
        <f t="shared" si="3"/>
        <v>3.2293986636971046</v>
      </c>
      <c r="E27" s="481">
        <f t="shared" si="3"/>
        <v>2.1885521885521886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-2.2988505747126435</v>
      </c>
      <c r="C28" s="480">
        <f>'Tabelle 3.3'!J25</f>
        <v>-15.062931384490458</v>
      </c>
      <c r="D28" s="481">
        <f t="shared" si="3"/>
        <v>-2.2988505747126435</v>
      </c>
      <c r="E28" s="481">
        <f t="shared" si="3"/>
        <v>-15.062931384490458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-24.428399518652228</v>
      </c>
      <c r="C29" s="480">
        <f>'Tabelle 3.3'!J26</f>
        <v>36.956521739130437</v>
      </c>
      <c r="D29" s="481">
        <f t="shared" si="3"/>
        <v>-24.428399518652228</v>
      </c>
      <c r="E29" s="481">
        <f t="shared" si="3"/>
        <v>36.956521739130437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3.8000584624378835</v>
      </c>
      <c r="C30" s="480">
        <f>'Tabelle 3.3'!J27</f>
        <v>-5.645161290322581</v>
      </c>
      <c r="D30" s="481">
        <f t="shared" si="3"/>
        <v>3.8000584624378835</v>
      </c>
      <c r="E30" s="481">
        <f t="shared" si="3"/>
        <v>-5.645161290322581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3.1645569620253164</v>
      </c>
      <c r="C31" s="480">
        <f>'Tabelle 3.3'!J28</f>
        <v>-7.0754716981132075</v>
      </c>
      <c r="D31" s="481">
        <f t="shared" si="3"/>
        <v>3.1645569620253164</v>
      </c>
      <c r="E31" s="481">
        <f t="shared" si="3"/>
        <v>-7.0754716981132075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3.3668154761904763</v>
      </c>
      <c r="C32" s="480">
        <f>'Tabelle 3.3'!J29</f>
        <v>0.52083333333333337</v>
      </c>
      <c r="D32" s="481">
        <f t="shared" si="3"/>
        <v>3.3668154761904763</v>
      </c>
      <c r="E32" s="481">
        <f t="shared" si="3"/>
        <v>0.52083333333333337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3.9312039312039313</v>
      </c>
      <c r="C33" s="480">
        <f>'Tabelle 3.3'!J30</f>
        <v>1.2195121951219512</v>
      </c>
      <c r="D33" s="481">
        <f t="shared" si="3"/>
        <v>3.9312039312039313</v>
      </c>
      <c r="E33" s="481">
        <f t="shared" si="3"/>
        <v>1.2195121951219512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-3.4822104466313397</v>
      </c>
      <c r="C34" s="480">
        <f>'Tabelle 3.3'!J31</f>
        <v>-2.8931245745405039</v>
      </c>
      <c r="D34" s="481">
        <f t="shared" si="3"/>
        <v>-3.4822104466313397</v>
      </c>
      <c r="E34" s="481">
        <f t="shared" si="3"/>
        <v>-2.8931245745405039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3.2315978456014363</v>
      </c>
      <c r="C37" s="480">
        <f>'Tabelle 3.3'!J34</f>
        <v>3.5874439461883409</v>
      </c>
      <c r="D37" s="481">
        <f t="shared" si="3"/>
        <v>3.2315978456014363</v>
      </c>
      <c r="E37" s="481">
        <f t="shared" si="3"/>
        <v>3.5874439461883409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2.5950343666713422</v>
      </c>
      <c r="C38" s="480">
        <f>'Tabelle 3.3'!J35</f>
        <v>-2.0833333333333335</v>
      </c>
      <c r="D38" s="481">
        <f t="shared" si="3"/>
        <v>2.5950343666713422</v>
      </c>
      <c r="E38" s="481">
        <f t="shared" si="3"/>
        <v>-2.0833333333333335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1.0923651065153164</v>
      </c>
      <c r="C39" s="480">
        <f>'Tabelle 3.3'!J36</f>
        <v>-3.8847923986737269</v>
      </c>
      <c r="D39" s="481">
        <f t="shared" si="3"/>
        <v>1.0923651065153164</v>
      </c>
      <c r="E39" s="481">
        <f t="shared" si="3"/>
        <v>-3.8847923986737269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1.0923651065153164</v>
      </c>
      <c r="C45" s="480">
        <f>'Tabelle 3.3'!J36</f>
        <v>-3.8847923986737269</v>
      </c>
      <c r="D45" s="481">
        <f t="shared" si="3"/>
        <v>1.0923651065153164</v>
      </c>
      <c r="E45" s="481">
        <f t="shared" si="3"/>
        <v>-3.8847923986737269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62672</v>
      </c>
      <c r="C51" s="487">
        <v>18408</v>
      </c>
      <c r="D51" s="487">
        <v>6450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62878</v>
      </c>
      <c r="C52" s="487">
        <v>18730</v>
      </c>
      <c r="D52" s="487">
        <v>6465</v>
      </c>
      <c r="E52" s="488">
        <f t="shared" ref="E52:G70" si="11">IF($A$51=37802,IF(COUNTBLANK(B$51:B$70)&gt;0,#N/A,B52/B$51*100),IF(COUNTBLANK(B$51:B$75)&gt;0,#N/A,B52/B$51*100))</f>
        <v>100.32869543017615</v>
      </c>
      <c r="F52" s="488">
        <f t="shared" si="11"/>
        <v>101.74923946110385</v>
      </c>
      <c r="G52" s="488">
        <f t="shared" si="11"/>
        <v>100.23255813953489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64246</v>
      </c>
      <c r="C53" s="487">
        <v>18430</v>
      </c>
      <c r="D53" s="487">
        <v>6649</v>
      </c>
      <c r="E53" s="488">
        <f t="shared" si="11"/>
        <v>102.51148838396733</v>
      </c>
      <c r="F53" s="488">
        <f t="shared" si="11"/>
        <v>100.11951325510648</v>
      </c>
      <c r="G53" s="488">
        <f t="shared" si="11"/>
        <v>103.08527131782945</v>
      </c>
      <c r="H53" s="489">
        <f>IF(ISERROR(L53)=TRUE,IF(MONTH(A53)=MONTH(MAX(A$51:A$75)),A53,""),"")</f>
        <v>41883</v>
      </c>
      <c r="I53" s="488">
        <f t="shared" si="12"/>
        <v>102.51148838396733</v>
      </c>
      <c r="J53" s="488">
        <f t="shared" si="10"/>
        <v>100.11951325510648</v>
      </c>
      <c r="K53" s="488">
        <f t="shared" si="10"/>
        <v>103.08527131782945</v>
      </c>
      <c r="L53" s="488" t="e">
        <f t="shared" si="13"/>
        <v>#N/A</v>
      </c>
    </row>
    <row r="54" spans="1:14" ht="15" customHeight="1" x14ac:dyDescent="0.2">
      <c r="A54" s="490" t="s">
        <v>462</v>
      </c>
      <c r="B54" s="487">
        <v>63582</v>
      </c>
      <c r="C54" s="487">
        <v>18262</v>
      </c>
      <c r="D54" s="487">
        <v>6568</v>
      </c>
      <c r="E54" s="488">
        <f t="shared" si="11"/>
        <v>101.45200408475874</v>
      </c>
      <c r="F54" s="488">
        <f t="shared" si="11"/>
        <v>99.206866579747938</v>
      </c>
      <c r="G54" s="488">
        <f t="shared" si="11"/>
        <v>101.82945736434108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64408</v>
      </c>
      <c r="C55" s="487">
        <v>17679</v>
      </c>
      <c r="D55" s="487">
        <v>6464</v>
      </c>
      <c r="E55" s="488">
        <f t="shared" si="11"/>
        <v>102.76997702323207</v>
      </c>
      <c r="F55" s="488">
        <f t="shared" si="11"/>
        <v>96.039765319426337</v>
      </c>
      <c r="G55" s="488">
        <f t="shared" si="11"/>
        <v>100.21705426356588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64773</v>
      </c>
      <c r="C56" s="487">
        <v>18094</v>
      </c>
      <c r="D56" s="487">
        <v>6640</v>
      </c>
      <c r="E56" s="488">
        <f t="shared" si="11"/>
        <v>103.35237426601991</v>
      </c>
      <c r="F56" s="488">
        <f t="shared" si="11"/>
        <v>98.294219904389394</v>
      </c>
      <c r="G56" s="488">
        <f t="shared" si="11"/>
        <v>102.94573643410854</v>
      </c>
      <c r="H56" s="489" t="str">
        <f t="shared" si="14"/>
        <v/>
      </c>
      <c r="I56" s="488" t="str">
        <f t="shared" si="12"/>
        <v/>
      </c>
      <c r="J56" s="488" t="str">
        <f t="shared" si="10"/>
        <v/>
      </c>
      <c r="K56" s="488" t="str">
        <f t="shared" si="10"/>
        <v/>
      </c>
      <c r="L56" s="488" t="e">
        <f t="shared" si="13"/>
        <v>#N/A</v>
      </c>
    </row>
    <row r="57" spans="1:14" ht="15" customHeight="1" x14ac:dyDescent="0.2">
      <c r="A57" s="490">
        <v>42248</v>
      </c>
      <c r="B57" s="487">
        <v>66383</v>
      </c>
      <c r="C57" s="487">
        <v>17939</v>
      </c>
      <c r="D57" s="487">
        <v>6918</v>
      </c>
      <c r="E57" s="488">
        <f t="shared" si="11"/>
        <v>105.92130456982385</v>
      </c>
      <c r="F57" s="488">
        <f t="shared" si="11"/>
        <v>97.45219469795741</v>
      </c>
      <c r="G57" s="488">
        <f t="shared" si="11"/>
        <v>107.25581395348837</v>
      </c>
      <c r="H57" s="489">
        <f t="shared" si="14"/>
        <v>42248</v>
      </c>
      <c r="I57" s="488">
        <f t="shared" si="12"/>
        <v>105.92130456982385</v>
      </c>
      <c r="J57" s="488">
        <f t="shared" si="10"/>
        <v>97.45219469795741</v>
      </c>
      <c r="K57" s="488">
        <f t="shared" si="10"/>
        <v>107.25581395348837</v>
      </c>
      <c r="L57" s="488" t="e">
        <f t="shared" si="13"/>
        <v>#N/A</v>
      </c>
    </row>
    <row r="58" spans="1:14" ht="15" customHeight="1" x14ac:dyDescent="0.2">
      <c r="A58" s="490" t="s">
        <v>465</v>
      </c>
      <c r="B58" s="487">
        <v>66096</v>
      </c>
      <c r="C58" s="487">
        <v>17772</v>
      </c>
      <c r="D58" s="487">
        <v>6753</v>
      </c>
      <c r="E58" s="488">
        <f t="shared" si="11"/>
        <v>105.46336482001533</v>
      </c>
      <c r="F58" s="488">
        <f t="shared" si="11"/>
        <v>96.544980443285539</v>
      </c>
      <c r="G58" s="488">
        <f t="shared" si="11"/>
        <v>104.69767441860465</v>
      </c>
      <c r="H58" s="489" t="str">
        <f t="shared" si="14"/>
        <v/>
      </c>
      <c r="I58" s="488" t="str">
        <f t="shared" si="12"/>
        <v/>
      </c>
      <c r="J58" s="488" t="str">
        <f t="shared" si="10"/>
        <v/>
      </c>
      <c r="K58" s="488" t="str">
        <f t="shared" si="10"/>
        <v/>
      </c>
      <c r="L58" s="488" t="e">
        <f t="shared" si="13"/>
        <v>#N/A</v>
      </c>
    </row>
    <row r="59" spans="1:14" ht="15" customHeight="1" x14ac:dyDescent="0.2">
      <c r="A59" s="490" t="s">
        <v>466</v>
      </c>
      <c r="B59" s="487">
        <v>66165</v>
      </c>
      <c r="C59" s="487">
        <v>17411</v>
      </c>
      <c r="D59" s="487">
        <v>6728</v>
      </c>
      <c r="E59" s="488">
        <f t="shared" si="11"/>
        <v>105.57346183303548</v>
      </c>
      <c r="F59" s="488">
        <f t="shared" si="11"/>
        <v>94.583876575402002</v>
      </c>
      <c r="G59" s="488">
        <f t="shared" si="11"/>
        <v>104.31007751937985</v>
      </c>
      <c r="H59" s="489" t="str">
        <f t="shared" si="14"/>
        <v/>
      </c>
      <c r="I59" s="488" t="str">
        <f t="shared" si="12"/>
        <v/>
      </c>
      <c r="J59" s="488" t="str">
        <f t="shared" si="10"/>
        <v/>
      </c>
      <c r="K59" s="488" t="str">
        <f t="shared" si="10"/>
        <v/>
      </c>
      <c r="L59" s="488" t="e">
        <f t="shared" si="13"/>
        <v>#N/A</v>
      </c>
    </row>
    <row r="60" spans="1:14" ht="15" customHeight="1" x14ac:dyDescent="0.2">
      <c r="A60" s="490" t="s">
        <v>467</v>
      </c>
      <c r="B60" s="487">
        <v>66389</v>
      </c>
      <c r="C60" s="487">
        <v>17654</v>
      </c>
      <c r="D60" s="487">
        <v>6722</v>
      </c>
      <c r="E60" s="488">
        <f t="shared" si="11"/>
        <v>105.93087822312994</v>
      </c>
      <c r="F60" s="488">
        <f t="shared" si="11"/>
        <v>95.903954802259889</v>
      </c>
      <c r="G60" s="488">
        <f t="shared" si="11"/>
        <v>104.21705426356588</v>
      </c>
      <c r="H60" s="489" t="str">
        <f t="shared" si="14"/>
        <v/>
      </c>
      <c r="I60" s="488" t="str">
        <f t="shared" si="12"/>
        <v/>
      </c>
      <c r="J60" s="488" t="str">
        <f t="shared" si="10"/>
        <v/>
      </c>
      <c r="K60" s="488" t="str">
        <f t="shared" si="10"/>
        <v/>
      </c>
      <c r="L60" s="488" t="e">
        <f t="shared" si="13"/>
        <v>#N/A</v>
      </c>
    </row>
    <row r="61" spans="1:14" ht="15" customHeight="1" x14ac:dyDescent="0.2">
      <c r="A61" s="490">
        <v>42614</v>
      </c>
      <c r="B61" s="487">
        <v>68547</v>
      </c>
      <c r="C61" s="487">
        <v>17366</v>
      </c>
      <c r="D61" s="487">
        <v>7086</v>
      </c>
      <c r="E61" s="488">
        <f t="shared" si="11"/>
        <v>109.37420219555783</v>
      </c>
      <c r="F61" s="488">
        <f t="shared" si="11"/>
        <v>94.33941764450239</v>
      </c>
      <c r="G61" s="488">
        <f t="shared" si="11"/>
        <v>109.86046511627907</v>
      </c>
      <c r="H61" s="489">
        <f t="shared" si="14"/>
        <v>42614</v>
      </c>
      <c r="I61" s="488">
        <f t="shared" si="12"/>
        <v>109.37420219555783</v>
      </c>
      <c r="J61" s="488">
        <f t="shared" si="10"/>
        <v>94.33941764450239</v>
      </c>
      <c r="K61" s="488">
        <f t="shared" si="10"/>
        <v>109.86046511627907</v>
      </c>
      <c r="L61" s="488" t="e">
        <f t="shared" si="13"/>
        <v>#N/A</v>
      </c>
    </row>
    <row r="62" spans="1:14" ht="15" customHeight="1" x14ac:dyDescent="0.2">
      <c r="A62" s="490" t="s">
        <v>468</v>
      </c>
      <c r="B62" s="487">
        <v>68478</v>
      </c>
      <c r="C62" s="487">
        <v>17172</v>
      </c>
      <c r="D62" s="487">
        <v>7021</v>
      </c>
      <c r="E62" s="488">
        <f t="shared" si="11"/>
        <v>109.26410518253766</v>
      </c>
      <c r="F62" s="488">
        <f t="shared" si="11"/>
        <v>93.285528031290738</v>
      </c>
      <c r="G62" s="488">
        <f t="shared" si="11"/>
        <v>108.85271317829456</v>
      </c>
      <c r="H62" s="489" t="str">
        <f t="shared" si="14"/>
        <v/>
      </c>
      <c r="I62" s="488" t="str">
        <f t="shared" si="12"/>
        <v/>
      </c>
      <c r="J62" s="488" t="str">
        <f t="shared" si="10"/>
        <v/>
      </c>
      <c r="K62" s="488" t="str">
        <f t="shared" si="10"/>
        <v/>
      </c>
      <c r="L62" s="488" t="e">
        <f t="shared" si="13"/>
        <v>#N/A</v>
      </c>
    </row>
    <row r="63" spans="1:14" ht="15" customHeight="1" x14ac:dyDescent="0.2">
      <c r="A63" s="490" t="s">
        <v>469</v>
      </c>
      <c r="B63" s="487">
        <v>68998</v>
      </c>
      <c r="C63" s="487">
        <v>17122</v>
      </c>
      <c r="D63" s="487">
        <v>6948</v>
      </c>
      <c r="E63" s="488">
        <f t="shared" si="11"/>
        <v>110.09382180239979</v>
      </c>
      <c r="F63" s="488">
        <f t="shared" si="11"/>
        <v>93.013906996957843</v>
      </c>
      <c r="G63" s="488">
        <f t="shared" si="11"/>
        <v>107.72093023255813</v>
      </c>
      <c r="H63" s="489" t="str">
        <f t="shared" si="14"/>
        <v/>
      </c>
      <c r="I63" s="488" t="str">
        <f t="shared" si="12"/>
        <v/>
      </c>
      <c r="J63" s="488" t="str">
        <f t="shared" si="10"/>
        <v/>
      </c>
      <c r="K63" s="488" t="str">
        <f t="shared" si="10"/>
        <v/>
      </c>
      <c r="L63" s="488" t="e">
        <f t="shared" si="13"/>
        <v>#N/A</v>
      </c>
    </row>
    <row r="64" spans="1:14" ht="15" customHeight="1" x14ac:dyDescent="0.2">
      <c r="A64" s="490" t="s">
        <v>470</v>
      </c>
      <c r="B64" s="487">
        <v>69464</v>
      </c>
      <c r="C64" s="487">
        <v>17479</v>
      </c>
      <c r="D64" s="487">
        <v>7038</v>
      </c>
      <c r="E64" s="488">
        <f t="shared" si="11"/>
        <v>110.837375542507</v>
      </c>
      <c r="F64" s="488">
        <f t="shared" si="11"/>
        <v>94.953281182094742</v>
      </c>
      <c r="G64" s="488">
        <f t="shared" si="11"/>
        <v>109.11627906976744</v>
      </c>
      <c r="H64" s="489" t="str">
        <f t="shared" si="14"/>
        <v/>
      </c>
      <c r="I64" s="488" t="str">
        <f t="shared" si="12"/>
        <v/>
      </c>
      <c r="J64" s="488" t="str">
        <f t="shared" si="10"/>
        <v/>
      </c>
      <c r="K64" s="488" t="str">
        <f t="shared" si="10"/>
        <v/>
      </c>
      <c r="L64" s="488" t="e">
        <f t="shared" si="13"/>
        <v>#N/A</v>
      </c>
    </row>
    <row r="65" spans="1:12" ht="15" customHeight="1" x14ac:dyDescent="0.2">
      <c r="A65" s="490">
        <v>42979</v>
      </c>
      <c r="B65" s="487">
        <v>71175</v>
      </c>
      <c r="C65" s="487">
        <v>17285</v>
      </c>
      <c r="D65" s="487">
        <v>7341</v>
      </c>
      <c r="E65" s="488">
        <f t="shared" si="11"/>
        <v>113.56746234363032</v>
      </c>
      <c r="F65" s="488">
        <f t="shared" si="11"/>
        <v>93.89939156888309</v>
      </c>
      <c r="G65" s="488">
        <f t="shared" si="11"/>
        <v>113.81395348837209</v>
      </c>
      <c r="H65" s="489">
        <f t="shared" si="14"/>
        <v>42979</v>
      </c>
      <c r="I65" s="488">
        <f t="shared" si="12"/>
        <v>113.56746234363032</v>
      </c>
      <c r="J65" s="488">
        <f t="shared" si="10"/>
        <v>93.89939156888309</v>
      </c>
      <c r="K65" s="488">
        <f t="shared" si="10"/>
        <v>113.81395348837209</v>
      </c>
      <c r="L65" s="488" t="e">
        <f t="shared" si="13"/>
        <v>#N/A</v>
      </c>
    </row>
    <row r="66" spans="1:12" ht="15" customHeight="1" x14ac:dyDescent="0.2">
      <c r="A66" s="490" t="s">
        <v>471</v>
      </c>
      <c r="B66" s="487">
        <v>70992</v>
      </c>
      <c r="C66" s="487">
        <v>17074</v>
      </c>
      <c r="D66" s="487">
        <v>7340</v>
      </c>
      <c r="E66" s="488">
        <f t="shared" si="11"/>
        <v>113.27546591779422</v>
      </c>
      <c r="F66" s="488">
        <f t="shared" si="11"/>
        <v>92.753150803998267</v>
      </c>
      <c r="G66" s="488">
        <f t="shared" si="11"/>
        <v>113.7984496124031</v>
      </c>
      <c r="H66" s="489" t="str">
        <f t="shared" si="14"/>
        <v/>
      </c>
      <c r="I66" s="488" t="str">
        <f t="shared" si="12"/>
        <v/>
      </c>
      <c r="J66" s="488" t="str">
        <f t="shared" si="10"/>
        <v/>
      </c>
      <c r="K66" s="488" t="str">
        <f t="shared" si="10"/>
        <v/>
      </c>
      <c r="L66" s="488" t="e">
        <f t="shared" si="13"/>
        <v>#N/A</v>
      </c>
    </row>
    <row r="67" spans="1:12" ht="15" customHeight="1" x14ac:dyDescent="0.2">
      <c r="A67" s="490" t="s">
        <v>472</v>
      </c>
      <c r="B67" s="487">
        <v>71346</v>
      </c>
      <c r="C67" s="487">
        <v>16835</v>
      </c>
      <c r="D67" s="487">
        <v>7284</v>
      </c>
      <c r="E67" s="488">
        <f t="shared" si="11"/>
        <v>113.84031146285423</v>
      </c>
      <c r="F67" s="488">
        <f t="shared" si="11"/>
        <v>91.454802259887003</v>
      </c>
      <c r="G67" s="488">
        <f t="shared" si="11"/>
        <v>112.93023255813954</v>
      </c>
      <c r="H67" s="489" t="str">
        <f t="shared" si="14"/>
        <v/>
      </c>
      <c r="I67" s="488" t="str">
        <f t="shared" si="12"/>
        <v/>
      </c>
      <c r="J67" s="488" t="str">
        <f t="shared" si="12"/>
        <v/>
      </c>
      <c r="K67" s="488" t="str">
        <f t="shared" si="12"/>
        <v/>
      </c>
      <c r="L67" s="488" t="e">
        <f t="shared" si="13"/>
        <v>#N/A</v>
      </c>
    </row>
    <row r="68" spans="1:12" ht="15" customHeight="1" x14ac:dyDescent="0.2">
      <c r="A68" s="490" t="s">
        <v>473</v>
      </c>
      <c r="B68" s="487">
        <v>71767</v>
      </c>
      <c r="C68" s="487">
        <v>17010</v>
      </c>
      <c r="D68" s="487">
        <v>7409</v>
      </c>
      <c r="E68" s="488">
        <f t="shared" si="11"/>
        <v>114.51206280316568</v>
      </c>
      <c r="F68" s="488">
        <f t="shared" si="11"/>
        <v>92.405475880052151</v>
      </c>
      <c r="G68" s="488">
        <f t="shared" si="11"/>
        <v>114.86821705426355</v>
      </c>
      <c r="H68" s="489" t="str">
        <f t="shared" si="14"/>
        <v/>
      </c>
      <c r="I68" s="488" t="str">
        <f t="shared" si="12"/>
        <v/>
      </c>
      <c r="J68" s="488" t="str">
        <f t="shared" si="12"/>
        <v/>
      </c>
      <c r="K68" s="488" t="str">
        <f t="shared" si="12"/>
        <v/>
      </c>
      <c r="L68" s="488" t="e">
        <f t="shared" si="13"/>
        <v>#N/A</v>
      </c>
    </row>
    <row r="69" spans="1:12" ht="15" customHeight="1" x14ac:dyDescent="0.2">
      <c r="A69" s="490">
        <v>43344</v>
      </c>
      <c r="B69" s="487">
        <v>73354</v>
      </c>
      <c r="C69" s="487">
        <v>16743</v>
      </c>
      <c r="D69" s="487">
        <v>7695</v>
      </c>
      <c r="E69" s="488">
        <f t="shared" si="11"/>
        <v>117.04429410262955</v>
      </c>
      <c r="F69" s="488">
        <f t="shared" si="11"/>
        <v>90.955019556714461</v>
      </c>
      <c r="G69" s="488">
        <f t="shared" si="11"/>
        <v>119.30232558139535</v>
      </c>
      <c r="H69" s="489">
        <f t="shared" si="14"/>
        <v>43344</v>
      </c>
      <c r="I69" s="488">
        <f t="shared" si="12"/>
        <v>117.04429410262955</v>
      </c>
      <c r="J69" s="488">
        <f t="shared" si="12"/>
        <v>90.955019556714461</v>
      </c>
      <c r="K69" s="488">
        <f t="shared" si="12"/>
        <v>119.30232558139535</v>
      </c>
      <c r="L69" s="488" t="e">
        <f t="shared" si="13"/>
        <v>#N/A</v>
      </c>
    </row>
    <row r="70" spans="1:12" ht="15" customHeight="1" x14ac:dyDescent="0.2">
      <c r="A70" s="490" t="s">
        <v>474</v>
      </c>
      <c r="B70" s="487">
        <v>73365</v>
      </c>
      <c r="C70" s="487">
        <v>16580</v>
      </c>
      <c r="D70" s="487">
        <v>7629</v>
      </c>
      <c r="E70" s="488">
        <f t="shared" si="11"/>
        <v>117.06184580035742</v>
      </c>
      <c r="F70" s="488">
        <f t="shared" si="11"/>
        <v>90.069534984789229</v>
      </c>
      <c r="G70" s="488">
        <f t="shared" si="11"/>
        <v>118.27906976744187</v>
      </c>
      <c r="H70" s="489" t="str">
        <f t="shared" si="14"/>
        <v/>
      </c>
      <c r="I70" s="488" t="str">
        <f t="shared" si="12"/>
        <v/>
      </c>
      <c r="J70" s="488" t="str">
        <f t="shared" si="12"/>
        <v/>
      </c>
      <c r="K70" s="488" t="str">
        <f t="shared" si="12"/>
        <v/>
      </c>
      <c r="L70" s="488" t="e">
        <f t="shared" si="13"/>
        <v>#N/A</v>
      </c>
    </row>
    <row r="71" spans="1:12" ht="15" customHeight="1" x14ac:dyDescent="0.2">
      <c r="A71" s="490" t="s">
        <v>475</v>
      </c>
      <c r="B71" s="487">
        <v>73392</v>
      </c>
      <c r="C71" s="487">
        <v>16367</v>
      </c>
      <c r="D71" s="487">
        <v>7503</v>
      </c>
      <c r="E71" s="491">
        <f t="shared" ref="E71:G75" si="15">IF($A$51=37802,IF(COUNTBLANK(B$51:B$70)&gt;0,#N/A,IF(ISBLANK(B71)=FALSE,B71/B$51*100,#N/A)),IF(COUNTBLANK(B$51:B$75)&gt;0,#N/A,B71/B$51*100))</f>
        <v>117.10492724023487</v>
      </c>
      <c r="F71" s="491">
        <f t="shared" si="15"/>
        <v>88.912429378531073</v>
      </c>
      <c r="G71" s="491">
        <f t="shared" si="15"/>
        <v>116.32558139534883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73665</v>
      </c>
      <c r="C72" s="487">
        <v>16533</v>
      </c>
      <c r="D72" s="487">
        <v>7729</v>
      </c>
      <c r="E72" s="491">
        <f t="shared" si="15"/>
        <v>117.5405284656625</v>
      </c>
      <c r="F72" s="491">
        <f t="shared" si="15"/>
        <v>89.814211212516298</v>
      </c>
      <c r="G72" s="491">
        <f t="shared" si="15"/>
        <v>119.82945736434107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74797</v>
      </c>
      <c r="C73" s="487">
        <v>16323</v>
      </c>
      <c r="D73" s="487">
        <v>7967</v>
      </c>
      <c r="E73" s="491">
        <f t="shared" si="15"/>
        <v>119.34675772274701</v>
      </c>
      <c r="F73" s="491">
        <f t="shared" si="15"/>
        <v>88.673402868318121</v>
      </c>
      <c r="G73" s="491">
        <f t="shared" si="15"/>
        <v>123.51937984496124</v>
      </c>
      <c r="H73" s="492">
        <f>IF(A$51=37802,IF(ISERROR(L73)=TRUE,IF(ISBLANK(A73)=FALSE,IF(MONTH(A73)=MONTH(MAX(A$51:A$75)),A73,""),""),""),IF(ISERROR(L73)=TRUE,IF(MONTH(A73)=MONTH(MAX(A$51:A$75)),A73,""),""))</f>
        <v>43709</v>
      </c>
      <c r="I73" s="488">
        <f t="shared" si="12"/>
        <v>119.34675772274701</v>
      </c>
      <c r="J73" s="488">
        <f t="shared" si="12"/>
        <v>88.673402868318121</v>
      </c>
      <c r="K73" s="488">
        <f t="shared" si="12"/>
        <v>123.51937984496124</v>
      </c>
      <c r="L73" s="488" t="e">
        <f t="shared" si="13"/>
        <v>#N/A</v>
      </c>
    </row>
    <row r="74" spans="1:12" ht="15" customHeight="1" x14ac:dyDescent="0.2">
      <c r="A74" s="490" t="s">
        <v>477</v>
      </c>
      <c r="B74" s="487">
        <v>74616</v>
      </c>
      <c r="C74" s="487">
        <v>16051</v>
      </c>
      <c r="D74" s="487">
        <v>7970</v>
      </c>
      <c r="E74" s="491">
        <f t="shared" si="15"/>
        <v>119.05795251467961</v>
      </c>
      <c r="F74" s="491">
        <f t="shared" si="15"/>
        <v>87.195784441547147</v>
      </c>
      <c r="G74" s="491">
        <f t="shared" si="15"/>
        <v>123.56589147286823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74527</v>
      </c>
      <c r="C75" s="493">
        <v>15429</v>
      </c>
      <c r="D75" s="493">
        <v>7605</v>
      </c>
      <c r="E75" s="491">
        <f t="shared" si="15"/>
        <v>118.91594332397241</v>
      </c>
      <c r="F75" s="491">
        <f t="shared" si="15"/>
        <v>83.816818774445892</v>
      </c>
      <c r="G75" s="491">
        <f t="shared" si="15"/>
        <v>117.90697674418604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119.34675772274701</v>
      </c>
      <c r="J77" s="488">
        <f>IF(J75&lt;&gt;"",J75,IF(J74&lt;&gt;"",J74,IF(J73&lt;&gt;"",J73,IF(J72&lt;&gt;"",J72,IF(J71&lt;&gt;"",J71,IF(J70&lt;&gt;"",J70,""))))))</f>
        <v>88.673402868318121</v>
      </c>
      <c r="K77" s="488">
        <f>IF(K75&lt;&gt;"",K75,IF(K74&lt;&gt;"",K74,IF(K73&lt;&gt;"",K73,IF(K72&lt;&gt;"",K72,IF(K71&lt;&gt;"",K71,IF(K70&lt;&gt;"",K70,""))))))</f>
        <v>123.51937984496124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+19,3%</v>
      </c>
      <c r="J79" s="488" t="str">
        <f>"GeB - ausschließlich: "&amp;IF(J77&gt;100,"+","")&amp;TEXT(J77-100,"0,0")&amp;"%"</f>
        <v>GeB - ausschließlich: -11,3%</v>
      </c>
      <c r="K79" s="488" t="str">
        <f>"GeB - im Nebenjob: "&amp;IF(K77&gt;100,"+","")&amp;TEXT(K77-100,"0,0")&amp;"%"</f>
        <v>GeB - im Nebenjob: +23,5%</v>
      </c>
    </row>
    <row r="81" spans="9:9" ht="15" customHeight="1" x14ac:dyDescent="0.2">
      <c r="I81" s="488" t="str">
        <f>IF(ISERROR(HLOOKUP(1,I$78:K$79,2,FALSE)),"",HLOOKUP(1,I$78:K$79,2,FALSE))</f>
        <v>GeB - im Nebenjob: +23,5%</v>
      </c>
    </row>
    <row r="82" spans="9:9" ht="15" customHeight="1" x14ac:dyDescent="0.2">
      <c r="I82" s="488" t="str">
        <f>IF(ISERROR(HLOOKUP(2,I$78:K$79,2,FALSE)),"",HLOOKUP(2,I$78:K$79,2,FALSE))</f>
        <v>SvB: +19,3%</v>
      </c>
    </row>
    <row r="83" spans="9:9" ht="15" customHeight="1" x14ac:dyDescent="0.2">
      <c r="I83" s="488" t="str">
        <f>IF(ISERROR(HLOOKUP(3,I$78:K$79,2,FALSE)),"",HLOOKUP(3,I$78:K$79,2,FALSE))</f>
        <v>GeB - ausschließlich: -11,3%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74527</v>
      </c>
      <c r="E12" s="114">
        <v>74616</v>
      </c>
      <c r="F12" s="114">
        <v>74797</v>
      </c>
      <c r="G12" s="114">
        <v>73665</v>
      </c>
      <c r="H12" s="114">
        <v>73392</v>
      </c>
      <c r="I12" s="115">
        <v>1135</v>
      </c>
      <c r="J12" s="116">
        <v>1.5464900806627426</v>
      </c>
      <c r="N12" s="117"/>
    </row>
    <row r="13" spans="1:15" s="110" customFormat="1" ht="13.5" customHeight="1" x14ac:dyDescent="0.2">
      <c r="A13" s="118" t="s">
        <v>105</v>
      </c>
      <c r="B13" s="119" t="s">
        <v>106</v>
      </c>
      <c r="C13" s="113">
        <v>53.708052115340749</v>
      </c>
      <c r="D13" s="114">
        <v>40027</v>
      </c>
      <c r="E13" s="114">
        <v>40023</v>
      </c>
      <c r="F13" s="114">
        <v>40246</v>
      </c>
      <c r="G13" s="114">
        <v>39655</v>
      </c>
      <c r="H13" s="114">
        <v>39356</v>
      </c>
      <c r="I13" s="115">
        <v>671</v>
      </c>
      <c r="J13" s="116">
        <v>1.7049496900091472</v>
      </c>
    </row>
    <row r="14" spans="1:15" s="110" customFormat="1" ht="13.5" customHeight="1" x14ac:dyDescent="0.2">
      <c r="A14" s="120"/>
      <c r="B14" s="119" t="s">
        <v>107</v>
      </c>
      <c r="C14" s="113">
        <v>46.291947884659251</v>
      </c>
      <c r="D14" s="114">
        <v>34500</v>
      </c>
      <c r="E14" s="114">
        <v>34593</v>
      </c>
      <c r="F14" s="114">
        <v>34551</v>
      </c>
      <c r="G14" s="114">
        <v>34010</v>
      </c>
      <c r="H14" s="114">
        <v>34036</v>
      </c>
      <c r="I14" s="115">
        <v>464</v>
      </c>
      <c r="J14" s="116">
        <v>1.3632624280173933</v>
      </c>
    </row>
    <row r="15" spans="1:15" s="110" customFormat="1" ht="13.5" customHeight="1" x14ac:dyDescent="0.2">
      <c r="A15" s="118" t="s">
        <v>105</v>
      </c>
      <c r="B15" s="121" t="s">
        <v>108</v>
      </c>
      <c r="C15" s="113">
        <v>11.62934238598092</v>
      </c>
      <c r="D15" s="114">
        <v>8667</v>
      </c>
      <c r="E15" s="114">
        <v>8997</v>
      </c>
      <c r="F15" s="114">
        <v>9192</v>
      </c>
      <c r="G15" s="114">
        <v>8425</v>
      </c>
      <c r="H15" s="114">
        <v>8659</v>
      </c>
      <c r="I15" s="115">
        <v>8</v>
      </c>
      <c r="J15" s="116">
        <v>9.238942141124841E-2</v>
      </c>
    </row>
    <row r="16" spans="1:15" s="110" customFormat="1" ht="13.5" customHeight="1" x14ac:dyDescent="0.2">
      <c r="A16" s="118"/>
      <c r="B16" s="121" t="s">
        <v>109</v>
      </c>
      <c r="C16" s="113">
        <v>66.873750452856015</v>
      </c>
      <c r="D16" s="114">
        <v>49839</v>
      </c>
      <c r="E16" s="114">
        <v>49780</v>
      </c>
      <c r="F16" s="114">
        <v>49983</v>
      </c>
      <c r="G16" s="114">
        <v>49842</v>
      </c>
      <c r="H16" s="114">
        <v>49601</v>
      </c>
      <c r="I16" s="115">
        <v>238</v>
      </c>
      <c r="J16" s="116">
        <v>0.4798290357049253</v>
      </c>
    </row>
    <row r="17" spans="1:10" s="110" customFormat="1" ht="13.5" customHeight="1" x14ac:dyDescent="0.2">
      <c r="A17" s="118"/>
      <c r="B17" s="121" t="s">
        <v>110</v>
      </c>
      <c r="C17" s="113">
        <v>20.28124035584419</v>
      </c>
      <c r="D17" s="114">
        <v>15115</v>
      </c>
      <c r="E17" s="114">
        <v>14921</v>
      </c>
      <c r="F17" s="114">
        <v>14724</v>
      </c>
      <c r="G17" s="114">
        <v>14540</v>
      </c>
      <c r="H17" s="114">
        <v>14267</v>
      </c>
      <c r="I17" s="115">
        <v>848</v>
      </c>
      <c r="J17" s="116">
        <v>5.9437863601317726</v>
      </c>
    </row>
    <row r="18" spans="1:10" s="110" customFormat="1" ht="13.5" customHeight="1" x14ac:dyDescent="0.2">
      <c r="A18" s="120"/>
      <c r="B18" s="121" t="s">
        <v>111</v>
      </c>
      <c r="C18" s="113">
        <v>1.2156668053188777</v>
      </c>
      <c r="D18" s="114">
        <v>906</v>
      </c>
      <c r="E18" s="114">
        <v>918</v>
      </c>
      <c r="F18" s="114">
        <v>898</v>
      </c>
      <c r="G18" s="114">
        <v>858</v>
      </c>
      <c r="H18" s="114">
        <v>865</v>
      </c>
      <c r="I18" s="115">
        <v>41</v>
      </c>
      <c r="J18" s="116">
        <v>4.7398843930635834</v>
      </c>
    </row>
    <row r="19" spans="1:10" s="110" customFormat="1" ht="13.5" customHeight="1" x14ac:dyDescent="0.2">
      <c r="A19" s="120"/>
      <c r="B19" s="121" t="s">
        <v>112</v>
      </c>
      <c r="C19" s="113">
        <v>0.33142351094234307</v>
      </c>
      <c r="D19" s="114">
        <v>247</v>
      </c>
      <c r="E19" s="114">
        <v>246</v>
      </c>
      <c r="F19" s="114">
        <v>242</v>
      </c>
      <c r="G19" s="114">
        <v>192</v>
      </c>
      <c r="H19" s="114">
        <v>201</v>
      </c>
      <c r="I19" s="115">
        <v>46</v>
      </c>
      <c r="J19" s="116">
        <v>22.885572139303484</v>
      </c>
    </row>
    <row r="20" spans="1:10" s="110" customFormat="1" ht="13.5" customHeight="1" x14ac:dyDescent="0.2">
      <c r="A20" s="118" t="s">
        <v>113</v>
      </c>
      <c r="B20" s="122" t="s">
        <v>114</v>
      </c>
      <c r="C20" s="113">
        <v>70.111503213600443</v>
      </c>
      <c r="D20" s="114">
        <v>52252</v>
      </c>
      <c r="E20" s="114">
        <v>52465</v>
      </c>
      <c r="F20" s="114">
        <v>52698</v>
      </c>
      <c r="G20" s="114">
        <v>51549</v>
      </c>
      <c r="H20" s="114">
        <v>51527</v>
      </c>
      <c r="I20" s="115">
        <v>725</v>
      </c>
      <c r="J20" s="116">
        <v>1.4070293244318512</v>
      </c>
    </row>
    <row r="21" spans="1:10" s="110" customFormat="1" ht="13.5" customHeight="1" x14ac:dyDescent="0.2">
      <c r="A21" s="120"/>
      <c r="B21" s="122" t="s">
        <v>115</v>
      </c>
      <c r="C21" s="113">
        <v>29.888496786399561</v>
      </c>
      <c r="D21" s="114">
        <v>22275</v>
      </c>
      <c r="E21" s="114">
        <v>22151</v>
      </c>
      <c r="F21" s="114">
        <v>22099</v>
      </c>
      <c r="G21" s="114">
        <v>22116</v>
      </c>
      <c r="H21" s="114">
        <v>21865</v>
      </c>
      <c r="I21" s="115">
        <v>410</v>
      </c>
      <c r="J21" s="116">
        <v>1.8751429224788474</v>
      </c>
    </row>
    <row r="22" spans="1:10" s="110" customFormat="1" ht="13.5" customHeight="1" x14ac:dyDescent="0.2">
      <c r="A22" s="118" t="s">
        <v>113</v>
      </c>
      <c r="B22" s="122" t="s">
        <v>116</v>
      </c>
      <c r="C22" s="113">
        <v>87.660847746454309</v>
      </c>
      <c r="D22" s="114">
        <v>65331</v>
      </c>
      <c r="E22" s="114">
        <v>65545</v>
      </c>
      <c r="F22" s="114">
        <v>65744</v>
      </c>
      <c r="G22" s="114">
        <v>64814</v>
      </c>
      <c r="H22" s="114">
        <v>64835</v>
      </c>
      <c r="I22" s="115">
        <v>496</v>
      </c>
      <c r="J22" s="116">
        <v>0.76501889411583246</v>
      </c>
    </row>
    <row r="23" spans="1:10" s="110" customFormat="1" ht="13.5" customHeight="1" x14ac:dyDescent="0.2">
      <c r="A23" s="123"/>
      <c r="B23" s="124" t="s">
        <v>117</v>
      </c>
      <c r="C23" s="125">
        <v>12.27072067841185</v>
      </c>
      <c r="D23" s="114">
        <v>9145</v>
      </c>
      <c r="E23" s="114">
        <v>9028</v>
      </c>
      <c r="F23" s="114">
        <v>8997</v>
      </c>
      <c r="G23" s="114">
        <v>8790</v>
      </c>
      <c r="H23" s="114">
        <v>8493</v>
      </c>
      <c r="I23" s="115">
        <v>652</v>
      </c>
      <c r="J23" s="116">
        <v>7.6769103967973624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23034</v>
      </c>
      <c r="E26" s="114">
        <v>24021</v>
      </c>
      <c r="F26" s="114">
        <v>24290</v>
      </c>
      <c r="G26" s="114">
        <v>24262</v>
      </c>
      <c r="H26" s="140">
        <v>23870</v>
      </c>
      <c r="I26" s="115">
        <v>-836</v>
      </c>
      <c r="J26" s="116">
        <v>-3.5023041474654377</v>
      </c>
    </row>
    <row r="27" spans="1:10" s="110" customFormat="1" ht="13.5" customHeight="1" x14ac:dyDescent="0.2">
      <c r="A27" s="118" t="s">
        <v>105</v>
      </c>
      <c r="B27" s="119" t="s">
        <v>106</v>
      </c>
      <c r="C27" s="113">
        <v>39.08135799253278</v>
      </c>
      <c r="D27" s="115">
        <v>9002</v>
      </c>
      <c r="E27" s="114">
        <v>9317</v>
      </c>
      <c r="F27" s="114">
        <v>9363</v>
      </c>
      <c r="G27" s="114">
        <v>9217</v>
      </c>
      <c r="H27" s="140">
        <v>9063</v>
      </c>
      <c r="I27" s="115">
        <v>-61</v>
      </c>
      <c r="J27" s="116">
        <v>-0.67306631358269886</v>
      </c>
    </row>
    <row r="28" spans="1:10" s="110" customFormat="1" ht="13.5" customHeight="1" x14ac:dyDescent="0.2">
      <c r="A28" s="120"/>
      <c r="B28" s="119" t="s">
        <v>107</v>
      </c>
      <c r="C28" s="113">
        <v>60.91864200746722</v>
      </c>
      <c r="D28" s="115">
        <v>14032</v>
      </c>
      <c r="E28" s="114">
        <v>14704</v>
      </c>
      <c r="F28" s="114">
        <v>14927</v>
      </c>
      <c r="G28" s="114">
        <v>15045</v>
      </c>
      <c r="H28" s="140">
        <v>14807</v>
      </c>
      <c r="I28" s="115">
        <v>-775</v>
      </c>
      <c r="J28" s="116">
        <v>-5.2340109407712569</v>
      </c>
    </row>
    <row r="29" spans="1:10" s="110" customFormat="1" ht="13.5" customHeight="1" x14ac:dyDescent="0.2">
      <c r="A29" s="118" t="s">
        <v>105</v>
      </c>
      <c r="B29" s="121" t="s">
        <v>108</v>
      </c>
      <c r="C29" s="113">
        <v>15.642094295389425</v>
      </c>
      <c r="D29" s="115">
        <v>3603</v>
      </c>
      <c r="E29" s="114">
        <v>3725</v>
      </c>
      <c r="F29" s="114">
        <v>3855</v>
      </c>
      <c r="G29" s="114">
        <v>3866</v>
      </c>
      <c r="H29" s="140">
        <v>3642</v>
      </c>
      <c r="I29" s="115">
        <v>-39</v>
      </c>
      <c r="J29" s="116">
        <v>-1.0708401976935749</v>
      </c>
    </row>
    <row r="30" spans="1:10" s="110" customFormat="1" ht="13.5" customHeight="1" x14ac:dyDescent="0.2">
      <c r="A30" s="118"/>
      <c r="B30" s="121" t="s">
        <v>109</v>
      </c>
      <c r="C30" s="113">
        <v>46.826430494052268</v>
      </c>
      <c r="D30" s="115">
        <v>10786</v>
      </c>
      <c r="E30" s="114">
        <v>11371</v>
      </c>
      <c r="F30" s="114">
        <v>11521</v>
      </c>
      <c r="G30" s="114">
        <v>11572</v>
      </c>
      <c r="H30" s="140">
        <v>11475</v>
      </c>
      <c r="I30" s="115">
        <v>-689</v>
      </c>
      <c r="J30" s="116">
        <v>-6.0043572984749458</v>
      </c>
    </row>
    <row r="31" spans="1:10" s="110" customFormat="1" ht="13.5" customHeight="1" x14ac:dyDescent="0.2">
      <c r="A31" s="118"/>
      <c r="B31" s="121" t="s">
        <v>110</v>
      </c>
      <c r="C31" s="113">
        <v>21.511678388469221</v>
      </c>
      <c r="D31" s="115">
        <v>4955</v>
      </c>
      <c r="E31" s="114">
        <v>5110</v>
      </c>
      <c r="F31" s="114">
        <v>5110</v>
      </c>
      <c r="G31" s="114">
        <v>5094</v>
      </c>
      <c r="H31" s="140">
        <v>5065</v>
      </c>
      <c r="I31" s="115">
        <v>-110</v>
      </c>
      <c r="J31" s="116">
        <v>-2.1717670286278383</v>
      </c>
    </row>
    <row r="32" spans="1:10" s="110" customFormat="1" ht="13.5" customHeight="1" x14ac:dyDescent="0.2">
      <c r="A32" s="120"/>
      <c r="B32" s="121" t="s">
        <v>111</v>
      </c>
      <c r="C32" s="113">
        <v>16.011114005383348</v>
      </c>
      <c r="D32" s="115">
        <v>3688</v>
      </c>
      <c r="E32" s="114">
        <v>3815</v>
      </c>
      <c r="F32" s="114">
        <v>3804</v>
      </c>
      <c r="G32" s="114">
        <v>3730</v>
      </c>
      <c r="H32" s="140">
        <v>3688</v>
      </c>
      <c r="I32" s="115">
        <v>0</v>
      </c>
      <c r="J32" s="116">
        <v>0</v>
      </c>
    </row>
    <row r="33" spans="1:10" s="110" customFormat="1" ht="13.5" customHeight="1" x14ac:dyDescent="0.2">
      <c r="A33" s="120"/>
      <c r="B33" s="121" t="s">
        <v>112</v>
      </c>
      <c r="C33" s="113">
        <v>1.6410523573847355</v>
      </c>
      <c r="D33" s="115">
        <v>378</v>
      </c>
      <c r="E33" s="114">
        <v>394</v>
      </c>
      <c r="F33" s="114">
        <v>399</v>
      </c>
      <c r="G33" s="114">
        <v>335</v>
      </c>
      <c r="H33" s="140">
        <v>334</v>
      </c>
      <c r="I33" s="115">
        <v>44</v>
      </c>
      <c r="J33" s="116">
        <v>13.173652694610778</v>
      </c>
    </row>
    <row r="34" spans="1:10" s="110" customFormat="1" ht="13.5" customHeight="1" x14ac:dyDescent="0.2">
      <c r="A34" s="118" t="s">
        <v>113</v>
      </c>
      <c r="B34" s="122" t="s">
        <v>116</v>
      </c>
      <c r="C34" s="113">
        <v>89.215941651471738</v>
      </c>
      <c r="D34" s="115">
        <v>20550</v>
      </c>
      <c r="E34" s="114">
        <v>21384</v>
      </c>
      <c r="F34" s="114">
        <v>21590</v>
      </c>
      <c r="G34" s="114">
        <v>21539</v>
      </c>
      <c r="H34" s="140">
        <v>21207</v>
      </c>
      <c r="I34" s="115">
        <v>-657</v>
      </c>
      <c r="J34" s="116">
        <v>-3.0980336681284482</v>
      </c>
    </row>
    <row r="35" spans="1:10" s="110" customFormat="1" ht="13.5" customHeight="1" x14ac:dyDescent="0.2">
      <c r="A35" s="118"/>
      <c r="B35" s="119" t="s">
        <v>117</v>
      </c>
      <c r="C35" s="113">
        <v>10.471476947121646</v>
      </c>
      <c r="D35" s="115">
        <v>2412</v>
      </c>
      <c r="E35" s="114">
        <v>2554</v>
      </c>
      <c r="F35" s="114">
        <v>2619</v>
      </c>
      <c r="G35" s="114">
        <v>2633</v>
      </c>
      <c r="H35" s="140">
        <v>2568</v>
      </c>
      <c r="I35" s="115">
        <v>-156</v>
      </c>
      <c r="J35" s="116">
        <v>-6.0747663551401869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15429</v>
      </c>
      <c r="E37" s="114">
        <v>16051</v>
      </c>
      <c r="F37" s="114">
        <v>16323</v>
      </c>
      <c r="G37" s="114">
        <v>16533</v>
      </c>
      <c r="H37" s="140">
        <v>16367</v>
      </c>
      <c r="I37" s="115">
        <v>-938</v>
      </c>
      <c r="J37" s="116">
        <v>-5.7310441742530704</v>
      </c>
    </row>
    <row r="38" spans="1:10" s="110" customFormat="1" ht="13.5" customHeight="1" x14ac:dyDescent="0.2">
      <c r="A38" s="118" t="s">
        <v>105</v>
      </c>
      <c r="B38" s="119" t="s">
        <v>106</v>
      </c>
      <c r="C38" s="113">
        <v>36.048998638926697</v>
      </c>
      <c r="D38" s="115">
        <v>5562</v>
      </c>
      <c r="E38" s="114">
        <v>5693</v>
      </c>
      <c r="F38" s="114">
        <v>5735</v>
      </c>
      <c r="G38" s="114">
        <v>5770</v>
      </c>
      <c r="H38" s="140">
        <v>5738</v>
      </c>
      <c r="I38" s="115">
        <v>-176</v>
      </c>
      <c r="J38" s="116">
        <v>-3.0672708260718022</v>
      </c>
    </row>
    <row r="39" spans="1:10" s="110" customFormat="1" ht="13.5" customHeight="1" x14ac:dyDescent="0.2">
      <c r="A39" s="120"/>
      <c r="B39" s="119" t="s">
        <v>107</v>
      </c>
      <c r="C39" s="113">
        <v>63.951001361073303</v>
      </c>
      <c r="D39" s="115">
        <v>9867</v>
      </c>
      <c r="E39" s="114">
        <v>10358</v>
      </c>
      <c r="F39" s="114">
        <v>10588</v>
      </c>
      <c r="G39" s="114">
        <v>10763</v>
      </c>
      <c r="H39" s="140">
        <v>10629</v>
      </c>
      <c r="I39" s="115">
        <v>-762</v>
      </c>
      <c r="J39" s="116">
        <v>-7.1690657634772794</v>
      </c>
    </row>
    <row r="40" spans="1:10" s="110" customFormat="1" ht="13.5" customHeight="1" x14ac:dyDescent="0.2">
      <c r="A40" s="118" t="s">
        <v>105</v>
      </c>
      <c r="B40" s="121" t="s">
        <v>108</v>
      </c>
      <c r="C40" s="113">
        <v>17.104154514226458</v>
      </c>
      <c r="D40" s="115">
        <v>2639</v>
      </c>
      <c r="E40" s="114">
        <v>2649</v>
      </c>
      <c r="F40" s="114">
        <v>2755</v>
      </c>
      <c r="G40" s="114">
        <v>2907</v>
      </c>
      <c r="H40" s="140">
        <v>2717</v>
      </c>
      <c r="I40" s="115">
        <v>-78</v>
      </c>
      <c r="J40" s="116">
        <v>-2.8708133971291865</v>
      </c>
    </row>
    <row r="41" spans="1:10" s="110" customFormat="1" ht="13.5" customHeight="1" x14ac:dyDescent="0.2">
      <c r="A41" s="118"/>
      <c r="B41" s="121" t="s">
        <v>109</v>
      </c>
      <c r="C41" s="113">
        <v>36.373063711193211</v>
      </c>
      <c r="D41" s="115">
        <v>5612</v>
      </c>
      <c r="E41" s="114">
        <v>5970</v>
      </c>
      <c r="F41" s="114">
        <v>6132</v>
      </c>
      <c r="G41" s="114">
        <v>6233</v>
      </c>
      <c r="H41" s="140">
        <v>6275</v>
      </c>
      <c r="I41" s="115">
        <v>-663</v>
      </c>
      <c r="J41" s="116">
        <v>-10.565737051792828</v>
      </c>
    </row>
    <row r="42" spans="1:10" s="110" customFormat="1" ht="13.5" customHeight="1" x14ac:dyDescent="0.2">
      <c r="A42" s="118"/>
      <c r="B42" s="121" t="s">
        <v>110</v>
      </c>
      <c r="C42" s="113">
        <v>23.086395748266252</v>
      </c>
      <c r="D42" s="115">
        <v>3562</v>
      </c>
      <c r="E42" s="114">
        <v>3695</v>
      </c>
      <c r="F42" s="114">
        <v>3711</v>
      </c>
      <c r="G42" s="114">
        <v>3735</v>
      </c>
      <c r="H42" s="140">
        <v>3763</v>
      </c>
      <c r="I42" s="115">
        <v>-201</v>
      </c>
      <c r="J42" s="116">
        <v>-5.3414828594206751</v>
      </c>
    </row>
    <row r="43" spans="1:10" s="110" customFormat="1" ht="13.5" customHeight="1" x14ac:dyDescent="0.2">
      <c r="A43" s="120"/>
      <c r="B43" s="121" t="s">
        <v>111</v>
      </c>
      <c r="C43" s="113">
        <v>23.423423423423422</v>
      </c>
      <c r="D43" s="115">
        <v>3614</v>
      </c>
      <c r="E43" s="114">
        <v>3737</v>
      </c>
      <c r="F43" s="114">
        <v>3725</v>
      </c>
      <c r="G43" s="114">
        <v>3658</v>
      </c>
      <c r="H43" s="140">
        <v>3612</v>
      </c>
      <c r="I43" s="115">
        <v>2</v>
      </c>
      <c r="J43" s="116">
        <v>5.537098560354374E-2</v>
      </c>
    </row>
    <row r="44" spans="1:10" s="110" customFormat="1" ht="13.5" customHeight="1" x14ac:dyDescent="0.2">
      <c r="A44" s="120"/>
      <c r="B44" s="121" t="s">
        <v>112</v>
      </c>
      <c r="C44" s="113">
        <v>2.3397498217642103</v>
      </c>
      <c r="D44" s="115">
        <v>361</v>
      </c>
      <c r="E44" s="114">
        <v>374</v>
      </c>
      <c r="F44" s="114">
        <v>381</v>
      </c>
      <c r="G44" s="114">
        <v>323</v>
      </c>
      <c r="H44" s="140">
        <v>317</v>
      </c>
      <c r="I44" s="115">
        <v>44</v>
      </c>
      <c r="J44" s="116">
        <v>13.8801261829653</v>
      </c>
    </row>
    <row r="45" spans="1:10" s="110" customFormat="1" ht="13.5" customHeight="1" x14ac:dyDescent="0.2">
      <c r="A45" s="118" t="s">
        <v>113</v>
      </c>
      <c r="B45" s="122" t="s">
        <v>116</v>
      </c>
      <c r="C45" s="113">
        <v>88.262363082506965</v>
      </c>
      <c r="D45" s="115">
        <v>13618</v>
      </c>
      <c r="E45" s="114">
        <v>14134</v>
      </c>
      <c r="F45" s="114">
        <v>14317</v>
      </c>
      <c r="G45" s="114">
        <v>14507</v>
      </c>
      <c r="H45" s="140">
        <v>14362</v>
      </c>
      <c r="I45" s="115">
        <v>-744</v>
      </c>
      <c r="J45" s="116">
        <v>-5.1803370004177687</v>
      </c>
    </row>
    <row r="46" spans="1:10" s="110" customFormat="1" ht="13.5" customHeight="1" x14ac:dyDescent="0.2">
      <c r="A46" s="118"/>
      <c r="B46" s="119" t="s">
        <v>117</v>
      </c>
      <c r="C46" s="113">
        <v>11.270983213429256</v>
      </c>
      <c r="D46" s="115">
        <v>1739</v>
      </c>
      <c r="E46" s="114">
        <v>1834</v>
      </c>
      <c r="F46" s="114">
        <v>1925</v>
      </c>
      <c r="G46" s="114">
        <v>1936</v>
      </c>
      <c r="H46" s="140">
        <v>1910</v>
      </c>
      <c r="I46" s="115">
        <v>-171</v>
      </c>
      <c r="J46" s="116">
        <v>-8.9528795811518318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7605</v>
      </c>
      <c r="E48" s="114">
        <v>7970</v>
      </c>
      <c r="F48" s="114">
        <v>7967</v>
      </c>
      <c r="G48" s="114">
        <v>7729</v>
      </c>
      <c r="H48" s="140">
        <v>7503</v>
      </c>
      <c r="I48" s="115">
        <v>102</v>
      </c>
      <c r="J48" s="116">
        <v>1.3594562175129947</v>
      </c>
    </row>
    <row r="49" spans="1:12" s="110" customFormat="1" ht="13.5" customHeight="1" x14ac:dyDescent="0.2">
      <c r="A49" s="118" t="s">
        <v>105</v>
      </c>
      <c r="B49" s="119" t="s">
        <v>106</v>
      </c>
      <c r="C49" s="113">
        <v>45.233399079552925</v>
      </c>
      <c r="D49" s="115">
        <v>3440</v>
      </c>
      <c r="E49" s="114">
        <v>3624</v>
      </c>
      <c r="F49" s="114">
        <v>3628</v>
      </c>
      <c r="G49" s="114">
        <v>3447</v>
      </c>
      <c r="H49" s="140">
        <v>3325</v>
      </c>
      <c r="I49" s="115">
        <v>115</v>
      </c>
      <c r="J49" s="116">
        <v>3.4586466165413534</v>
      </c>
    </row>
    <row r="50" spans="1:12" s="110" customFormat="1" ht="13.5" customHeight="1" x14ac:dyDescent="0.2">
      <c r="A50" s="120"/>
      <c r="B50" s="119" t="s">
        <v>107</v>
      </c>
      <c r="C50" s="113">
        <v>54.766600920447075</v>
      </c>
      <c r="D50" s="115">
        <v>4165</v>
      </c>
      <c r="E50" s="114">
        <v>4346</v>
      </c>
      <c r="F50" s="114">
        <v>4339</v>
      </c>
      <c r="G50" s="114">
        <v>4282</v>
      </c>
      <c r="H50" s="140">
        <v>4178</v>
      </c>
      <c r="I50" s="115">
        <v>-13</v>
      </c>
      <c r="J50" s="116">
        <v>-0.31115366203925321</v>
      </c>
    </row>
    <row r="51" spans="1:12" s="110" customFormat="1" ht="13.5" customHeight="1" x14ac:dyDescent="0.2">
      <c r="A51" s="118" t="s">
        <v>105</v>
      </c>
      <c r="B51" s="121" t="s">
        <v>108</v>
      </c>
      <c r="C51" s="113">
        <v>12.675871137409599</v>
      </c>
      <c r="D51" s="115">
        <v>964</v>
      </c>
      <c r="E51" s="114">
        <v>1076</v>
      </c>
      <c r="F51" s="114">
        <v>1100</v>
      </c>
      <c r="G51" s="114">
        <v>959</v>
      </c>
      <c r="H51" s="140">
        <v>925</v>
      </c>
      <c r="I51" s="115">
        <v>39</v>
      </c>
      <c r="J51" s="116">
        <v>4.2162162162162158</v>
      </c>
    </row>
    <row r="52" spans="1:12" s="110" customFormat="1" ht="13.5" customHeight="1" x14ac:dyDescent="0.2">
      <c r="A52" s="118"/>
      <c r="B52" s="121" t="s">
        <v>109</v>
      </c>
      <c r="C52" s="113">
        <v>68.034188034188034</v>
      </c>
      <c r="D52" s="115">
        <v>5174</v>
      </c>
      <c r="E52" s="114">
        <v>5401</v>
      </c>
      <c r="F52" s="114">
        <v>5389</v>
      </c>
      <c r="G52" s="114">
        <v>5339</v>
      </c>
      <c r="H52" s="140">
        <v>5200</v>
      </c>
      <c r="I52" s="115">
        <v>-26</v>
      </c>
      <c r="J52" s="116">
        <v>-0.5</v>
      </c>
    </row>
    <row r="53" spans="1:12" s="110" customFormat="1" ht="13.5" customHeight="1" x14ac:dyDescent="0.2">
      <c r="A53" s="118"/>
      <c r="B53" s="121" t="s">
        <v>110</v>
      </c>
      <c r="C53" s="113">
        <v>18.31689677843524</v>
      </c>
      <c r="D53" s="115">
        <v>1393</v>
      </c>
      <c r="E53" s="114">
        <v>1415</v>
      </c>
      <c r="F53" s="114">
        <v>1399</v>
      </c>
      <c r="G53" s="114">
        <v>1359</v>
      </c>
      <c r="H53" s="140">
        <v>1302</v>
      </c>
      <c r="I53" s="115">
        <v>91</v>
      </c>
      <c r="J53" s="116">
        <v>6.989247311827957</v>
      </c>
    </row>
    <row r="54" spans="1:12" s="110" customFormat="1" ht="13.5" customHeight="1" x14ac:dyDescent="0.2">
      <c r="A54" s="120"/>
      <c r="B54" s="121" t="s">
        <v>111</v>
      </c>
      <c r="C54" s="113">
        <v>0.9730440499671269</v>
      </c>
      <c r="D54" s="115">
        <v>74</v>
      </c>
      <c r="E54" s="114">
        <v>78</v>
      </c>
      <c r="F54" s="114">
        <v>79</v>
      </c>
      <c r="G54" s="114">
        <v>72</v>
      </c>
      <c r="H54" s="140">
        <v>76</v>
      </c>
      <c r="I54" s="115">
        <v>-2</v>
      </c>
      <c r="J54" s="116">
        <v>-2.6315789473684212</v>
      </c>
    </row>
    <row r="55" spans="1:12" s="110" customFormat="1" ht="13.5" customHeight="1" x14ac:dyDescent="0.2">
      <c r="A55" s="120"/>
      <c r="B55" s="121" t="s">
        <v>112</v>
      </c>
      <c r="C55" s="113">
        <v>0.2235371466140697</v>
      </c>
      <c r="D55" s="115">
        <v>17</v>
      </c>
      <c r="E55" s="114">
        <v>20</v>
      </c>
      <c r="F55" s="114">
        <v>18</v>
      </c>
      <c r="G55" s="114">
        <v>12</v>
      </c>
      <c r="H55" s="140">
        <v>17</v>
      </c>
      <c r="I55" s="115">
        <v>0</v>
      </c>
      <c r="J55" s="116">
        <v>0</v>
      </c>
    </row>
    <row r="56" spans="1:12" s="110" customFormat="1" ht="13.5" customHeight="1" x14ac:dyDescent="0.2">
      <c r="A56" s="118" t="s">
        <v>113</v>
      </c>
      <c r="B56" s="122" t="s">
        <v>116</v>
      </c>
      <c r="C56" s="113">
        <v>91.150558842866531</v>
      </c>
      <c r="D56" s="115">
        <v>6932</v>
      </c>
      <c r="E56" s="114">
        <v>7250</v>
      </c>
      <c r="F56" s="114">
        <v>7273</v>
      </c>
      <c r="G56" s="114">
        <v>7032</v>
      </c>
      <c r="H56" s="140">
        <v>6845</v>
      </c>
      <c r="I56" s="115">
        <v>87</v>
      </c>
      <c r="J56" s="116">
        <v>1.27100073046019</v>
      </c>
    </row>
    <row r="57" spans="1:12" s="110" customFormat="1" ht="13.5" customHeight="1" x14ac:dyDescent="0.2">
      <c r="A57" s="142"/>
      <c r="B57" s="124" t="s">
        <v>117</v>
      </c>
      <c r="C57" s="125">
        <v>8.8494411571334641</v>
      </c>
      <c r="D57" s="143">
        <v>673</v>
      </c>
      <c r="E57" s="144">
        <v>720</v>
      </c>
      <c r="F57" s="144">
        <v>694</v>
      </c>
      <c r="G57" s="144">
        <v>697</v>
      </c>
      <c r="H57" s="145">
        <v>658</v>
      </c>
      <c r="I57" s="143">
        <v>15</v>
      </c>
      <c r="J57" s="146">
        <v>2.2796352583586628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74527</v>
      </c>
      <c r="E12" s="236">
        <v>74616</v>
      </c>
      <c r="F12" s="114">
        <v>74797</v>
      </c>
      <c r="G12" s="114">
        <v>73665</v>
      </c>
      <c r="H12" s="140">
        <v>73392</v>
      </c>
      <c r="I12" s="115">
        <v>1135</v>
      </c>
      <c r="J12" s="116">
        <v>1.5464900806627426</v>
      </c>
    </row>
    <row r="13" spans="1:15" s="110" customFormat="1" ht="12" customHeight="1" x14ac:dyDescent="0.2">
      <c r="A13" s="118" t="s">
        <v>105</v>
      </c>
      <c r="B13" s="119" t="s">
        <v>106</v>
      </c>
      <c r="C13" s="113">
        <v>53.708052115340749</v>
      </c>
      <c r="D13" s="115">
        <v>40027</v>
      </c>
      <c r="E13" s="114">
        <v>40023</v>
      </c>
      <c r="F13" s="114">
        <v>40246</v>
      </c>
      <c r="G13" s="114">
        <v>39655</v>
      </c>
      <c r="H13" s="140">
        <v>39356</v>
      </c>
      <c r="I13" s="115">
        <v>671</v>
      </c>
      <c r="J13" s="116">
        <v>1.7049496900091472</v>
      </c>
    </row>
    <row r="14" spans="1:15" s="110" customFormat="1" ht="12" customHeight="1" x14ac:dyDescent="0.2">
      <c r="A14" s="118"/>
      <c r="B14" s="119" t="s">
        <v>107</v>
      </c>
      <c r="C14" s="113">
        <v>46.291947884659251</v>
      </c>
      <c r="D14" s="115">
        <v>34500</v>
      </c>
      <c r="E14" s="114">
        <v>34593</v>
      </c>
      <c r="F14" s="114">
        <v>34551</v>
      </c>
      <c r="G14" s="114">
        <v>34010</v>
      </c>
      <c r="H14" s="140">
        <v>34036</v>
      </c>
      <c r="I14" s="115">
        <v>464</v>
      </c>
      <c r="J14" s="116">
        <v>1.3632624280173933</v>
      </c>
    </row>
    <row r="15" spans="1:15" s="110" customFormat="1" ht="12" customHeight="1" x14ac:dyDescent="0.2">
      <c r="A15" s="118" t="s">
        <v>105</v>
      </c>
      <c r="B15" s="121" t="s">
        <v>108</v>
      </c>
      <c r="C15" s="113">
        <v>11.62934238598092</v>
      </c>
      <c r="D15" s="115">
        <v>8667</v>
      </c>
      <c r="E15" s="114">
        <v>8997</v>
      </c>
      <c r="F15" s="114">
        <v>9192</v>
      </c>
      <c r="G15" s="114">
        <v>8425</v>
      </c>
      <c r="H15" s="140">
        <v>8659</v>
      </c>
      <c r="I15" s="115">
        <v>8</v>
      </c>
      <c r="J15" s="116">
        <v>9.238942141124841E-2</v>
      </c>
    </row>
    <row r="16" spans="1:15" s="110" customFormat="1" ht="12" customHeight="1" x14ac:dyDescent="0.2">
      <c r="A16" s="118"/>
      <c r="B16" s="121" t="s">
        <v>109</v>
      </c>
      <c r="C16" s="113">
        <v>66.873750452856015</v>
      </c>
      <c r="D16" s="115">
        <v>49839</v>
      </c>
      <c r="E16" s="114">
        <v>49780</v>
      </c>
      <c r="F16" s="114">
        <v>49983</v>
      </c>
      <c r="G16" s="114">
        <v>49842</v>
      </c>
      <c r="H16" s="140">
        <v>49601</v>
      </c>
      <c r="I16" s="115">
        <v>238</v>
      </c>
      <c r="J16" s="116">
        <v>0.4798290357049253</v>
      </c>
    </row>
    <row r="17" spans="1:10" s="110" customFormat="1" ht="12" customHeight="1" x14ac:dyDescent="0.2">
      <c r="A17" s="118"/>
      <c r="B17" s="121" t="s">
        <v>110</v>
      </c>
      <c r="C17" s="113">
        <v>20.28124035584419</v>
      </c>
      <c r="D17" s="115">
        <v>15115</v>
      </c>
      <c r="E17" s="114">
        <v>14921</v>
      </c>
      <c r="F17" s="114">
        <v>14724</v>
      </c>
      <c r="G17" s="114">
        <v>14540</v>
      </c>
      <c r="H17" s="140">
        <v>14267</v>
      </c>
      <c r="I17" s="115">
        <v>848</v>
      </c>
      <c r="J17" s="116">
        <v>5.9437863601317726</v>
      </c>
    </row>
    <row r="18" spans="1:10" s="110" customFormat="1" ht="12" customHeight="1" x14ac:dyDescent="0.2">
      <c r="A18" s="120"/>
      <c r="B18" s="121" t="s">
        <v>111</v>
      </c>
      <c r="C18" s="113">
        <v>1.2156668053188777</v>
      </c>
      <c r="D18" s="115">
        <v>906</v>
      </c>
      <c r="E18" s="114">
        <v>918</v>
      </c>
      <c r="F18" s="114">
        <v>898</v>
      </c>
      <c r="G18" s="114">
        <v>858</v>
      </c>
      <c r="H18" s="140">
        <v>865</v>
      </c>
      <c r="I18" s="115">
        <v>41</v>
      </c>
      <c r="J18" s="116">
        <v>4.7398843930635834</v>
      </c>
    </row>
    <row r="19" spans="1:10" s="110" customFormat="1" ht="12" customHeight="1" x14ac:dyDescent="0.2">
      <c r="A19" s="120"/>
      <c r="B19" s="121" t="s">
        <v>112</v>
      </c>
      <c r="C19" s="113">
        <v>0.33142351094234307</v>
      </c>
      <c r="D19" s="115">
        <v>247</v>
      </c>
      <c r="E19" s="114">
        <v>246</v>
      </c>
      <c r="F19" s="114">
        <v>242</v>
      </c>
      <c r="G19" s="114">
        <v>192</v>
      </c>
      <c r="H19" s="140">
        <v>201</v>
      </c>
      <c r="I19" s="115">
        <v>46</v>
      </c>
      <c r="J19" s="116">
        <v>22.885572139303484</v>
      </c>
    </row>
    <row r="20" spans="1:10" s="110" customFormat="1" ht="12" customHeight="1" x14ac:dyDescent="0.2">
      <c r="A20" s="118" t="s">
        <v>113</v>
      </c>
      <c r="B20" s="119" t="s">
        <v>181</v>
      </c>
      <c r="C20" s="113">
        <v>70.111503213600443</v>
      </c>
      <c r="D20" s="115">
        <v>52252</v>
      </c>
      <c r="E20" s="114">
        <v>52465</v>
      </c>
      <c r="F20" s="114">
        <v>52698</v>
      </c>
      <c r="G20" s="114">
        <v>51549</v>
      </c>
      <c r="H20" s="140">
        <v>51527</v>
      </c>
      <c r="I20" s="115">
        <v>725</v>
      </c>
      <c r="J20" s="116">
        <v>1.4070293244318512</v>
      </c>
    </row>
    <row r="21" spans="1:10" s="110" customFormat="1" ht="12" customHeight="1" x14ac:dyDescent="0.2">
      <c r="A21" s="118"/>
      <c r="B21" s="119" t="s">
        <v>182</v>
      </c>
      <c r="C21" s="113">
        <v>29.888496786399561</v>
      </c>
      <c r="D21" s="115">
        <v>22275</v>
      </c>
      <c r="E21" s="114">
        <v>22151</v>
      </c>
      <c r="F21" s="114">
        <v>22099</v>
      </c>
      <c r="G21" s="114">
        <v>22116</v>
      </c>
      <c r="H21" s="140">
        <v>21865</v>
      </c>
      <c r="I21" s="115">
        <v>410</v>
      </c>
      <c r="J21" s="116">
        <v>1.8751429224788474</v>
      </c>
    </row>
    <row r="22" spans="1:10" s="110" customFormat="1" ht="12" customHeight="1" x14ac:dyDescent="0.2">
      <c r="A22" s="118" t="s">
        <v>113</v>
      </c>
      <c r="B22" s="119" t="s">
        <v>116</v>
      </c>
      <c r="C22" s="113">
        <v>87.660847746454309</v>
      </c>
      <c r="D22" s="115">
        <v>65331</v>
      </c>
      <c r="E22" s="114">
        <v>65545</v>
      </c>
      <c r="F22" s="114">
        <v>65744</v>
      </c>
      <c r="G22" s="114">
        <v>64814</v>
      </c>
      <c r="H22" s="140">
        <v>64835</v>
      </c>
      <c r="I22" s="115">
        <v>496</v>
      </c>
      <c r="J22" s="116">
        <v>0.76501889411583246</v>
      </c>
    </row>
    <row r="23" spans="1:10" s="110" customFormat="1" ht="12" customHeight="1" x14ac:dyDescent="0.2">
      <c r="A23" s="118"/>
      <c r="B23" s="119" t="s">
        <v>117</v>
      </c>
      <c r="C23" s="113">
        <v>12.27072067841185</v>
      </c>
      <c r="D23" s="115">
        <v>9145</v>
      </c>
      <c r="E23" s="114">
        <v>9028</v>
      </c>
      <c r="F23" s="114">
        <v>8997</v>
      </c>
      <c r="G23" s="114">
        <v>8790</v>
      </c>
      <c r="H23" s="140">
        <v>8493</v>
      </c>
      <c r="I23" s="115">
        <v>652</v>
      </c>
      <c r="J23" s="116">
        <v>7.6769103967973624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95415</v>
      </c>
      <c r="E64" s="236">
        <v>95845</v>
      </c>
      <c r="F64" s="236">
        <v>96143</v>
      </c>
      <c r="G64" s="236">
        <v>94432</v>
      </c>
      <c r="H64" s="140">
        <v>94236</v>
      </c>
      <c r="I64" s="115">
        <v>1179</v>
      </c>
      <c r="J64" s="116">
        <v>1.2511142238634916</v>
      </c>
    </row>
    <row r="65" spans="1:12" s="110" customFormat="1" ht="12" customHeight="1" x14ac:dyDescent="0.2">
      <c r="A65" s="118" t="s">
        <v>105</v>
      </c>
      <c r="B65" s="119" t="s">
        <v>106</v>
      </c>
      <c r="C65" s="113">
        <v>54.758685741235652</v>
      </c>
      <c r="D65" s="235">
        <v>52248</v>
      </c>
      <c r="E65" s="236">
        <v>52449</v>
      </c>
      <c r="F65" s="236">
        <v>52813</v>
      </c>
      <c r="G65" s="236">
        <v>51938</v>
      </c>
      <c r="H65" s="140">
        <v>51754</v>
      </c>
      <c r="I65" s="115">
        <v>494</v>
      </c>
      <c r="J65" s="116">
        <v>0.95451559299764266</v>
      </c>
    </row>
    <row r="66" spans="1:12" s="110" customFormat="1" ht="12" customHeight="1" x14ac:dyDescent="0.2">
      <c r="A66" s="118"/>
      <c r="B66" s="119" t="s">
        <v>107</v>
      </c>
      <c r="C66" s="113">
        <v>45.241314258764348</v>
      </c>
      <c r="D66" s="235">
        <v>43167</v>
      </c>
      <c r="E66" s="236">
        <v>43396</v>
      </c>
      <c r="F66" s="236">
        <v>43330</v>
      </c>
      <c r="G66" s="236">
        <v>42494</v>
      </c>
      <c r="H66" s="140">
        <v>42482</v>
      </c>
      <c r="I66" s="115">
        <v>685</v>
      </c>
      <c r="J66" s="116">
        <v>1.6124476248764184</v>
      </c>
    </row>
    <row r="67" spans="1:12" s="110" customFormat="1" ht="12" customHeight="1" x14ac:dyDescent="0.2">
      <c r="A67" s="118" t="s">
        <v>105</v>
      </c>
      <c r="B67" s="121" t="s">
        <v>108</v>
      </c>
      <c r="C67" s="113">
        <v>11.278100927527118</v>
      </c>
      <c r="D67" s="235">
        <v>10761</v>
      </c>
      <c r="E67" s="236">
        <v>11259</v>
      </c>
      <c r="F67" s="236">
        <v>11552</v>
      </c>
      <c r="G67" s="236">
        <v>10542</v>
      </c>
      <c r="H67" s="140">
        <v>10868</v>
      </c>
      <c r="I67" s="115">
        <v>-107</v>
      </c>
      <c r="J67" s="116">
        <v>-0.98454177401545817</v>
      </c>
    </row>
    <row r="68" spans="1:12" s="110" customFormat="1" ht="12" customHeight="1" x14ac:dyDescent="0.2">
      <c r="A68" s="118"/>
      <c r="B68" s="121" t="s">
        <v>109</v>
      </c>
      <c r="C68" s="113">
        <v>66.562909395797305</v>
      </c>
      <c r="D68" s="235">
        <v>63511</v>
      </c>
      <c r="E68" s="236">
        <v>63683</v>
      </c>
      <c r="F68" s="236">
        <v>63927</v>
      </c>
      <c r="G68" s="236">
        <v>63534</v>
      </c>
      <c r="H68" s="140">
        <v>63389</v>
      </c>
      <c r="I68" s="115">
        <v>122</v>
      </c>
      <c r="J68" s="116">
        <v>0.19246241461452301</v>
      </c>
    </row>
    <row r="69" spans="1:12" s="110" customFormat="1" ht="12" customHeight="1" x14ac:dyDescent="0.2">
      <c r="A69" s="118"/>
      <c r="B69" s="121" t="s">
        <v>110</v>
      </c>
      <c r="C69" s="113">
        <v>21.001938898496043</v>
      </c>
      <c r="D69" s="235">
        <v>20039</v>
      </c>
      <c r="E69" s="236">
        <v>19801</v>
      </c>
      <c r="F69" s="236">
        <v>19581</v>
      </c>
      <c r="G69" s="236">
        <v>19316</v>
      </c>
      <c r="H69" s="140">
        <v>18960</v>
      </c>
      <c r="I69" s="115">
        <v>1079</v>
      </c>
      <c r="J69" s="116">
        <v>5.6909282700421944</v>
      </c>
    </row>
    <row r="70" spans="1:12" s="110" customFormat="1" ht="12" customHeight="1" x14ac:dyDescent="0.2">
      <c r="A70" s="120"/>
      <c r="B70" s="121" t="s">
        <v>111</v>
      </c>
      <c r="C70" s="113">
        <v>1.1570507781795316</v>
      </c>
      <c r="D70" s="235">
        <v>1104</v>
      </c>
      <c r="E70" s="236">
        <v>1102</v>
      </c>
      <c r="F70" s="236">
        <v>1083</v>
      </c>
      <c r="G70" s="236">
        <v>1040</v>
      </c>
      <c r="H70" s="140">
        <v>1019</v>
      </c>
      <c r="I70" s="115">
        <v>85</v>
      </c>
      <c r="J70" s="116">
        <v>8.3415112855740929</v>
      </c>
    </row>
    <row r="71" spans="1:12" s="110" customFormat="1" ht="12" customHeight="1" x14ac:dyDescent="0.2">
      <c r="A71" s="120"/>
      <c r="B71" s="121" t="s">
        <v>112</v>
      </c>
      <c r="C71" s="113">
        <v>0.33642509039459206</v>
      </c>
      <c r="D71" s="235">
        <v>321</v>
      </c>
      <c r="E71" s="236">
        <v>309</v>
      </c>
      <c r="F71" s="236">
        <v>318</v>
      </c>
      <c r="G71" s="236">
        <v>270</v>
      </c>
      <c r="H71" s="140">
        <v>279</v>
      </c>
      <c r="I71" s="115">
        <v>42</v>
      </c>
      <c r="J71" s="116">
        <v>15.053763440860216</v>
      </c>
    </row>
    <row r="72" spans="1:12" s="110" customFormat="1" ht="12" customHeight="1" x14ac:dyDescent="0.2">
      <c r="A72" s="118" t="s">
        <v>113</v>
      </c>
      <c r="B72" s="119" t="s">
        <v>181</v>
      </c>
      <c r="C72" s="113">
        <v>72.720222187287121</v>
      </c>
      <c r="D72" s="235">
        <v>69386</v>
      </c>
      <c r="E72" s="236">
        <v>69789</v>
      </c>
      <c r="F72" s="236">
        <v>70178</v>
      </c>
      <c r="G72" s="236">
        <v>68655</v>
      </c>
      <c r="H72" s="140">
        <v>68719</v>
      </c>
      <c r="I72" s="115">
        <v>667</v>
      </c>
      <c r="J72" s="116">
        <v>0.97061947932886106</v>
      </c>
    </row>
    <row r="73" spans="1:12" s="110" customFormat="1" ht="12" customHeight="1" x14ac:dyDescent="0.2">
      <c r="A73" s="118"/>
      <c r="B73" s="119" t="s">
        <v>182</v>
      </c>
      <c r="C73" s="113">
        <v>27.279777812712886</v>
      </c>
      <c r="D73" s="115">
        <v>26029</v>
      </c>
      <c r="E73" s="114">
        <v>26056</v>
      </c>
      <c r="F73" s="114">
        <v>25965</v>
      </c>
      <c r="G73" s="114">
        <v>25777</v>
      </c>
      <c r="H73" s="140">
        <v>25517</v>
      </c>
      <c r="I73" s="115">
        <v>512</v>
      </c>
      <c r="J73" s="116">
        <v>2.0065054669436062</v>
      </c>
    </row>
    <row r="74" spans="1:12" s="110" customFormat="1" ht="12" customHeight="1" x14ac:dyDescent="0.2">
      <c r="A74" s="118" t="s">
        <v>113</v>
      </c>
      <c r="B74" s="119" t="s">
        <v>116</v>
      </c>
      <c r="C74" s="113">
        <v>90.748834040769268</v>
      </c>
      <c r="D74" s="115">
        <v>86588</v>
      </c>
      <c r="E74" s="114">
        <v>87133</v>
      </c>
      <c r="F74" s="114">
        <v>87395</v>
      </c>
      <c r="G74" s="114">
        <v>85883</v>
      </c>
      <c r="H74" s="140">
        <v>85889</v>
      </c>
      <c r="I74" s="115">
        <v>699</v>
      </c>
      <c r="J74" s="116">
        <v>0.81384112051601487</v>
      </c>
    </row>
    <row r="75" spans="1:12" s="110" customFormat="1" ht="12" customHeight="1" x14ac:dyDescent="0.2">
      <c r="A75" s="142"/>
      <c r="B75" s="124" t="s">
        <v>117</v>
      </c>
      <c r="C75" s="125">
        <v>9.1893308180055548</v>
      </c>
      <c r="D75" s="143">
        <v>8768</v>
      </c>
      <c r="E75" s="144">
        <v>8652</v>
      </c>
      <c r="F75" s="144">
        <v>8681</v>
      </c>
      <c r="G75" s="144">
        <v>8477</v>
      </c>
      <c r="H75" s="145">
        <v>8277</v>
      </c>
      <c r="I75" s="143">
        <v>491</v>
      </c>
      <c r="J75" s="146">
        <v>5.9321010027787846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74527</v>
      </c>
      <c r="G11" s="114">
        <v>74616</v>
      </c>
      <c r="H11" s="114">
        <v>74797</v>
      </c>
      <c r="I11" s="114">
        <v>73665</v>
      </c>
      <c r="J11" s="140">
        <v>73392</v>
      </c>
      <c r="K11" s="114">
        <v>1135</v>
      </c>
      <c r="L11" s="116">
        <v>1.5464900806627426</v>
      </c>
    </row>
    <row r="12" spans="1:17" s="110" customFormat="1" ht="24.95" customHeight="1" x14ac:dyDescent="0.2">
      <c r="A12" s="604" t="s">
        <v>185</v>
      </c>
      <c r="B12" s="605"/>
      <c r="C12" s="605"/>
      <c r="D12" s="606"/>
      <c r="E12" s="113">
        <v>53.708052115340749</v>
      </c>
      <c r="F12" s="115">
        <v>40027</v>
      </c>
      <c r="G12" s="114">
        <v>40023</v>
      </c>
      <c r="H12" s="114">
        <v>40246</v>
      </c>
      <c r="I12" s="114">
        <v>39655</v>
      </c>
      <c r="J12" s="140">
        <v>39356</v>
      </c>
      <c r="K12" s="114">
        <v>671</v>
      </c>
      <c r="L12" s="116">
        <v>1.7049496900091472</v>
      </c>
    </row>
    <row r="13" spans="1:17" s="110" customFormat="1" ht="15" customHeight="1" x14ac:dyDescent="0.2">
      <c r="A13" s="120"/>
      <c r="B13" s="612" t="s">
        <v>107</v>
      </c>
      <c r="C13" s="612"/>
      <c r="E13" s="113">
        <v>46.291947884659251</v>
      </c>
      <c r="F13" s="115">
        <v>34500</v>
      </c>
      <c r="G13" s="114">
        <v>34593</v>
      </c>
      <c r="H13" s="114">
        <v>34551</v>
      </c>
      <c r="I13" s="114">
        <v>34010</v>
      </c>
      <c r="J13" s="140">
        <v>34036</v>
      </c>
      <c r="K13" s="114">
        <v>464</v>
      </c>
      <c r="L13" s="116">
        <v>1.3632624280173933</v>
      </c>
    </row>
    <row r="14" spans="1:17" s="110" customFormat="1" ht="24.95" customHeight="1" x14ac:dyDescent="0.2">
      <c r="A14" s="604" t="s">
        <v>186</v>
      </c>
      <c r="B14" s="605"/>
      <c r="C14" s="605"/>
      <c r="D14" s="606"/>
      <c r="E14" s="113">
        <v>11.62934238598092</v>
      </c>
      <c r="F14" s="115">
        <v>8667</v>
      </c>
      <c r="G14" s="114">
        <v>8997</v>
      </c>
      <c r="H14" s="114">
        <v>9192</v>
      </c>
      <c r="I14" s="114">
        <v>8425</v>
      </c>
      <c r="J14" s="140">
        <v>8659</v>
      </c>
      <c r="K14" s="114">
        <v>8</v>
      </c>
      <c r="L14" s="116">
        <v>9.238942141124841E-2</v>
      </c>
    </row>
    <row r="15" spans="1:17" s="110" customFormat="1" ht="15" customHeight="1" x14ac:dyDescent="0.2">
      <c r="A15" s="120"/>
      <c r="B15" s="119"/>
      <c r="C15" s="258" t="s">
        <v>106</v>
      </c>
      <c r="E15" s="113">
        <v>58.543902157609324</v>
      </c>
      <c r="F15" s="115">
        <v>5074</v>
      </c>
      <c r="G15" s="114">
        <v>5214</v>
      </c>
      <c r="H15" s="114">
        <v>5333</v>
      </c>
      <c r="I15" s="114">
        <v>4909</v>
      </c>
      <c r="J15" s="140">
        <v>5013</v>
      </c>
      <c r="K15" s="114">
        <v>61</v>
      </c>
      <c r="L15" s="116">
        <v>1.2168362258128864</v>
      </c>
    </row>
    <row r="16" spans="1:17" s="110" customFormat="1" ht="15" customHeight="1" x14ac:dyDescent="0.2">
      <c r="A16" s="120"/>
      <c r="B16" s="119"/>
      <c r="C16" s="258" t="s">
        <v>107</v>
      </c>
      <c r="E16" s="113">
        <v>41.456097842390676</v>
      </c>
      <c r="F16" s="115">
        <v>3593</v>
      </c>
      <c r="G16" s="114">
        <v>3783</v>
      </c>
      <c r="H16" s="114">
        <v>3859</v>
      </c>
      <c r="I16" s="114">
        <v>3516</v>
      </c>
      <c r="J16" s="140">
        <v>3646</v>
      </c>
      <c r="K16" s="114">
        <v>-53</v>
      </c>
      <c r="L16" s="116">
        <v>-1.4536478332419089</v>
      </c>
    </row>
    <row r="17" spans="1:12" s="110" customFormat="1" ht="15" customHeight="1" x14ac:dyDescent="0.2">
      <c r="A17" s="120"/>
      <c r="B17" s="121" t="s">
        <v>109</v>
      </c>
      <c r="C17" s="258"/>
      <c r="E17" s="113">
        <v>66.873750452856015</v>
      </c>
      <c r="F17" s="115">
        <v>49839</v>
      </c>
      <c r="G17" s="114">
        <v>49780</v>
      </c>
      <c r="H17" s="114">
        <v>49983</v>
      </c>
      <c r="I17" s="114">
        <v>49842</v>
      </c>
      <c r="J17" s="140">
        <v>49601</v>
      </c>
      <c r="K17" s="114">
        <v>238</v>
      </c>
      <c r="L17" s="116">
        <v>0.4798290357049253</v>
      </c>
    </row>
    <row r="18" spans="1:12" s="110" customFormat="1" ht="15" customHeight="1" x14ac:dyDescent="0.2">
      <c r="A18" s="120"/>
      <c r="B18" s="119"/>
      <c r="C18" s="258" t="s">
        <v>106</v>
      </c>
      <c r="E18" s="113">
        <v>53.508296715423661</v>
      </c>
      <c r="F18" s="115">
        <v>26668</v>
      </c>
      <c r="G18" s="114">
        <v>26615</v>
      </c>
      <c r="H18" s="114">
        <v>26814</v>
      </c>
      <c r="I18" s="114">
        <v>26727</v>
      </c>
      <c r="J18" s="140">
        <v>26496</v>
      </c>
      <c r="K18" s="114">
        <v>172</v>
      </c>
      <c r="L18" s="116">
        <v>0.64915458937198067</v>
      </c>
    </row>
    <row r="19" spans="1:12" s="110" customFormat="1" ht="15" customHeight="1" x14ac:dyDescent="0.2">
      <c r="A19" s="120"/>
      <c r="B19" s="119"/>
      <c r="C19" s="258" t="s">
        <v>107</v>
      </c>
      <c r="E19" s="113">
        <v>46.491703284576339</v>
      </c>
      <c r="F19" s="115">
        <v>23171</v>
      </c>
      <c r="G19" s="114">
        <v>23165</v>
      </c>
      <c r="H19" s="114">
        <v>23169</v>
      </c>
      <c r="I19" s="114">
        <v>23115</v>
      </c>
      <c r="J19" s="140">
        <v>23105</v>
      </c>
      <c r="K19" s="114">
        <v>66</v>
      </c>
      <c r="L19" s="116">
        <v>0.28565245617831636</v>
      </c>
    </row>
    <row r="20" spans="1:12" s="110" customFormat="1" ht="15" customHeight="1" x14ac:dyDescent="0.2">
      <c r="A20" s="120"/>
      <c r="B20" s="121" t="s">
        <v>110</v>
      </c>
      <c r="C20" s="258"/>
      <c r="E20" s="113">
        <v>20.28124035584419</v>
      </c>
      <c r="F20" s="115">
        <v>15115</v>
      </c>
      <c r="G20" s="114">
        <v>14921</v>
      </c>
      <c r="H20" s="114">
        <v>14724</v>
      </c>
      <c r="I20" s="114">
        <v>14540</v>
      </c>
      <c r="J20" s="140">
        <v>14267</v>
      </c>
      <c r="K20" s="114">
        <v>848</v>
      </c>
      <c r="L20" s="116">
        <v>5.9437863601317726</v>
      </c>
    </row>
    <row r="21" spans="1:12" s="110" customFormat="1" ht="15" customHeight="1" x14ac:dyDescent="0.2">
      <c r="A21" s="120"/>
      <c r="B21" s="119"/>
      <c r="C21" s="258" t="s">
        <v>106</v>
      </c>
      <c r="E21" s="113">
        <v>51.101554746940124</v>
      </c>
      <c r="F21" s="115">
        <v>7724</v>
      </c>
      <c r="G21" s="114">
        <v>7623</v>
      </c>
      <c r="H21" s="114">
        <v>7548</v>
      </c>
      <c r="I21" s="114">
        <v>7486</v>
      </c>
      <c r="J21" s="140">
        <v>7316</v>
      </c>
      <c r="K21" s="114">
        <v>408</v>
      </c>
      <c r="L21" s="116">
        <v>5.5768179332968835</v>
      </c>
    </row>
    <row r="22" spans="1:12" s="110" customFormat="1" ht="15" customHeight="1" x14ac:dyDescent="0.2">
      <c r="A22" s="120"/>
      <c r="B22" s="119"/>
      <c r="C22" s="258" t="s">
        <v>107</v>
      </c>
      <c r="E22" s="113">
        <v>48.898445253059876</v>
      </c>
      <c r="F22" s="115">
        <v>7391</v>
      </c>
      <c r="G22" s="114">
        <v>7298</v>
      </c>
      <c r="H22" s="114">
        <v>7176</v>
      </c>
      <c r="I22" s="114">
        <v>7054</v>
      </c>
      <c r="J22" s="140">
        <v>6951</v>
      </c>
      <c r="K22" s="114">
        <v>440</v>
      </c>
      <c r="L22" s="116">
        <v>6.3300244569126747</v>
      </c>
    </row>
    <row r="23" spans="1:12" s="110" customFormat="1" ht="15" customHeight="1" x14ac:dyDescent="0.2">
      <c r="A23" s="120"/>
      <c r="B23" s="121" t="s">
        <v>111</v>
      </c>
      <c r="C23" s="258"/>
      <c r="E23" s="113">
        <v>1.2156668053188777</v>
      </c>
      <c r="F23" s="115">
        <v>906</v>
      </c>
      <c r="G23" s="114">
        <v>918</v>
      </c>
      <c r="H23" s="114">
        <v>898</v>
      </c>
      <c r="I23" s="114">
        <v>858</v>
      </c>
      <c r="J23" s="140">
        <v>865</v>
      </c>
      <c r="K23" s="114">
        <v>41</v>
      </c>
      <c r="L23" s="116">
        <v>4.7398843930635834</v>
      </c>
    </row>
    <row r="24" spans="1:12" s="110" customFormat="1" ht="15" customHeight="1" x14ac:dyDescent="0.2">
      <c r="A24" s="120"/>
      <c r="B24" s="119"/>
      <c r="C24" s="258" t="s">
        <v>106</v>
      </c>
      <c r="E24" s="113">
        <v>61.920529801324506</v>
      </c>
      <c r="F24" s="115">
        <v>561</v>
      </c>
      <c r="G24" s="114">
        <v>571</v>
      </c>
      <c r="H24" s="114">
        <v>551</v>
      </c>
      <c r="I24" s="114">
        <v>533</v>
      </c>
      <c r="J24" s="140">
        <v>531</v>
      </c>
      <c r="K24" s="114">
        <v>30</v>
      </c>
      <c r="L24" s="116">
        <v>5.6497175141242941</v>
      </c>
    </row>
    <row r="25" spans="1:12" s="110" customFormat="1" ht="15" customHeight="1" x14ac:dyDescent="0.2">
      <c r="A25" s="120"/>
      <c r="B25" s="119"/>
      <c r="C25" s="258" t="s">
        <v>107</v>
      </c>
      <c r="E25" s="113">
        <v>38.079470198675494</v>
      </c>
      <c r="F25" s="115">
        <v>345</v>
      </c>
      <c r="G25" s="114">
        <v>347</v>
      </c>
      <c r="H25" s="114">
        <v>347</v>
      </c>
      <c r="I25" s="114">
        <v>325</v>
      </c>
      <c r="J25" s="140">
        <v>334</v>
      </c>
      <c r="K25" s="114">
        <v>11</v>
      </c>
      <c r="L25" s="116">
        <v>3.2934131736526946</v>
      </c>
    </row>
    <row r="26" spans="1:12" s="110" customFormat="1" ht="15" customHeight="1" x14ac:dyDescent="0.2">
      <c r="A26" s="120"/>
      <c r="C26" s="121" t="s">
        <v>187</v>
      </c>
      <c r="D26" s="110" t="s">
        <v>188</v>
      </c>
      <c r="E26" s="113">
        <v>0.33142351094234307</v>
      </c>
      <c r="F26" s="115">
        <v>247</v>
      </c>
      <c r="G26" s="114">
        <v>246</v>
      </c>
      <c r="H26" s="114">
        <v>242</v>
      </c>
      <c r="I26" s="114">
        <v>192</v>
      </c>
      <c r="J26" s="140">
        <v>201</v>
      </c>
      <c r="K26" s="114">
        <v>46</v>
      </c>
      <c r="L26" s="116">
        <v>22.885572139303484</v>
      </c>
    </row>
    <row r="27" spans="1:12" s="110" customFormat="1" ht="15" customHeight="1" x14ac:dyDescent="0.2">
      <c r="A27" s="120"/>
      <c r="B27" s="119"/>
      <c r="D27" s="259" t="s">
        <v>106</v>
      </c>
      <c r="E27" s="113">
        <v>51.821862348178136</v>
      </c>
      <c r="F27" s="115">
        <v>128</v>
      </c>
      <c r="G27" s="114">
        <v>127</v>
      </c>
      <c r="H27" s="114">
        <v>118</v>
      </c>
      <c r="I27" s="114">
        <v>97</v>
      </c>
      <c r="J27" s="140">
        <v>98</v>
      </c>
      <c r="K27" s="114">
        <v>30</v>
      </c>
      <c r="L27" s="116">
        <v>30.612244897959183</v>
      </c>
    </row>
    <row r="28" spans="1:12" s="110" customFormat="1" ht="15" customHeight="1" x14ac:dyDescent="0.2">
      <c r="A28" s="120"/>
      <c r="B28" s="119"/>
      <c r="D28" s="259" t="s">
        <v>107</v>
      </c>
      <c r="E28" s="113">
        <v>48.178137651821864</v>
      </c>
      <c r="F28" s="115">
        <v>119</v>
      </c>
      <c r="G28" s="114">
        <v>119</v>
      </c>
      <c r="H28" s="114">
        <v>124</v>
      </c>
      <c r="I28" s="114">
        <v>95</v>
      </c>
      <c r="J28" s="140">
        <v>103</v>
      </c>
      <c r="K28" s="114">
        <v>16</v>
      </c>
      <c r="L28" s="116">
        <v>15.533980582524272</v>
      </c>
    </row>
    <row r="29" spans="1:12" s="110" customFormat="1" ht="24.95" customHeight="1" x14ac:dyDescent="0.2">
      <c r="A29" s="604" t="s">
        <v>189</v>
      </c>
      <c r="B29" s="605"/>
      <c r="C29" s="605"/>
      <c r="D29" s="606"/>
      <c r="E29" s="113">
        <v>87.660847746454309</v>
      </c>
      <c r="F29" s="115">
        <v>65331</v>
      </c>
      <c r="G29" s="114">
        <v>65545</v>
      </c>
      <c r="H29" s="114">
        <v>65744</v>
      </c>
      <c r="I29" s="114">
        <v>64814</v>
      </c>
      <c r="J29" s="140">
        <v>64835</v>
      </c>
      <c r="K29" s="114">
        <v>496</v>
      </c>
      <c r="L29" s="116">
        <v>0.76501889411583246</v>
      </c>
    </row>
    <row r="30" spans="1:12" s="110" customFormat="1" ht="15" customHeight="1" x14ac:dyDescent="0.2">
      <c r="A30" s="120"/>
      <c r="B30" s="119"/>
      <c r="C30" s="258" t="s">
        <v>106</v>
      </c>
      <c r="E30" s="113">
        <v>51.764093615588315</v>
      </c>
      <c r="F30" s="115">
        <v>33818</v>
      </c>
      <c r="G30" s="114">
        <v>33885</v>
      </c>
      <c r="H30" s="114">
        <v>34098</v>
      </c>
      <c r="I30" s="114">
        <v>33646</v>
      </c>
      <c r="J30" s="140">
        <v>33624</v>
      </c>
      <c r="K30" s="114">
        <v>194</v>
      </c>
      <c r="L30" s="116">
        <v>0.5769688317868189</v>
      </c>
    </row>
    <row r="31" spans="1:12" s="110" customFormat="1" ht="15" customHeight="1" x14ac:dyDescent="0.2">
      <c r="A31" s="120"/>
      <c r="B31" s="119"/>
      <c r="C31" s="258" t="s">
        <v>107</v>
      </c>
      <c r="E31" s="113">
        <v>48.235906384411685</v>
      </c>
      <c r="F31" s="115">
        <v>31513</v>
      </c>
      <c r="G31" s="114">
        <v>31660</v>
      </c>
      <c r="H31" s="114">
        <v>31646</v>
      </c>
      <c r="I31" s="114">
        <v>31168</v>
      </c>
      <c r="J31" s="140">
        <v>31211</v>
      </c>
      <c r="K31" s="114">
        <v>302</v>
      </c>
      <c r="L31" s="116">
        <v>0.9676075742526673</v>
      </c>
    </row>
    <row r="32" spans="1:12" s="110" customFormat="1" ht="15" customHeight="1" x14ac:dyDescent="0.2">
      <c r="A32" s="120"/>
      <c r="B32" s="119" t="s">
        <v>117</v>
      </c>
      <c r="C32" s="258"/>
      <c r="E32" s="113">
        <v>12.27072067841185</v>
      </c>
      <c r="F32" s="115">
        <v>9145</v>
      </c>
      <c r="G32" s="114">
        <v>9028</v>
      </c>
      <c r="H32" s="114">
        <v>8997</v>
      </c>
      <c r="I32" s="114">
        <v>8790</v>
      </c>
      <c r="J32" s="140">
        <v>8493</v>
      </c>
      <c r="K32" s="114">
        <v>652</v>
      </c>
      <c r="L32" s="116">
        <v>7.6769103967973624</v>
      </c>
    </row>
    <row r="33" spans="1:12" s="110" customFormat="1" ht="15" customHeight="1" x14ac:dyDescent="0.2">
      <c r="A33" s="120"/>
      <c r="B33" s="119"/>
      <c r="C33" s="258" t="s">
        <v>106</v>
      </c>
      <c r="E33" s="113">
        <v>67.512301804264624</v>
      </c>
      <c r="F33" s="115">
        <v>6174</v>
      </c>
      <c r="G33" s="114">
        <v>6114</v>
      </c>
      <c r="H33" s="114">
        <v>6116</v>
      </c>
      <c r="I33" s="114">
        <v>5979</v>
      </c>
      <c r="J33" s="140">
        <v>5700</v>
      </c>
      <c r="K33" s="114">
        <v>474</v>
      </c>
      <c r="L33" s="116">
        <v>8.3157894736842106</v>
      </c>
    </row>
    <row r="34" spans="1:12" s="110" customFormat="1" ht="15" customHeight="1" x14ac:dyDescent="0.2">
      <c r="A34" s="120"/>
      <c r="B34" s="119"/>
      <c r="C34" s="258" t="s">
        <v>107</v>
      </c>
      <c r="E34" s="113">
        <v>32.487698195735376</v>
      </c>
      <c r="F34" s="115">
        <v>2971</v>
      </c>
      <c r="G34" s="114">
        <v>2914</v>
      </c>
      <c r="H34" s="114">
        <v>2881</v>
      </c>
      <c r="I34" s="114">
        <v>2811</v>
      </c>
      <c r="J34" s="140">
        <v>2793</v>
      </c>
      <c r="K34" s="114">
        <v>178</v>
      </c>
      <c r="L34" s="116">
        <v>6.3730755460078772</v>
      </c>
    </row>
    <row r="35" spans="1:12" s="110" customFormat="1" ht="24.95" customHeight="1" x14ac:dyDescent="0.2">
      <c r="A35" s="604" t="s">
        <v>190</v>
      </c>
      <c r="B35" s="605"/>
      <c r="C35" s="605"/>
      <c r="D35" s="606"/>
      <c r="E35" s="113">
        <v>70.111503213600443</v>
      </c>
      <c r="F35" s="115">
        <v>52252</v>
      </c>
      <c r="G35" s="114">
        <v>52465</v>
      </c>
      <c r="H35" s="114">
        <v>52698</v>
      </c>
      <c r="I35" s="114">
        <v>51549</v>
      </c>
      <c r="J35" s="140">
        <v>51527</v>
      </c>
      <c r="K35" s="114">
        <v>725</v>
      </c>
      <c r="L35" s="116">
        <v>1.4070293244318512</v>
      </c>
    </row>
    <row r="36" spans="1:12" s="110" customFormat="1" ht="15" customHeight="1" x14ac:dyDescent="0.2">
      <c r="A36" s="120"/>
      <c r="B36" s="119"/>
      <c r="C36" s="258" t="s">
        <v>106</v>
      </c>
      <c r="E36" s="113">
        <v>68.780142386894283</v>
      </c>
      <c r="F36" s="115">
        <v>35939</v>
      </c>
      <c r="G36" s="114">
        <v>35996</v>
      </c>
      <c r="H36" s="114">
        <v>36163</v>
      </c>
      <c r="I36" s="114">
        <v>35438</v>
      </c>
      <c r="J36" s="140">
        <v>35299</v>
      </c>
      <c r="K36" s="114">
        <v>640</v>
      </c>
      <c r="L36" s="116">
        <v>1.8130825235842376</v>
      </c>
    </row>
    <row r="37" spans="1:12" s="110" customFormat="1" ht="15" customHeight="1" x14ac:dyDescent="0.2">
      <c r="A37" s="120"/>
      <c r="B37" s="119"/>
      <c r="C37" s="258" t="s">
        <v>107</v>
      </c>
      <c r="E37" s="113">
        <v>31.21985761310572</v>
      </c>
      <c r="F37" s="115">
        <v>16313</v>
      </c>
      <c r="G37" s="114">
        <v>16469</v>
      </c>
      <c r="H37" s="114">
        <v>16535</v>
      </c>
      <c r="I37" s="114">
        <v>16111</v>
      </c>
      <c r="J37" s="140">
        <v>16228</v>
      </c>
      <c r="K37" s="114">
        <v>85</v>
      </c>
      <c r="L37" s="116">
        <v>0.52378604880453539</v>
      </c>
    </row>
    <row r="38" spans="1:12" s="110" customFormat="1" ht="15" customHeight="1" x14ac:dyDescent="0.2">
      <c r="A38" s="120"/>
      <c r="B38" s="119" t="s">
        <v>182</v>
      </c>
      <c r="C38" s="258"/>
      <c r="E38" s="113">
        <v>29.888496786399561</v>
      </c>
      <c r="F38" s="115">
        <v>22275</v>
      </c>
      <c r="G38" s="114">
        <v>22151</v>
      </c>
      <c r="H38" s="114">
        <v>22099</v>
      </c>
      <c r="I38" s="114">
        <v>22116</v>
      </c>
      <c r="J38" s="140">
        <v>21865</v>
      </c>
      <c r="K38" s="114">
        <v>410</v>
      </c>
      <c r="L38" s="116">
        <v>1.8751429224788474</v>
      </c>
    </row>
    <row r="39" spans="1:12" s="110" customFormat="1" ht="15" customHeight="1" x14ac:dyDescent="0.2">
      <c r="A39" s="120"/>
      <c r="B39" s="119"/>
      <c r="C39" s="258" t="s">
        <v>106</v>
      </c>
      <c r="E39" s="113">
        <v>18.352413019079687</v>
      </c>
      <c r="F39" s="115">
        <v>4088</v>
      </c>
      <c r="G39" s="114">
        <v>4027</v>
      </c>
      <c r="H39" s="114">
        <v>4083</v>
      </c>
      <c r="I39" s="114">
        <v>4217</v>
      </c>
      <c r="J39" s="140">
        <v>4057</v>
      </c>
      <c r="K39" s="114">
        <v>31</v>
      </c>
      <c r="L39" s="116">
        <v>0.76411141237367508</v>
      </c>
    </row>
    <row r="40" spans="1:12" s="110" customFormat="1" ht="15" customHeight="1" x14ac:dyDescent="0.2">
      <c r="A40" s="120"/>
      <c r="B40" s="119"/>
      <c r="C40" s="258" t="s">
        <v>107</v>
      </c>
      <c r="E40" s="113">
        <v>81.647586980920309</v>
      </c>
      <c r="F40" s="115">
        <v>18187</v>
      </c>
      <c r="G40" s="114">
        <v>18124</v>
      </c>
      <c r="H40" s="114">
        <v>18016</v>
      </c>
      <c r="I40" s="114">
        <v>17899</v>
      </c>
      <c r="J40" s="140">
        <v>17808</v>
      </c>
      <c r="K40" s="114">
        <v>379</v>
      </c>
      <c r="L40" s="116">
        <v>2.1282569631626234</v>
      </c>
    </row>
    <row r="41" spans="1:12" s="110" customFormat="1" ht="24.75" customHeight="1" x14ac:dyDescent="0.2">
      <c r="A41" s="604" t="s">
        <v>518</v>
      </c>
      <c r="B41" s="605"/>
      <c r="C41" s="605"/>
      <c r="D41" s="606"/>
      <c r="E41" s="113">
        <v>5.9575724234170169</v>
      </c>
      <c r="F41" s="115">
        <v>4440</v>
      </c>
      <c r="G41" s="114">
        <v>4867</v>
      </c>
      <c r="H41" s="114">
        <v>4880</v>
      </c>
      <c r="I41" s="114">
        <v>4051</v>
      </c>
      <c r="J41" s="140">
        <v>4374</v>
      </c>
      <c r="K41" s="114">
        <v>66</v>
      </c>
      <c r="L41" s="116">
        <v>1.5089163237311385</v>
      </c>
    </row>
    <row r="42" spans="1:12" s="110" customFormat="1" ht="15" customHeight="1" x14ac:dyDescent="0.2">
      <c r="A42" s="120"/>
      <c r="B42" s="119"/>
      <c r="C42" s="258" t="s">
        <v>106</v>
      </c>
      <c r="E42" s="113">
        <v>57.072072072072075</v>
      </c>
      <c r="F42" s="115">
        <v>2534</v>
      </c>
      <c r="G42" s="114">
        <v>2831</v>
      </c>
      <c r="H42" s="114">
        <v>2853</v>
      </c>
      <c r="I42" s="114">
        <v>2299</v>
      </c>
      <c r="J42" s="140">
        <v>2465</v>
      </c>
      <c r="K42" s="114">
        <v>69</v>
      </c>
      <c r="L42" s="116">
        <v>2.7991886409736306</v>
      </c>
    </row>
    <row r="43" spans="1:12" s="110" customFormat="1" ht="15" customHeight="1" x14ac:dyDescent="0.2">
      <c r="A43" s="123"/>
      <c r="B43" s="124"/>
      <c r="C43" s="260" t="s">
        <v>107</v>
      </c>
      <c r="D43" s="261"/>
      <c r="E43" s="125">
        <v>42.927927927927925</v>
      </c>
      <c r="F43" s="143">
        <v>1906</v>
      </c>
      <c r="G43" s="144">
        <v>2036</v>
      </c>
      <c r="H43" s="144">
        <v>2027</v>
      </c>
      <c r="I43" s="144">
        <v>1752</v>
      </c>
      <c r="J43" s="145">
        <v>1909</v>
      </c>
      <c r="K43" s="144">
        <v>-3</v>
      </c>
      <c r="L43" s="146">
        <v>-0.15715034049240439</v>
      </c>
    </row>
    <row r="44" spans="1:12" s="110" customFormat="1" ht="45.75" customHeight="1" x14ac:dyDescent="0.2">
      <c r="A44" s="604" t="s">
        <v>191</v>
      </c>
      <c r="B44" s="605"/>
      <c r="C44" s="605"/>
      <c r="D44" s="606"/>
      <c r="E44" s="113">
        <v>2.2756853220980315</v>
      </c>
      <c r="F44" s="115">
        <v>1696</v>
      </c>
      <c r="G44" s="114">
        <v>1692</v>
      </c>
      <c r="H44" s="114">
        <v>1673</v>
      </c>
      <c r="I44" s="114">
        <v>1624</v>
      </c>
      <c r="J44" s="140">
        <v>1624</v>
      </c>
      <c r="K44" s="114">
        <v>72</v>
      </c>
      <c r="L44" s="116">
        <v>4.4334975369458132</v>
      </c>
    </row>
    <row r="45" spans="1:12" s="110" customFormat="1" ht="15" customHeight="1" x14ac:dyDescent="0.2">
      <c r="A45" s="120"/>
      <c r="B45" s="119"/>
      <c r="C45" s="258" t="s">
        <v>106</v>
      </c>
      <c r="E45" s="113">
        <v>55.660377358490564</v>
      </c>
      <c r="F45" s="115">
        <v>944</v>
      </c>
      <c r="G45" s="114">
        <v>937</v>
      </c>
      <c r="H45" s="114">
        <v>928</v>
      </c>
      <c r="I45" s="114">
        <v>895</v>
      </c>
      <c r="J45" s="140">
        <v>897</v>
      </c>
      <c r="K45" s="114">
        <v>47</v>
      </c>
      <c r="L45" s="116">
        <v>5.2396878483835003</v>
      </c>
    </row>
    <row r="46" spans="1:12" s="110" customFormat="1" ht="15" customHeight="1" x14ac:dyDescent="0.2">
      <c r="A46" s="123"/>
      <c r="B46" s="124"/>
      <c r="C46" s="260" t="s">
        <v>107</v>
      </c>
      <c r="D46" s="261"/>
      <c r="E46" s="125">
        <v>44.339622641509436</v>
      </c>
      <c r="F46" s="143">
        <v>752</v>
      </c>
      <c r="G46" s="144">
        <v>755</v>
      </c>
      <c r="H46" s="144">
        <v>745</v>
      </c>
      <c r="I46" s="144">
        <v>729</v>
      </c>
      <c r="J46" s="145">
        <v>727</v>
      </c>
      <c r="K46" s="144">
        <v>25</v>
      </c>
      <c r="L46" s="146">
        <v>3.4387895460797799</v>
      </c>
    </row>
    <row r="47" spans="1:12" s="110" customFormat="1" ht="39" customHeight="1" x14ac:dyDescent="0.2">
      <c r="A47" s="604" t="s">
        <v>519</v>
      </c>
      <c r="B47" s="607"/>
      <c r="C47" s="607"/>
      <c r="D47" s="608"/>
      <c r="E47" s="113">
        <v>0.15564828853972384</v>
      </c>
      <c r="F47" s="115">
        <v>116</v>
      </c>
      <c r="G47" s="114">
        <v>117</v>
      </c>
      <c r="H47" s="114">
        <v>117</v>
      </c>
      <c r="I47" s="114">
        <v>107</v>
      </c>
      <c r="J47" s="140">
        <v>113</v>
      </c>
      <c r="K47" s="114">
        <v>3</v>
      </c>
      <c r="L47" s="116">
        <v>2.6548672566371683</v>
      </c>
    </row>
    <row r="48" spans="1:12" s="110" customFormat="1" ht="15" customHeight="1" x14ac:dyDescent="0.2">
      <c r="A48" s="120"/>
      <c r="B48" s="119"/>
      <c r="C48" s="258" t="s">
        <v>106</v>
      </c>
      <c r="E48" s="113">
        <v>36.206896551724135</v>
      </c>
      <c r="F48" s="115">
        <v>42</v>
      </c>
      <c r="G48" s="114">
        <v>43</v>
      </c>
      <c r="H48" s="114">
        <v>48</v>
      </c>
      <c r="I48" s="114">
        <v>42</v>
      </c>
      <c r="J48" s="140">
        <v>45</v>
      </c>
      <c r="K48" s="114">
        <v>-3</v>
      </c>
      <c r="L48" s="116">
        <v>-6.666666666666667</v>
      </c>
    </row>
    <row r="49" spans="1:12" s="110" customFormat="1" ht="15" customHeight="1" x14ac:dyDescent="0.2">
      <c r="A49" s="123"/>
      <c r="B49" s="124"/>
      <c r="C49" s="260" t="s">
        <v>107</v>
      </c>
      <c r="D49" s="261"/>
      <c r="E49" s="125">
        <v>63.793103448275865</v>
      </c>
      <c r="F49" s="143">
        <v>74</v>
      </c>
      <c r="G49" s="144">
        <v>74</v>
      </c>
      <c r="H49" s="144">
        <v>69</v>
      </c>
      <c r="I49" s="144">
        <v>65</v>
      </c>
      <c r="J49" s="145">
        <v>68</v>
      </c>
      <c r="K49" s="144">
        <v>6</v>
      </c>
      <c r="L49" s="146">
        <v>8.8235294117647065</v>
      </c>
    </row>
    <row r="50" spans="1:12" s="110" customFormat="1" ht="24.95" customHeight="1" x14ac:dyDescent="0.2">
      <c r="A50" s="609" t="s">
        <v>192</v>
      </c>
      <c r="B50" s="610"/>
      <c r="C50" s="610"/>
      <c r="D50" s="611"/>
      <c r="E50" s="262">
        <v>16.916017013968091</v>
      </c>
      <c r="F50" s="263">
        <v>12607</v>
      </c>
      <c r="G50" s="264">
        <v>13013</v>
      </c>
      <c r="H50" s="264">
        <v>13112</v>
      </c>
      <c r="I50" s="264">
        <v>12344</v>
      </c>
      <c r="J50" s="265">
        <v>12391</v>
      </c>
      <c r="K50" s="263">
        <v>216</v>
      </c>
      <c r="L50" s="266">
        <v>1.7432007101928819</v>
      </c>
    </row>
    <row r="51" spans="1:12" s="110" customFormat="1" ht="15" customHeight="1" x14ac:dyDescent="0.2">
      <c r="A51" s="120"/>
      <c r="B51" s="119"/>
      <c r="C51" s="258" t="s">
        <v>106</v>
      </c>
      <c r="E51" s="113">
        <v>57.277702863488535</v>
      </c>
      <c r="F51" s="115">
        <v>7221</v>
      </c>
      <c r="G51" s="114">
        <v>7404</v>
      </c>
      <c r="H51" s="114">
        <v>7478</v>
      </c>
      <c r="I51" s="114">
        <v>7101</v>
      </c>
      <c r="J51" s="140">
        <v>7041</v>
      </c>
      <c r="K51" s="114">
        <v>180</v>
      </c>
      <c r="L51" s="116">
        <v>2.5564550489987217</v>
      </c>
    </row>
    <row r="52" spans="1:12" s="110" customFormat="1" ht="15" customHeight="1" x14ac:dyDescent="0.2">
      <c r="A52" s="120"/>
      <c r="B52" s="119"/>
      <c r="C52" s="258" t="s">
        <v>107</v>
      </c>
      <c r="E52" s="113">
        <v>42.722297136511465</v>
      </c>
      <c r="F52" s="115">
        <v>5386</v>
      </c>
      <c r="G52" s="114">
        <v>5609</v>
      </c>
      <c r="H52" s="114">
        <v>5634</v>
      </c>
      <c r="I52" s="114">
        <v>5243</v>
      </c>
      <c r="J52" s="140">
        <v>5350</v>
      </c>
      <c r="K52" s="114">
        <v>36</v>
      </c>
      <c r="L52" s="116">
        <v>0.67289719626168221</v>
      </c>
    </row>
    <row r="53" spans="1:12" s="110" customFormat="1" ht="15" customHeight="1" x14ac:dyDescent="0.2">
      <c r="A53" s="120"/>
      <c r="B53" s="119"/>
      <c r="C53" s="258" t="s">
        <v>187</v>
      </c>
      <c r="D53" s="110" t="s">
        <v>193</v>
      </c>
      <c r="E53" s="113">
        <v>25.303402871420641</v>
      </c>
      <c r="F53" s="115">
        <v>3190</v>
      </c>
      <c r="G53" s="114">
        <v>3682</v>
      </c>
      <c r="H53" s="114">
        <v>3709</v>
      </c>
      <c r="I53" s="114">
        <v>2940</v>
      </c>
      <c r="J53" s="140">
        <v>3151</v>
      </c>
      <c r="K53" s="114">
        <v>39</v>
      </c>
      <c r="L53" s="116">
        <v>1.2377023167248493</v>
      </c>
    </row>
    <row r="54" spans="1:12" s="110" customFormat="1" ht="15" customHeight="1" x14ac:dyDescent="0.2">
      <c r="A54" s="120"/>
      <c r="B54" s="119"/>
      <c r="D54" s="267" t="s">
        <v>194</v>
      </c>
      <c r="E54" s="113">
        <v>58.369905956112852</v>
      </c>
      <c r="F54" s="115">
        <v>1862</v>
      </c>
      <c r="G54" s="114">
        <v>2132</v>
      </c>
      <c r="H54" s="114">
        <v>2162</v>
      </c>
      <c r="I54" s="114">
        <v>1743</v>
      </c>
      <c r="J54" s="140">
        <v>1834</v>
      </c>
      <c r="K54" s="114">
        <v>28</v>
      </c>
      <c r="L54" s="116">
        <v>1.5267175572519085</v>
      </c>
    </row>
    <row r="55" spans="1:12" s="110" customFormat="1" ht="15" customHeight="1" x14ac:dyDescent="0.2">
      <c r="A55" s="120"/>
      <c r="B55" s="119"/>
      <c r="D55" s="267" t="s">
        <v>195</v>
      </c>
      <c r="E55" s="113">
        <v>41.630094043887148</v>
      </c>
      <c r="F55" s="115">
        <v>1328</v>
      </c>
      <c r="G55" s="114">
        <v>1550</v>
      </c>
      <c r="H55" s="114">
        <v>1547</v>
      </c>
      <c r="I55" s="114">
        <v>1197</v>
      </c>
      <c r="J55" s="140">
        <v>1317</v>
      </c>
      <c r="K55" s="114">
        <v>11</v>
      </c>
      <c r="L55" s="116">
        <v>0.8352315869400152</v>
      </c>
    </row>
    <row r="56" spans="1:12" s="110" customFormat="1" ht="15" customHeight="1" x14ac:dyDescent="0.2">
      <c r="A56" s="120"/>
      <c r="B56" s="119" t="s">
        <v>196</v>
      </c>
      <c r="C56" s="258"/>
      <c r="E56" s="113">
        <v>62.283467736525019</v>
      </c>
      <c r="F56" s="115">
        <v>46418</v>
      </c>
      <c r="G56" s="114">
        <v>46077</v>
      </c>
      <c r="H56" s="114">
        <v>45992</v>
      </c>
      <c r="I56" s="114">
        <v>45728</v>
      </c>
      <c r="J56" s="140">
        <v>45605</v>
      </c>
      <c r="K56" s="114">
        <v>813</v>
      </c>
      <c r="L56" s="116">
        <v>1.782699265431422</v>
      </c>
    </row>
    <row r="57" spans="1:12" s="110" customFormat="1" ht="15" customHeight="1" x14ac:dyDescent="0.2">
      <c r="A57" s="120"/>
      <c r="B57" s="119"/>
      <c r="C57" s="258" t="s">
        <v>106</v>
      </c>
      <c r="E57" s="113">
        <v>51.971218061958723</v>
      </c>
      <c r="F57" s="115">
        <v>24124</v>
      </c>
      <c r="G57" s="114">
        <v>23919</v>
      </c>
      <c r="H57" s="114">
        <v>23934</v>
      </c>
      <c r="I57" s="114">
        <v>23773</v>
      </c>
      <c r="J57" s="140">
        <v>23714</v>
      </c>
      <c r="K57" s="114">
        <v>410</v>
      </c>
      <c r="L57" s="116">
        <v>1.7289364932107616</v>
      </c>
    </row>
    <row r="58" spans="1:12" s="110" customFormat="1" ht="15" customHeight="1" x14ac:dyDescent="0.2">
      <c r="A58" s="120"/>
      <c r="B58" s="119"/>
      <c r="C58" s="258" t="s">
        <v>107</v>
      </c>
      <c r="E58" s="113">
        <v>48.028781938041277</v>
      </c>
      <c r="F58" s="115">
        <v>22294</v>
      </c>
      <c r="G58" s="114">
        <v>22158</v>
      </c>
      <c r="H58" s="114">
        <v>22058</v>
      </c>
      <c r="I58" s="114">
        <v>21955</v>
      </c>
      <c r="J58" s="140">
        <v>21891</v>
      </c>
      <c r="K58" s="114">
        <v>403</v>
      </c>
      <c r="L58" s="116">
        <v>1.8409391987574801</v>
      </c>
    </row>
    <row r="59" spans="1:12" s="110" customFormat="1" ht="15" customHeight="1" x14ac:dyDescent="0.2">
      <c r="A59" s="120"/>
      <c r="B59" s="119"/>
      <c r="C59" s="258" t="s">
        <v>105</v>
      </c>
      <c r="D59" s="110" t="s">
        <v>197</v>
      </c>
      <c r="E59" s="113">
        <v>93.287086905941663</v>
      </c>
      <c r="F59" s="115">
        <v>43302</v>
      </c>
      <c r="G59" s="114">
        <v>42970</v>
      </c>
      <c r="H59" s="114">
        <v>42922</v>
      </c>
      <c r="I59" s="114">
        <v>42738</v>
      </c>
      <c r="J59" s="140">
        <v>42641</v>
      </c>
      <c r="K59" s="114">
        <v>661</v>
      </c>
      <c r="L59" s="116">
        <v>1.5501512628690697</v>
      </c>
    </row>
    <row r="60" spans="1:12" s="110" customFormat="1" ht="15" customHeight="1" x14ac:dyDescent="0.2">
      <c r="A60" s="120"/>
      <c r="B60" s="119"/>
      <c r="C60" s="258"/>
      <c r="D60" s="267" t="s">
        <v>198</v>
      </c>
      <c r="E60" s="113">
        <v>50.053115329545982</v>
      </c>
      <c r="F60" s="115">
        <v>21674</v>
      </c>
      <c r="G60" s="114">
        <v>21473</v>
      </c>
      <c r="H60" s="114">
        <v>21523</v>
      </c>
      <c r="I60" s="114">
        <v>21419</v>
      </c>
      <c r="J60" s="140">
        <v>21379</v>
      </c>
      <c r="K60" s="114">
        <v>295</v>
      </c>
      <c r="L60" s="116">
        <v>1.3798587398849338</v>
      </c>
    </row>
    <row r="61" spans="1:12" s="110" customFormat="1" ht="15" customHeight="1" x14ac:dyDescent="0.2">
      <c r="A61" s="120"/>
      <c r="B61" s="119"/>
      <c r="C61" s="258"/>
      <c r="D61" s="267" t="s">
        <v>199</v>
      </c>
      <c r="E61" s="113">
        <v>49.946884670454018</v>
      </c>
      <c r="F61" s="115">
        <v>21628</v>
      </c>
      <c r="G61" s="114">
        <v>21497</v>
      </c>
      <c r="H61" s="114">
        <v>21399</v>
      </c>
      <c r="I61" s="114">
        <v>21319</v>
      </c>
      <c r="J61" s="140">
        <v>21262</v>
      </c>
      <c r="K61" s="114">
        <v>366</v>
      </c>
      <c r="L61" s="116">
        <v>1.7213808672749507</v>
      </c>
    </row>
    <row r="62" spans="1:12" s="110" customFormat="1" ht="15" customHeight="1" x14ac:dyDescent="0.2">
      <c r="A62" s="120"/>
      <c r="B62" s="119"/>
      <c r="C62" s="258"/>
      <c r="D62" s="258" t="s">
        <v>200</v>
      </c>
      <c r="E62" s="113">
        <v>6.7129130940583392</v>
      </c>
      <c r="F62" s="115">
        <v>3116</v>
      </c>
      <c r="G62" s="114">
        <v>3107</v>
      </c>
      <c r="H62" s="114">
        <v>3070</v>
      </c>
      <c r="I62" s="114">
        <v>2990</v>
      </c>
      <c r="J62" s="140">
        <v>2964</v>
      </c>
      <c r="K62" s="114">
        <v>152</v>
      </c>
      <c r="L62" s="116">
        <v>5.1282051282051286</v>
      </c>
    </row>
    <row r="63" spans="1:12" s="110" customFormat="1" ht="15" customHeight="1" x14ac:dyDescent="0.2">
      <c r="A63" s="120"/>
      <c r="B63" s="119"/>
      <c r="C63" s="258"/>
      <c r="D63" s="267" t="s">
        <v>198</v>
      </c>
      <c r="E63" s="113">
        <v>78.626444159178433</v>
      </c>
      <c r="F63" s="115">
        <v>2450</v>
      </c>
      <c r="G63" s="114">
        <v>2446</v>
      </c>
      <c r="H63" s="114">
        <v>2411</v>
      </c>
      <c r="I63" s="114">
        <v>2354</v>
      </c>
      <c r="J63" s="140">
        <v>2335</v>
      </c>
      <c r="K63" s="114">
        <v>115</v>
      </c>
      <c r="L63" s="116">
        <v>4.925053533190578</v>
      </c>
    </row>
    <row r="64" spans="1:12" s="110" customFormat="1" ht="15" customHeight="1" x14ac:dyDescent="0.2">
      <c r="A64" s="120"/>
      <c r="B64" s="119"/>
      <c r="C64" s="258"/>
      <c r="D64" s="267" t="s">
        <v>199</v>
      </c>
      <c r="E64" s="113">
        <v>21.373555840821567</v>
      </c>
      <c r="F64" s="115">
        <v>666</v>
      </c>
      <c r="G64" s="114">
        <v>661</v>
      </c>
      <c r="H64" s="114">
        <v>659</v>
      </c>
      <c r="I64" s="114">
        <v>636</v>
      </c>
      <c r="J64" s="140">
        <v>629</v>
      </c>
      <c r="K64" s="114">
        <v>37</v>
      </c>
      <c r="L64" s="116">
        <v>5.882352941176471</v>
      </c>
    </row>
    <row r="65" spans="1:12" s="110" customFormat="1" ht="15" customHeight="1" x14ac:dyDescent="0.2">
      <c r="A65" s="120"/>
      <c r="B65" s="119" t="s">
        <v>201</v>
      </c>
      <c r="C65" s="258"/>
      <c r="E65" s="113">
        <v>9.0490694647577392</v>
      </c>
      <c r="F65" s="115">
        <v>6744</v>
      </c>
      <c r="G65" s="114">
        <v>6679</v>
      </c>
      <c r="H65" s="114">
        <v>6621</v>
      </c>
      <c r="I65" s="114">
        <v>6536</v>
      </c>
      <c r="J65" s="140">
        <v>6419</v>
      </c>
      <c r="K65" s="114">
        <v>325</v>
      </c>
      <c r="L65" s="116">
        <v>5.0630939398660226</v>
      </c>
    </row>
    <row r="66" spans="1:12" s="110" customFormat="1" ht="15" customHeight="1" x14ac:dyDescent="0.2">
      <c r="A66" s="120"/>
      <c r="B66" s="119"/>
      <c r="C66" s="258" t="s">
        <v>106</v>
      </c>
      <c r="E66" s="113">
        <v>50.459667852906286</v>
      </c>
      <c r="F66" s="115">
        <v>3403</v>
      </c>
      <c r="G66" s="114">
        <v>3381</v>
      </c>
      <c r="H66" s="114">
        <v>3339</v>
      </c>
      <c r="I66" s="114">
        <v>3299</v>
      </c>
      <c r="J66" s="140">
        <v>3253</v>
      </c>
      <c r="K66" s="114">
        <v>150</v>
      </c>
      <c r="L66" s="116">
        <v>4.6111281893636642</v>
      </c>
    </row>
    <row r="67" spans="1:12" s="110" customFormat="1" ht="15" customHeight="1" x14ac:dyDescent="0.2">
      <c r="A67" s="120"/>
      <c r="B67" s="119"/>
      <c r="C67" s="258" t="s">
        <v>107</v>
      </c>
      <c r="E67" s="113">
        <v>49.540332147093714</v>
      </c>
      <c r="F67" s="115">
        <v>3341</v>
      </c>
      <c r="G67" s="114">
        <v>3298</v>
      </c>
      <c r="H67" s="114">
        <v>3282</v>
      </c>
      <c r="I67" s="114">
        <v>3237</v>
      </c>
      <c r="J67" s="140">
        <v>3166</v>
      </c>
      <c r="K67" s="114">
        <v>175</v>
      </c>
      <c r="L67" s="116">
        <v>5.5274794693619711</v>
      </c>
    </row>
    <row r="68" spans="1:12" s="110" customFormat="1" ht="15" customHeight="1" x14ac:dyDescent="0.2">
      <c r="A68" s="120"/>
      <c r="B68" s="119"/>
      <c r="C68" s="258" t="s">
        <v>105</v>
      </c>
      <c r="D68" s="110" t="s">
        <v>202</v>
      </c>
      <c r="E68" s="113">
        <v>22.775800711743774</v>
      </c>
      <c r="F68" s="115">
        <v>1536</v>
      </c>
      <c r="G68" s="114">
        <v>1460</v>
      </c>
      <c r="H68" s="114">
        <v>1439</v>
      </c>
      <c r="I68" s="114">
        <v>1382</v>
      </c>
      <c r="J68" s="140">
        <v>1328</v>
      </c>
      <c r="K68" s="114">
        <v>208</v>
      </c>
      <c r="L68" s="116">
        <v>15.662650602409638</v>
      </c>
    </row>
    <row r="69" spans="1:12" s="110" customFormat="1" ht="15" customHeight="1" x14ac:dyDescent="0.2">
      <c r="A69" s="120"/>
      <c r="B69" s="119"/>
      <c r="C69" s="258"/>
      <c r="D69" s="267" t="s">
        <v>198</v>
      </c>
      <c r="E69" s="113">
        <v>43.5546875</v>
      </c>
      <c r="F69" s="115">
        <v>669</v>
      </c>
      <c r="G69" s="114">
        <v>632</v>
      </c>
      <c r="H69" s="114">
        <v>620</v>
      </c>
      <c r="I69" s="114">
        <v>600</v>
      </c>
      <c r="J69" s="140">
        <v>579</v>
      </c>
      <c r="K69" s="114">
        <v>90</v>
      </c>
      <c r="L69" s="116">
        <v>15.544041450777202</v>
      </c>
    </row>
    <row r="70" spans="1:12" s="110" customFormat="1" ht="15" customHeight="1" x14ac:dyDescent="0.2">
      <c r="A70" s="120"/>
      <c r="B70" s="119"/>
      <c r="C70" s="258"/>
      <c r="D70" s="267" t="s">
        <v>199</v>
      </c>
      <c r="E70" s="113">
        <v>56.4453125</v>
      </c>
      <c r="F70" s="115">
        <v>867</v>
      </c>
      <c r="G70" s="114">
        <v>828</v>
      </c>
      <c r="H70" s="114">
        <v>819</v>
      </c>
      <c r="I70" s="114">
        <v>782</v>
      </c>
      <c r="J70" s="140">
        <v>749</v>
      </c>
      <c r="K70" s="114">
        <v>118</v>
      </c>
      <c r="L70" s="116">
        <v>15.754339118825101</v>
      </c>
    </row>
    <row r="71" spans="1:12" s="110" customFormat="1" ht="15" customHeight="1" x14ac:dyDescent="0.2">
      <c r="A71" s="120"/>
      <c r="B71" s="119"/>
      <c r="C71" s="258"/>
      <c r="D71" s="110" t="s">
        <v>203</v>
      </c>
      <c r="E71" s="113">
        <v>71.011269276393833</v>
      </c>
      <c r="F71" s="115">
        <v>4789</v>
      </c>
      <c r="G71" s="114">
        <v>4797</v>
      </c>
      <c r="H71" s="114">
        <v>4766</v>
      </c>
      <c r="I71" s="114">
        <v>4752</v>
      </c>
      <c r="J71" s="140">
        <v>4702</v>
      </c>
      <c r="K71" s="114">
        <v>87</v>
      </c>
      <c r="L71" s="116">
        <v>1.8502764780944279</v>
      </c>
    </row>
    <row r="72" spans="1:12" s="110" customFormat="1" ht="15" customHeight="1" x14ac:dyDescent="0.2">
      <c r="A72" s="120"/>
      <c r="B72" s="119"/>
      <c r="C72" s="258"/>
      <c r="D72" s="267" t="s">
        <v>198</v>
      </c>
      <c r="E72" s="113">
        <v>51.346836500313216</v>
      </c>
      <c r="F72" s="115">
        <v>2459</v>
      </c>
      <c r="G72" s="114">
        <v>2470</v>
      </c>
      <c r="H72" s="114">
        <v>2444</v>
      </c>
      <c r="I72" s="114">
        <v>2430</v>
      </c>
      <c r="J72" s="140">
        <v>2414</v>
      </c>
      <c r="K72" s="114">
        <v>45</v>
      </c>
      <c r="L72" s="116">
        <v>1.864125932062966</v>
      </c>
    </row>
    <row r="73" spans="1:12" s="110" customFormat="1" ht="15" customHeight="1" x14ac:dyDescent="0.2">
      <c r="A73" s="120"/>
      <c r="B73" s="119"/>
      <c r="C73" s="258"/>
      <c r="D73" s="267" t="s">
        <v>199</v>
      </c>
      <c r="E73" s="113">
        <v>48.653163499686784</v>
      </c>
      <c r="F73" s="115">
        <v>2330</v>
      </c>
      <c r="G73" s="114">
        <v>2327</v>
      </c>
      <c r="H73" s="114">
        <v>2322</v>
      </c>
      <c r="I73" s="114">
        <v>2322</v>
      </c>
      <c r="J73" s="140">
        <v>2288</v>
      </c>
      <c r="K73" s="114">
        <v>42</v>
      </c>
      <c r="L73" s="116">
        <v>1.8356643356643356</v>
      </c>
    </row>
    <row r="74" spans="1:12" s="110" customFormat="1" ht="15" customHeight="1" x14ac:dyDescent="0.2">
      <c r="A74" s="120"/>
      <c r="B74" s="119"/>
      <c r="C74" s="258"/>
      <c r="D74" s="110" t="s">
        <v>204</v>
      </c>
      <c r="E74" s="113">
        <v>6.2129300118623965</v>
      </c>
      <c r="F74" s="115">
        <v>419</v>
      </c>
      <c r="G74" s="114">
        <v>422</v>
      </c>
      <c r="H74" s="114">
        <v>416</v>
      </c>
      <c r="I74" s="114">
        <v>402</v>
      </c>
      <c r="J74" s="140">
        <v>389</v>
      </c>
      <c r="K74" s="114">
        <v>30</v>
      </c>
      <c r="L74" s="116">
        <v>7.7120822622107967</v>
      </c>
    </row>
    <row r="75" spans="1:12" s="110" customFormat="1" ht="15" customHeight="1" x14ac:dyDescent="0.2">
      <c r="A75" s="120"/>
      <c r="B75" s="119"/>
      <c r="C75" s="258"/>
      <c r="D75" s="267" t="s">
        <v>198</v>
      </c>
      <c r="E75" s="113">
        <v>65.632458233890219</v>
      </c>
      <c r="F75" s="115">
        <v>275</v>
      </c>
      <c r="G75" s="114">
        <v>279</v>
      </c>
      <c r="H75" s="114">
        <v>275</v>
      </c>
      <c r="I75" s="114">
        <v>269</v>
      </c>
      <c r="J75" s="140">
        <v>260</v>
      </c>
      <c r="K75" s="114">
        <v>15</v>
      </c>
      <c r="L75" s="116">
        <v>5.7692307692307692</v>
      </c>
    </row>
    <row r="76" spans="1:12" s="110" customFormat="1" ht="15" customHeight="1" x14ac:dyDescent="0.2">
      <c r="A76" s="120"/>
      <c r="B76" s="119"/>
      <c r="C76" s="258"/>
      <c r="D76" s="267" t="s">
        <v>199</v>
      </c>
      <c r="E76" s="113">
        <v>34.367541766109788</v>
      </c>
      <c r="F76" s="115">
        <v>144</v>
      </c>
      <c r="G76" s="114">
        <v>143</v>
      </c>
      <c r="H76" s="114">
        <v>141</v>
      </c>
      <c r="I76" s="114">
        <v>133</v>
      </c>
      <c r="J76" s="140">
        <v>129</v>
      </c>
      <c r="K76" s="114">
        <v>15</v>
      </c>
      <c r="L76" s="116">
        <v>11.627906976744185</v>
      </c>
    </row>
    <row r="77" spans="1:12" s="110" customFormat="1" ht="15" customHeight="1" x14ac:dyDescent="0.2">
      <c r="A77" s="534"/>
      <c r="B77" s="119" t="s">
        <v>205</v>
      </c>
      <c r="C77" s="268"/>
      <c r="D77" s="182"/>
      <c r="E77" s="113">
        <v>11.751445784749151</v>
      </c>
      <c r="F77" s="115">
        <v>8758</v>
      </c>
      <c r="G77" s="114">
        <v>8847</v>
      </c>
      <c r="H77" s="114">
        <v>9072</v>
      </c>
      <c r="I77" s="114">
        <v>9057</v>
      </c>
      <c r="J77" s="140">
        <v>8977</v>
      </c>
      <c r="K77" s="114">
        <v>-219</v>
      </c>
      <c r="L77" s="116">
        <v>-2.4395677843377519</v>
      </c>
    </row>
    <row r="78" spans="1:12" s="110" customFormat="1" ht="15" customHeight="1" x14ac:dyDescent="0.2">
      <c r="A78" s="120"/>
      <c r="B78" s="119"/>
      <c r="C78" s="268" t="s">
        <v>106</v>
      </c>
      <c r="D78" s="182"/>
      <c r="E78" s="113">
        <v>60.276318794245263</v>
      </c>
      <c r="F78" s="115">
        <v>5279</v>
      </c>
      <c r="G78" s="114">
        <v>5319</v>
      </c>
      <c r="H78" s="114">
        <v>5495</v>
      </c>
      <c r="I78" s="114">
        <v>5482</v>
      </c>
      <c r="J78" s="140">
        <v>5348</v>
      </c>
      <c r="K78" s="114">
        <v>-69</v>
      </c>
      <c r="L78" s="116">
        <v>-1.2902019446522064</v>
      </c>
    </row>
    <row r="79" spans="1:12" s="110" customFormat="1" ht="15" customHeight="1" x14ac:dyDescent="0.2">
      <c r="A79" s="123"/>
      <c r="B79" s="124"/>
      <c r="C79" s="260" t="s">
        <v>107</v>
      </c>
      <c r="D79" s="261"/>
      <c r="E79" s="125">
        <v>39.723681205754737</v>
      </c>
      <c r="F79" s="143">
        <v>3479</v>
      </c>
      <c r="G79" s="144">
        <v>3528</v>
      </c>
      <c r="H79" s="144">
        <v>3577</v>
      </c>
      <c r="I79" s="144">
        <v>3575</v>
      </c>
      <c r="J79" s="145">
        <v>3629</v>
      </c>
      <c r="K79" s="144">
        <v>-150</v>
      </c>
      <c r="L79" s="146">
        <v>-4.133370074400661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74527</v>
      </c>
      <c r="E11" s="114">
        <v>74616</v>
      </c>
      <c r="F11" s="114">
        <v>74797</v>
      </c>
      <c r="G11" s="114">
        <v>73665</v>
      </c>
      <c r="H11" s="140">
        <v>73392</v>
      </c>
      <c r="I11" s="115">
        <v>1135</v>
      </c>
      <c r="J11" s="116">
        <v>1.5464900806627426</v>
      </c>
    </row>
    <row r="12" spans="1:15" s="110" customFormat="1" ht="24.95" customHeight="1" x14ac:dyDescent="0.2">
      <c r="A12" s="193" t="s">
        <v>132</v>
      </c>
      <c r="B12" s="194" t="s">
        <v>133</v>
      </c>
      <c r="C12" s="113">
        <v>0.7715324647443208</v>
      </c>
      <c r="D12" s="115">
        <v>575</v>
      </c>
      <c r="E12" s="114">
        <v>534</v>
      </c>
      <c r="F12" s="114">
        <v>684</v>
      </c>
      <c r="G12" s="114">
        <v>679</v>
      </c>
      <c r="H12" s="140">
        <v>557</v>
      </c>
      <c r="I12" s="115">
        <v>18</v>
      </c>
      <c r="J12" s="116">
        <v>3.2315978456014363</v>
      </c>
    </row>
    <row r="13" spans="1:15" s="110" customFormat="1" ht="24.95" customHeight="1" x14ac:dyDescent="0.2">
      <c r="A13" s="193" t="s">
        <v>134</v>
      </c>
      <c r="B13" s="199" t="s">
        <v>214</v>
      </c>
      <c r="C13" s="113">
        <v>1.3833912541763387</v>
      </c>
      <c r="D13" s="115">
        <v>1031</v>
      </c>
      <c r="E13" s="114">
        <v>1019</v>
      </c>
      <c r="F13" s="114">
        <v>1031</v>
      </c>
      <c r="G13" s="114">
        <v>1022</v>
      </c>
      <c r="H13" s="140">
        <v>1024</v>
      </c>
      <c r="I13" s="115">
        <v>7</v>
      </c>
      <c r="J13" s="116">
        <v>0.68359375</v>
      </c>
    </row>
    <row r="14" spans="1:15" s="287" customFormat="1" ht="24" customHeight="1" x14ac:dyDescent="0.2">
      <c r="A14" s="193" t="s">
        <v>215</v>
      </c>
      <c r="B14" s="199" t="s">
        <v>137</v>
      </c>
      <c r="C14" s="113">
        <v>19.658647201685294</v>
      </c>
      <c r="D14" s="115">
        <v>14651</v>
      </c>
      <c r="E14" s="114">
        <v>14562</v>
      </c>
      <c r="F14" s="114">
        <v>14427</v>
      </c>
      <c r="G14" s="114">
        <v>14330</v>
      </c>
      <c r="H14" s="140">
        <v>14326</v>
      </c>
      <c r="I14" s="115">
        <v>325</v>
      </c>
      <c r="J14" s="116">
        <v>2.2686025408348458</v>
      </c>
      <c r="K14" s="110"/>
      <c r="L14" s="110"/>
      <c r="M14" s="110"/>
      <c r="N14" s="110"/>
      <c r="O14" s="110"/>
    </row>
    <row r="15" spans="1:15" s="110" customFormat="1" ht="24.75" customHeight="1" x14ac:dyDescent="0.2">
      <c r="A15" s="193" t="s">
        <v>216</v>
      </c>
      <c r="B15" s="199" t="s">
        <v>217</v>
      </c>
      <c r="C15" s="113">
        <v>5.1887235498544149</v>
      </c>
      <c r="D15" s="115">
        <v>3867</v>
      </c>
      <c r="E15" s="114">
        <v>3826</v>
      </c>
      <c r="F15" s="114">
        <v>3826</v>
      </c>
      <c r="G15" s="114">
        <v>3816</v>
      </c>
      <c r="H15" s="140">
        <v>3773</v>
      </c>
      <c r="I15" s="115">
        <v>94</v>
      </c>
      <c r="J15" s="116">
        <v>2.4913861648555526</v>
      </c>
    </row>
    <row r="16" spans="1:15" s="287" customFormat="1" ht="24.95" customHeight="1" x14ac:dyDescent="0.2">
      <c r="A16" s="193" t="s">
        <v>218</v>
      </c>
      <c r="B16" s="199" t="s">
        <v>141</v>
      </c>
      <c r="C16" s="113">
        <v>10.771935003421579</v>
      </c>
      <c r="D16" s="115">
        <v>8028</v>
      </c>
      <c r="E16" s="114">
        <v>7982</v>
      </c>
      <c r="F16" s="114">
        <v>7821</v>
      </c>
      <c r="G16" s="114">
        <v>7731</v>
      </c>
      <c r="H16" s="140">
        <v>7773</v>
      </c>
      <c r="I16" s="115">
        <v>255</v>
      </c>
      <c r="J16" s="116">
        <v>3.2805866460825936</v>
      </c>
      <c r="K16" s="110"/>
      <c r="L16" s="110"/>
      <c r="M16" s="110"/>
      <c r="N16" s="110"/>
      <c r="O16" s="110"/>
    </row>
    <row r="17" spans="1:15" s="110" customFormat="1" ht="24.95" customHeight="1" x14ac:dyDescent="0.2">
      <c r="A17" s="193" t="s">
        <v>219</v>
      </c>
      <c r="B17" s="199" t="s">
        <v>220</v>
      </c>
      <c r="C17" s="113">
        <v>3.6979886484093014</v>
      </c>
      <c r="D17" s="115">
        <v>2756</v>
      </c>
      <c r="E17" s="114">
        <v>2754</v>
      </c>
      <c r="F17" s="114">
        <v>2780</v>
      </c>
      <c r="G17" s="114">
        <v>2783</v>
      </c>
      <c r="H17" s="140">
        <v>2780</v>
      </c>
      <c r="I17" s="115">
        <v>-24</v>
      </c>
      <c r="J17" s="116">
        <v>-0.86330935251798557</v>
      </c>
    </row>
    <row r="18" spans="1:15" s="287" customFormat="1" ht="24.95" customHeight="1" x14ac:dyDescent="0.2">
      <c r="A18" s="201" t="s">
        <v>144</v>
      </c>
      <c r="B18" s="202" t="s">
        <v>145</v>
      </c>
      <c r="C18" s="113">
        <v>8.3996403987816493</v>
      </c>
      <c r="D18" s="115">
        <v>6260</v>
      </c>
      <c r="E18" s="114">
        <v>6200</v>
      </c>
      <c r="F18" s="114">
        <v>6299</v>
      </c>
      <c r="G18" s="114">
        <v>6087</v>
      </c>
      <c r="H18" s="140">
        <v>6037</v>
      </c>
      <c r="I18" s="115">
        <v>223</v>
      </c>
      <c r="J18" s="116">
        <v>3.693887692562531</v>
      </c>
      <c r="K18" s="110"/>
      <c r="L18" s="110"/>
      <c r="M18" s="110"/>
      <c r="N18" s="110"/>
      <c r="O18" s="110"/>
    </row>
    <row r="19" spans="1:15" s="110" customFormat="1" ht="24.95" customHeight="1" x14ac:dyDescent="0.2">
      <c r="A19" s="193" t="s">
        <v>146</v>
      </c>
      <c r="B19" s="199" t="s">
        <v>147</v>
      </c>
      <c r="C19" s="113">
        <v>15.257557663665517</v>
      </c>
      <c r="D19" s="115">
        <v>11371</v>
      </c>
      <c r="E19" s="114">
        <v>11558</v>
      </c>
      <c r="F19" s="114">
        <v>11644</v>
      </c>
      <c r="G19" s="114">
        <v>11429</v>
      </c>
      <c r="H19" s="140">
        <v>11485</v>
      </c>
      <c r="I19" s="115">
        <v>-114</v>
      </c>
      <c r="J19" s="116">
        <v>-0.99259904222899431</v>
      </c>
    </row>
    <row r="20" spans="1:15" s="287" customFormat="1" ht="24.95" customHeight="1" x14ac:dyDescent="0.2">
      <c r="A20" s="193" t="s">
        <v>148</v>
      </c>
      <c r="B20" s="199" t="s">
        <v>149</v>
      </c>
      <c r="C20" s="113">
        <v>6.6472553571188966</v>
      </c>
      <c r="D20" s="115">
        <v>4954</v>
      </c>
      <c r="E20" s="114">
        <v>4875</v>
      </c>
      <c r="F20" s="114">
        <v>4826</v>
      </c>
      <c r="G20" s="114">
        <v>4691</v>
      </c>
      <c r="H20" s="140">
        <v>4710</v>
      </c>
      <c r="I20" s="115">
        <v>244</v>
      </c>
      <c r="J20" s="116">
        <v>5.1804670912951165</v>
      </c>
      <c r="K20" s="110"/>
      <c r="L20" s="110"/>
      <c r="M20" s="110"/>
      <c r="N20" s="110"/>
      <c r="O20" s="110"/>
    </row>
    <row r="21" spans="1:15" s="110" customFormat="1" ht="24.95" customHeight="1" x14ac:dyDescent="0.2">
      <c r="A21" s="201" t="s">
        <v>150</v>
      </c>
      <c r="B21" s="202" t="s">
        <v>151</v>
      </c>
      <c r="C21" s="113">
        <v>2.1133280556040095</v>
      </c>
      <c r="D21" s="115">
        <v>1575</v>
      </c>
      <c r="E21" s="114">
        <v>1658</v>
      </c>
      <c r="F21" s="114">
        <v>1711</v>
      </c>
      <c r="G21" s="114">
        <v>1729</v>
      </c>
      <c r="H21" s="140">
        <v>1680</v>
      </c>
      <c r="I21" s="115">
        <v>-105</v>
      </c>
      <c r="J21" s="116">
        <v>-6.25</v>
      </c>
    </row>
    <row r="22" spans="1:15" s="110" customFormat="1" ht="24.95" customHeight="1" x14ac:dyDescent="0.2">
      <c r="A22" s="201" t="s">
        <v>152</v>
      </c>
      <c r="B22" s="199" t="s">
        <v>153</v>
      </c>
      <c r="C22" s="113">
        <v>1.2599460598172474</v>
      </c>
      <c r="D22" s="115">
        <v>939</v>
      </c>
      <c r="E22" s="114">
        <v>924</v>
      </c>
      <c r="F22" s="114">
        <v>926</v>
      </c>
      <c r="G22" s="114">
        <v>912</v>
      </c>
      <c r="H22" s="140">
        <v>907</v>
      </c>
      <c r="I22" s="115">
        <v>32</v>
      </c>
      <c r="J22" s="116">
        <v>3.528114663726571</v>
      </c>
    </row>
    <row r="23" spans="1:15" s="110" customFormat="1" ht="24.95" customHeight="1" x14ac:dyDescent="0.2">
      <c r="A23" s="193" t="s">
        <v>154</v>
      </c>
      <c r="B23" s="199" t="s">
        <v>155</v>
      </c>
      <c r="C23" s="113">
        <v>2.019402364243831</v>
      </c>
      <c r="D23" s="115">
        <v>1505</v>
      </c>
      <c r="E23" s="114">
        <v>1504</v>
      </c>
      <c r="F23" s="114">
        <v>1516</v>
      </c>
      <c r="G23" s="114">
        <v>1491</v>
      </c>
      <c r="H23" s="140">
        <v>1517</v>
      </c>
      <c r="I23" s="115">
        <v>-12</v>
      </c>
      <c r="J23" s="116">
        <v>-0.79103493737640074</v>
      </c>
    </row>
    <row r="24" spans="1:15" s="110" customFormat="1" ht="24.95" customHeight="1" x14ac:dyDescent="0.2">
      <c r="A24" s="193" t="s">
        <v>156</v>
      </c>
      <c r="B24" s="199" t="s">
        <v>221</v>
      </c>
      <c r="C24" s="113">
        <v>6.2192225636346556</v>
      </c>
      <c r="D24" s="115">
        <v>4635</v>
      </c>
      <c r="E24" s="114">
        <v>4645</v>
      </c>
      <c r="F24" s="114">
        <v>4618</v>
      </c>
      <c r="G24" s="114">
        <v>4500</v>
      </c>
      <c r="H24" s="140">
        <v>4490</v>
      </c>
      <c r="I24" s="115">
        <v>145</v>
      </c>
      <c r="J24" s="116">
        <v>3.2293986636971046</v>
      </c>
    </row>
    <row r="25" spans="1:15" s="110" customFormat="1" ht="24.95" customHeight="1" x14ac:dyDescent="0.2">
      <c r="A25" s="193" t="s">
        <v>222</v>
      </c>
      <c r="B25" s="204" t="s">
        <v>159</v>
      </c>
      <c r="C25" s="113">
        <v>4.105894508030647</v>
      </c>
      <c r="D25" s="115">
        <v>3060</v>
      </c>
      <c r="E25" s="114">
        <v>3074</v>
      </c>
      <c r="F25" s="114">
        <v>3152</v>
      </c>
      <c r="G25" s="114">
        <v>3163</v>
      </c>
      <c r="H25" s="140">
        <v>3132</v>
      </c>
      <c r="I25" s="115">
        <v>-72</v>
      </c>
      <c r="J25" s="116">
        <v>-2.2988505747126435</v>
      </c>
    </row>
    <row r="26" spans="1:15" s="110" customFormat="1" ht="24.95" customHeight="1" x14ac:dyDescent="0.2">
      <c r="A26" s="201">
        <v>782.78300000000002</v>
      </c>
      <c r="B26" s="203" t="s">
        <v>160</v>
      </c>
      <c r="C26" s="113">
        <v>0.84264763105988438</v>
      </c>
      <c r="D26" s="115">
        <v>628</v>
      </c>
      <c r="E26" s="114">
        <v>651</v>
      </c>
      <c r="F26" s="114">
        <v>768</v>
      </c>
      <c r="G26" s="114">
        <v>808</v>
      </c>
      <c r="H26" s="140">
        <v>831</v>
      </c>
      <c r="I26" s="115">
        <v>-203</v>
      </c>
      <c r="J26" s="116">
        <v>-24.428399518652228</v>
      </c>
    </row>
    <row r="27" spans="1:15" s="110" customFormat="1" ht="24.95" customHeight="1" x14ac:dyDescent="0.2">
      <c r="A27" s="193" t="s">
        <v>161</v>
      </c>
      <c r="B27" s="199" t="s">
        <v>223</v>
      </c>
      <c r="C27" s="113">
        <v>4.7647161431427536</v>
      </c>
      <c r="D27" s="115">
        <v>3551</v>
      </c>
      <c r="E27" s="114">
        <v>3547</v>
      </c>
      <c r="F27" s="114">
        <v>3511</v>
      </c>
      <c r="G27" s="114">
        <v>3423</v>
      </c>
      <c r="H27" s="140">
        <v>3421</v>
      </c>
      <c r="I27" s="115">
        <v>130</v>
      </c>
      <c r="J27" s="116">
        <v>3.8000584624378835</v>
      </c>
    </row>
    <row r="28" spans="1:15" s="110" customFormat="1" ht="24.95" customHeight="1" x14ac:dyDescent="0.2">
      <c r="A28" s="193" t="s">
        <v>163</v>
      </c>
      <c r="B28" s="199" t="s">
        <v>164</v>
      </c>
      <c r="C28" s="113">
        <v>2.6245521757215506</v>
      </c>
      <c r="D28" s="115">
        <v>1956</v>
      </c>
      <c r="E28" s="114">
        <v>1952</v>
      </c>
      <c r="F28" s="114">
        <v>1932</v>
      </c>
      <c r="G28" s="114">
        <v>1918</v>
      </c>
      <c r="H28" s="140">
        <v>1896</v>
      </c>
      <c r="I28" s="115">
        <v>60</v>
      </c>
      <c r="J28" s="116">
        <v>3.1645569620253164</v>
      </c>
    </row>
    <row r="29" spans="1:15" s="110" customFormat="1" ht="24.95" customHeight="1" x14ac:dyDescent="0.2">
      <c r="A29" s="193">
        <v>86</v>
      </c>
      <c r="B29" s="199" t="s">
        <v>165</v>
      </c>
      <c r="C29" s="113">
        <v>7.4563580984072884</v>
      </c>
      <c r="D29" s="115">
        <v>5557</v>
      </c>
      <c r="E29" s="114">
        <v>5554</v>
      </c>
      <c r="F29" s="114">
        <v>5475</v>
      </c>
      <c r="G29" s="114">
        <v>5367</v>
      </c>
      <c r="H29" s="140">
        <v>5376</v>
      </c>
      <c r="I29" s="115">
        <v>181</v>
      </c>
      <c r="J29" s="116">
        <v>3.3668154761904763</v>
      </c>
    </row>
    <row r="30" spans="1:15" s="110" customFormat="1" ht="24.95" customHeight="1" x14ac:dyDescent="0.2">
      <c r="A30" s="193">
        <v>87.88</v>
      </c>
      <c r="B30" s="204" t="s">
        <v>166</v>
      </c>
      <c r="C30" s="113">
        <v>13.054329303473908</v>
      </c>
      <c r="D30" s="115">
        <v>9729</v>
      </c>
      <c r="E30" s="114">
        <v>9773</v>
      </c>
      <c r="F30" s="114">
        <v>9670</v>
      </c>
      <c r="G30" s="114">
        <v>9485</v>
      </c>
      <c r="H30" s="140">
        <v>9361</v>
      </c>
      <c r="I30" s="115">
        <v>368</v>
      </c>
      <c r="J30" s="116">
        <v>3.9312039312039313</v>
      </c>
    </row>
    <row r="31" spans="1:15" s="110" customFormat="1" ht="24.95" customHeight="1" x14ac:dyDescent="0.2">
      <c r="A31" s="193" t="s">
        <v>167</v>
      </c>
      <c r="B31" s="199" t="s">
        <v>168</v>
      </c>
      <c r="C31" s="113">
        <v>3.4215787566922056</v>
      </c>
      <c r="D31" s="115">
        <v>2550</v>
      </c>
      <c r="E31" s="114">
        <v>2585</v>
      </c>
      <c r="F31" s="114">
        <v>2607</v>
      </c>
      <c r="G31" s="114">
        <v>2631</v>
      </c>
      <c r="H31" s="140">
        <v>2642</v>
      </c>
      <c r="I31" s="115">
        <v>-92</v>
      </c>
      <c r="J31" s="116">
        <v>-3.4822104466313397</v>
      </c>
    </row>
    <row r="32" spans="1:15" s="110" customFormat="1" ht="24.95" customHeight="1" x14ac:dyDescent="0.2">
      <c r="A32" s="193"/>
      <c r="B32" s="288" t="s">
        <v>224</v>
      </c>
      <c r="C32" s="113">
        <v>0</v>
      </c>
      <c r="D32" s="115">
        <v>0</v>
      </c>
      <c r="E32" s="114" t="s">
        <v>513</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0.7715324647443208</v>
      </c>
      <c r="D34" s="115">
        <v>575</v>
      </c>
      <c r="E34" s="114">
        <v>534</v>
      </c>
      <c r="F34" s="114">
        <v>684</v>
      </c>
      <c r="G34" s="114">
        <v>679</v>
      </c>
      <c r="H34" s="140">
        <v>557</v>
      </c>
      <c r="I34" s="115">
        <v>18</v>
      </c>
      <c r="J34" s="116">
        <v>3.2315978456014363</v>
      </c>
    </row>
    <row r="35" spans="1:10" s="110" customFormat="1" ht="24.95" customHeight="1" x14ac:dyDescent="0.2">
      <c r="A35" s="292" t="s">
        <v>171</v>
      </c>
      <c r="B35" s="293" t="s">
        <v>172</v>
      </c>
      <c r="C35" s="113">
        <v>29.441678854643282</v>
      </c>
      <c r="D35" s="115">
        <v>21942</v>
      </c>
      <c r="E35" s="114">
        <v>21781</v>
      </c>
      <c r="F35" s="114">
        <v>21757</v>
      </c>
      <c r="G35" s="114">
        <v>21439</v>
      </c>
      <c r="H35" s="140">
        <v>21387</v>
      </c>
      <c r="I35" s="115">
        <v>555</v>
      </c>
      <c r="J35" s="116">
        <v>2.5950343666713422</v>
      </c>
    </row>
    <row r="36" spans="1:10" s="110" customFormat="1" ht="24.95" customHeight="1" x14ac:dyDescent="0.2">
      <c r="A36" s="294" t="s">
        <v>173</v>
      </c>
      <c r="B36" s="295" t="s">
        <v>174</v>
      </c>
      <c r="C36" s="125">
        <v>69.786788680612389</v>
      </c>
      <c r="D36" s="143">
        <v>52010</v>
      </c>
      <c r="E36" s="144">
        <v>52300</v>
      </c>
      <c r="F36" s="144">
        <v>52356</v>
      </c>
      <c r="G36" s="144">
        <v>51547</v>
      </c>
      <c r="H36" s="145">
        <v>51448</v>
      </c>
      <c r="I36" s="143">
        <v>562</v>
      </c>
      <c r="J36" s="146">
        <v>1.0923651065153164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2020-09-25T07:59:31Z</dcterms:created>
  <dcterms:modified xsi:type="dcterms:W3CDTF">2020-09-28T08:07:36Z</dcterms:modified>
</cp:coreProperties>
</file>