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E37" i="24" s="1"/>
  <c r="C35" i="24"/>
  <c r="C34" i="24"/>
  <c r="C33" i="24"/>
  <c r="C32" i="24"/>
  <c r="G32" i="24" s="1"/>
  <c r="C31" i="24"/>
  <c r="C30" i="24"/>
  <c r="G30" i="24" s="1"/>
  <c r="C29" i="24"/>
  <c r="C28" i="24"/>
  <c r="C27" i="24"/>
  <c r="C26" i="24"/>
  <c r="C25" i="24"/>
  <c r="C24" i="24"/>
  <c r="G24" i="24" s="1"/>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D9" i="24"/>
  <c r="J9" i="24"/>
  <c r="H9" i="24"/>
  <c r="K9" i="24"/>
  <c r="F9" i="24"/>
  <c r="D15" i="24"/>
  <c r="J15" i="24"/>
  <c r="H15" i="24"/>
  <c r="K15" i="24"/>
  <c r="F15" i="24"/>
  <c r="K18" i="24"/>
  <c r="H18" i="24"/>
  <c r="F18" i="24"/>
  <c r="D18" i="24"/>
  <c r="J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K8" i="24"/>
  <c r="H8" i="24"/>
  <c r="F8" i="24"/>
  <c r="D8" i="24"/>
  <c r="J8" i="24"/>
  <c r="D19" i="24"/>
  <c r="J19" i="24"/>
  <c r="H19" i="24"/>
  <c r="F19" i="24"/>
  <c r="K19" i="24"/>
  <c r="K22" i="24"/>
  <c r="H22" i="24"/>
  <c r="F22" i="24"/>
  <c r="D22" i="24"/>
  <c r="J22" i="24"/>
  <c r="F35" i="24"/>
  <c r="D35" i="24"/>
  <c r="J35" i="24"/>
  <c r="H35" i="24"/>
  <c r="K35" i="24"/>
  <c r="B45" i="24"/>
  <c r="B39" i="24"/>
  <c r="G29" i="24"/>
  <c r="M29" i="24"/>
  <c r="E29" i="24"/>
  <c r="L29" i="24"/>
  <c r="I29" i="24"/>
  <c r="K16" i="24"/>
  <c r="H16" i="24"/>
  <c r="F16" i="24"/>
  <c r="D16" i="24"/>
  <c r="J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L7" i="24"/>
  <c r="I7" i="24"/>
  <c r="M7" i="24"/>
  <c r="E7" i="24"/>
  <c r="G9" i="24"/>
  <c r="L9" i="24"/>
  <c r="I9" i="24"/>
  <c r="M9" i="24"/>
  <c r="E9" i="24"/>
  <c r="G17" i="24"/>
  <c r="M17" i="24"/>
  <c r="E17" i="24"/>
  <c r="L17" i="24"/>
  <c r="I17" i="24"/>
  <c r="G33" i="24"/>
  <c r="M33" i="24"/>
  <c r="E33" i="24"/>
  <c r="L33" i="24"/>
  <c r="I33" i="24"/>
  <c r="D17" i="24"/>
  <c r="J17" i="24"/>
  <c r="H17" i="24"/>
  <c r="K17" i="24"/>
  <c r="F17" i="24"/>
  <c r="K20" i="24"/>
  <c r="H20" i="24"/>
  <c r="F20" i="24"/>
  <c r="D20" i="24"/>
  <c r="J20" i="24"/>
  <c r="F33" i="24"/>
  <c r="D33" i="24"/>
  <c r="J33" i="24"/>
  <c r="H33" i="24"/>
  <c r="K33" i="24"/>
  <c r="H37" i="24"/>
  <c r="F37" i="24"/>
  <c r="D37" i="24"/>
  <c r="K37" i="24"/>
  <c r="J37" i="24"/>
  <c r="M8" i="24"/>
  <c r="E8" i="24"/>
  <c r="L8" i="24"/>
  <c r="I8" i="24"/>
  <c r="G8"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D21" i="24"/>
  <c r="J21" i="24"/>
  <c r="H21" i="24"/>
  <c r="K21" i="24"/>
  <c r="F21" i="24"/>
  <c r="K24" i="24"/>
  <c r="J24" i="24"/>
  <c r="H24" i="24"/>
  <c r="F24" i="24"/>
  <c r="D24" i="24"/>
  <c r="D38" i="24"/>
  <c r="K38" i="24"/>
  <c r="J38" i="24"/>
  <c r="H38" i="24"/>
  <c r="F38" i="24"/>
  <c r="G15" i="24"/>
  <c r="M15" i="24"/>
  <c r="L15" i="24"/>
  <c r="I15" i="24"/>
  <c r="E15" i="24"/>
  <c r="G31" i="24"/>
  <c r="M31" i="24"/>
  <c r="E31" i="24"/>
  <c r="L31" i="24"/>
  <c r="I31" i="24"/>
  <c r="I20" i="24"/>
  <c r="M20" i="24"/>
  <c r="E20" i="24"/>
  <c r="L20" i="24"/>
  <c r="I28" i="24"/>
  <c r="M28" i="24"/>
  <c r="E28" i="24"/>
  <c r="L28" i="24"/>
  <c r="I37" i="24"/>
  <c r="G37" i="24"/>
  <c r="L37" i="24"/>
  <c r="M37" i="24"/>
  <c r="G20" i="24"/>
  <c r="G28" i="24"/>
  <c r="I18" i="24"/>
  <c r="M18" i="24"/>
  <c r="E18" i="24"/>
  <c r="L18" i="24"/>
  <c r="I26" i="24"/>
  <c r="M26" i="24"/>
  <c r="E26" i="24"/>
  <c r="L26" i="24"/>
  <c r="I34" i="24"/>
  <c r="M34" i="24"/>
  <c r="E34" i="24"/>
  <c r="L34"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I16" i="24"/>
  <c r="M16" i="24"/>
  <c r="E16" i="24"/>
  <c r="L16" i="24"/>
  <c r="I24" i="24"/>
  <c r="M24" i="24"/>
  <c r="E24" i="24"/>
  <c r="L24" i="24"/>
  <c r="I32" i="24"/>
  <c r="M32" i="24"/>
  <c r="E32" i="24"/>
  <c r="L32" i="24"/>
  <c r="G16" i="24"/>
  <c r="C14" i="24"/>
  <c r="C6" i="24"/>
  <c r="I22" i="24"/>
  <c r="M22" i="24"/>
  <c r="E22" i="24"/>
  <c r="L22" i="24"/>
  <c r="I30" i="24"/>
  <c r="M30" i="24"/>
  <c r="E30" i="24"/>
  <c r="L30" i="24"/>
  <c r="C45" i="24"/>
  <c r="C39" i="24"/>
  <c r="G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L43" i="24"/>
  <c r="L40" i="24"/>
  <c r="L42" i="24"/>
  <c r="L44" i="24"/>
  <c r="E40" i="24"/>
  <c r="E42" i="24"/>
  <c r="E44" i="24"/>
  <c r="I45" i="24" l="1"/>
  <c r="G45" i="24"/>
  <c r="L45" i="24"/>
  <c r="M45" i="24"/>
  <c r="E45" i="24"/>
  <c r="K77" i="24"/>
  <c r="M6" i="24"/>
  <c r="E6" i="24"/>
  <c r="L6" i="24"/>
  <c r="I6" i="24"/>
  <c r="G6" i="24"/>
  <c r="J77" i="24"/>
  <c r="I78" i="24" s="1"/>
  <c r="M14" i="24"/>
  <c r="E14" i="24"/>
  <c r="L14" i="24"/>
  <c r="I14" i="24"/>
  <c r="G14" i="24"/>
  <c r="H39" i="24"/>
  <c r="F39" i="24"/>
  <c r="D39" i="24"/>
  <c r="K39" i="24"/>
  <c r="J39" i="24"/>
  <c r="K6" i="24"/>
  <c r="H6" i="24"/>
  <c r="F6" i="24"/>
  <c r="D6" i="24"/>
  <c r="J6" i="24"/>
  <c r="H45" i="24"/>
  <c r="F45" i="24"/>
  <c r="D45" i="24"/>
  <c r="K45" i="24"/>
  <c r="J45" i="24"/>
  <c r="K14" i="24"/>
  <c r="H14" i="24"/>
  <c r="F14" i="24"/>
  <c r="D14" i="24"/>
  <c r="J14" i="24"/>
  <c r="I79" i="24"/>
  <c r="I39" i="24"/>
  <c r="G39" i="24"/>
  <c r="L39" i="24"/>
  <c r="M39" i="24"/>
  <c r="E39" i="24"/>
  <c r="I82" i="24" l="1"/>
  <c r="K79" i="24"/>
  <c r="K78" i="24"/>
  <c r="J79" i="24"/>
  <c r="J78" i="24"/>
  <c r="I81" i="24" s="1"/>
  <c r="I83" i="24" l="1"/>
</calcChain>
</file>

<file path=xl/sharedStrings.xml><?xml version="1.0" encoding="utf-8"?>
<sst xmlns="http://schemas.openxmlformats.org/spreadsheetml/2006/main" count="1644" uniqueCount="520">
  <si>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</si>
  <si>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</si>
  <si>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</si>
  <si>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</si>
  <si>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</si>
  <si>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</si>
  <si>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</si>
  <si>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</si>
  <si>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</si>
  <si>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</si>
  <si>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</si>
  <si>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</si>
  <si>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</si>
  <si>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Oberbergischer Kreis (05374)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</si>
  <si>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</si>
  <si>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</si>
  <si>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</si>
  <si>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</si>
  <si>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</si>
  <si>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</si>
  <si>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</si>
  <si>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</si>
  <si>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</si>
  <si>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</si>
  <si>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</si>
  <si>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</si>
  <si>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</si>
  <si>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</si>
  <si>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</si>
  <si>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</si>
  <si>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</si>
  <si>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</si>
  <si>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</si>
  <si>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</si>
  <si>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</si>
  <si>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</si>
  <si>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</si>
  <si>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</si>
  <si>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</si>
  <si>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</si>
  <si>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</si>
  <si>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</si>
  <si>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</si>
  <si>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</si>
  <si>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</si>
  <si>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</si>
  <si>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</si>
  <si>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</si>
  <si>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</si>
  <si>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</si>
  <si>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</si>
  <si>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</si>
  <si>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</si>
  <si>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</si>
  <si>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</si>
  <si>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</si>
  <si>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</si>
  <si>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</si>
  <si>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</si>
  <si>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</si>
  <si>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</si>
  <si>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</si>
  <si>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</si>
  <si>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</si>
  <si>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</si>
  <si>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</si>
  <si>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</si>
  <si>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</si>
  <si>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</si>
  <si>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</si>
  <si>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</si>
  <si>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</si>
  <si>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</si>
  <si>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</si>
  <si>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</si>
  <si>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</si>
  <si>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</si>
  <si>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</si>
  <si>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</si>
  <si>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</si>
  <si>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</si>
  <si>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</si>
  <si>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</si>
  <si>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</si>
  <si>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</si>
  <si>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</si>
  <si>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</si>
  <si>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</si>
  <si>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</si>
  <si>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</si>
  <si>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</si>
  <si>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</si>
  <si>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Oberbergischer Kreis (05374);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</si>
  <si>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</si>
  <si>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</si>
  <si>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</si>
  <si>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</si>
  <si>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</si>
  <si>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</si>
  <si>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</si>
  <si>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</si>
  <si>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</si>
  <si>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</si>
  <si>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</si>
  <si>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</si>
  <si>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</si>
  <si>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</si>
  <si>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</si>
  <si>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</si>
  <si>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</si>
  <si>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</si>
  <si>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</si>
  <si>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</si>
  <si>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</si>
  <si>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</si>
  <si>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</si>
  <si>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</si>
  <si>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</si>
  <si>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</si>
  <si>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</si>
  <si>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</si>
  <si>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</si>
  <si>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</si>
  <si>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</si>
  <si>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</si>
  <si>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</si>
  <si>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</si>
  <si>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</si>
  <si>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</si>
  <si>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</si>
  <si>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</si>
  <si>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</si>
  <si>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</si>
  <si>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</si>
  <si>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</si>
  <si>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</si>
  <si>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</si>
  <si>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</si>
  <si>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</si>
  <si>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</si>
  <si>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</si>
  <si>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</si>
  <si>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</si>
  <si>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</si>
  <si>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</si>
  <si>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</si>
  <si>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</si>
  <si>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</si>
  <si>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</si>
  <si>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</si>
  <si>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</si>
  <si>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</si>
  <si>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</si>
  <si>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</si>
  <si>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</si>
  <si>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</si>
  <si>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</si>
  <si>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</si>
  <si>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</si>
  <si>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</si>
  <si>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</si>
  <si>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</si>
  <si>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</si>
  <si>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</si>
  <si>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</si>
  <si>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</si>
  <si>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</si>
  <si>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</si>
  <si>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</si>
  <si>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</si>
  <si>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</si>
  <si>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</si>
  <si>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</si>
  <si>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</si>
  <si>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</si>
  <si>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</si>
  <si>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</si>
  <si>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</si>
  <si>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</si>
  <si>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</si>
  <si>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</si>
  <si>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</si>
  <si>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</si>
  <si>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Oberbergischer Kreis (05374)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</si>
  <si>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</si>
  <si>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</si>
  <si>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</si>
  <si>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</si>
  <si>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</si>
  <si>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</si>
  <si>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</si>
  <si>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</si>
  <si>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</si>
  <si>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</si>
  <si>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</si>
  <si>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</si>
  <si>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</si>
  <si>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</si>
  <si>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</si>
  <si>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</si>
  <si>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</si>
  <si>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</si>
  <si>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</si>
  <si>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</si>
  <si>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</si>
  <si>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</si>
  <si>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</si>
  <si>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</si>
  <si>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</si>
  <si>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</si>
  <si>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</si>
  <si>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</si>
  <si>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</si>
  <si>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</si>
  <si>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</si>
  <si>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</si>
  <si>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</si>
  <si>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</si>
  <si>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</si>
  <si>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</si>
  <si>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</si>
  <si>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</si>
  <si>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</si>
  <si>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</si>
  <si>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</si>
  <si>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</si>
  <si>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</si>
  <si>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</si>
  <si>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</si>
  <si>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</si>
  <si>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</si>
  <si>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</si>
  <si>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</si>
  <si>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</si>
  <si>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</si>
  <si>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</si>
  <si>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</si>
  <si>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</si>
  <si>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</si>
  <si>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</si>
  <si>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</si>
  <si>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</si>
  <si>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</si>
  <si>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</si>
  <si>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</si>
  <si>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</si>
  <si>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</si>
  <si>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</si>
  <si>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</si>
  <si>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</si>
  <si>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</si>
  <si>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</si>
  <si>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</si>
  <si>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</si>
  <si>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</si>
  <si>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</si>
  <si>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</si>
  <si>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</si>
  <si>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</si>
  <si>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</si>
  <si>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</si>
  <si>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</si>
  <si>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</si>
  <si>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</si>
  <si>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</si>
  <si>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</si>
  <si>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</si>
  <si>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</si>
  <si>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</si>
  <si>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</si>
  <si>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</si>
  <si>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</si>
  <si>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</si>
  <si>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</si>
  <si>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</si>
  <si>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</si>
  <si>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</si>
  <si>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</si>
  <si>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</si>
  <si>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</si>
  <si>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</si>
  <si>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</si>
  <si>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</si>
  <si>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</si>
  <si>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</si>
  <si>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</si>
  <si>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</si>
  <si>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</si>
  <si>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</si>
  <si>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</si>
  <si>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</si>
  <si>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</si>
  <si>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</si>
  <si>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</si>
  <si>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</si>
  <si>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</si>
  <si>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</si>
  <si>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</si>
  <si>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</si>
  <si>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</si>
  <si>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</si>
  <si>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</si>
  <si>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</si>
  <si>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</si>
  <si>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</si>
  <si>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</si>
  <si>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</si>
  <si>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</si>
  <si>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</si>
  <si>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</si>
  <si>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</si>
  <si>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</si>
  <si>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</si>
  <si>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</si>
  <si>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</si>
  <si>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</si>
  <si>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</si>
  <si>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</si>
  <si>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</si>
  <si>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</si>
  <si>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</si>
  <si>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</si>
  <si>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</si>
  <si>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</si>
  <si>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</si>
  <si>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</si>
  <si>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</si>
  <si>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</si>
  <si>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</si>
  <si>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</si>
  <si>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</si>
  <si>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</si>
  <si>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</si>
  <si>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</si>
  <si>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</si>
  <si>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</si>
  <si>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</si>
  <si>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</si>
  <si>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</si>
  <si>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</si>
  <si>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</si>
  <si>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</si>
  <si>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</si>
  <si>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</si>
  <si>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</si>
  <si>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</si>
  <si>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</si>
  <si>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</si>
  <si>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</si>
  <si>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</si>
  <si>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</si>
  <si>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</si>
  <si>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</si>
  <si>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</si>
  <si>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</si>
  <si>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</si>
  <si>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</si>
  <si>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</si>
  <si>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</si>
  <si>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</si>
  <si>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</si>
  <si>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</si>
  <si>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</si>
  <si>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</si>
  <si>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</si>
  <si>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</si>
  <si>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</si>
  <si>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</si>
  <si>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</si>
  <si>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</si>
  <si>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</si>
  <si>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</si>
  <si>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</si>
  <si>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Oberbergischer Kreis (05374);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</si>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</sst>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{74250815-191C-4BEF-A0B0-EE606AF683CB}</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7612-4A9C-A4E3-B32477F30FB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{1965416C-4EE6-46CD-A44F-C4385723A5AC}</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7612-4A9C-A4E3-B32477F30FB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{9D051D64-9002-44EE-A409-C66405B219CB}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612-4A9C-A4E3-B32477F30FB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{89F83A90-166A-4ABF-B33C-6A03BCABA0F2}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612-4A9C-A4E3-B32477F30FB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0.2123583098166168</c:v>
                </c:pt>
                <c:pt idx="1">
                  <c:v>1.3225681822425275</c:v>
                </c:pt>
                <c:pt idx="2">
                  <c:v>1.1186464311118853</c:v>
                </c:pt>
                <c:pt idx="3">
                  <c:v>1.0875687030768</c:v>
                </c:pt>
              </c:numCache>
            </c:numRef>
          </c:val>
          <c:extLst>
            <c:ext xmlns:c16="http://schemas.microsoft.com/office/drawing/2014/chart" uri="{C3380CC4-5D6E-409C-BE32-E72D297353CC}">
              <c16:uniqueId val="{00000004-7612-4A9C-A4E3-B32477F30FB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{B443F6E9-21C1-498C-9FBD-31ABF06DB6CE}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612-4A9C-A4E3-B32477F30FB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{4FF67477-4796-41A8-A7DA-671E8D17D46B}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612-4A9C-A4E3-B32477F30FB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{5230F6D3-3B50-4695-9504-6E6846A33297}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612-4A9C-A4E3-B32477F30FB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{85633BC8-1E8E-460F-86D5-EFF858CA6CF2}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612-4A9C-A4E3-B32477F30F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612-4A9C-A4E3-B32477F30FB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612-4A9C-A4E3-B32477F30FB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{AC32EDB6-0A28-4F57-89DB-60D21ACA0323}</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8266-4275-9E78-E76B8AC8C3EB}"/>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{6BCF34EE-E233-4B6D-85E4-81075BB0F98F}</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8266-4275-9E78-E76B8AC8C3E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{FDD10744-9773-44F0-B347-193726483C84}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266-4275-9E78-E76B8AC8C3E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{9191244D-60A6-49CD-997E-326188A13F89}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266-4275-9E78-E76B8AC8C3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-2.9968840808038371</c:v>
                </c:pt>
                <c:pt idx="1">
                  <c:v>-3.156552267354261</c:v>
                </c:pt>
                <c:pt idx="2">
                  <c:v>-2.7637010795899166</c:v>
                </c:pt>
                <c:pt idx="3">
                  <c:v>-2.8655893304673015</c:v>
                </c:pt>
              </c:numCache>
            </c:numRef>
          </c:val>
          <c:extLst>
            <c:ext xmlns:c16="http://schemas.microsoft.com/office/drawing/2014/chart" uri="{C3380CC4-5D6E-409C-BE32-E72D297353CC}">
              <c16:uniqueId val="{00000004-8266-4275-9E78-E76B8AC8C3E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{FF18BD0D-D620-467A-A1C2-FB04473E40B7}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266-4275-9E78-E76B8AC8C3E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{B2B7E777-DED7-4637-8639-76AA7CDAD5AE}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266-4275-9E78-E76B8AC8C3E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{37241033-010C-4793-AA04-F55282B405C1}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266-4275-9E78-E76B8AC8C3E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{BF7A0EE3-C55B-4EF0-9DC6-33CD1F20E680}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266-4275-9E78-E76B8AC8C3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266-4275-9E78-E76B8AC8C3E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266-4275-9E78-E76B8AC8C3E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{B084A28E-BAB2-4F1A-BBF0-B2959EFE8D8E}</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1AB3-4904-BE73-22E9FBF860AC}"/>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{35378FAC-DCA0-440E-9B05-374023721AC0}</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1AB3-4904-BE73-22E9FBF860AC}"/>
                </c:ext>
              </c:extLst>
            </c:dLbl>
            <c:dLbl>
              <c:idx val="2"/>
              <c:tx>
                <c:strRef>
                  <c:f>Daten_Diagramme!$D$16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{5492BF46-9632-4149-991D-FA355F25B4B3}</c15:txfldGUID>
                      <c15:f>Daten_Diagramme!$D$16</c15:f>
                      <c15:dlblFieldTableCache>
                        <c:ptCount val="1"/>
                        <c:pt idx="0">
                          <c:v>5.3</c:v>
                        </c:pt>
                      </c15:dlblFieldTableCache>
                    </c15:dlblFTEntry>
                  </c15:dlblFieldTable>
                  <c15:showDataLabelsRange val="0"/>
                </c:ext>
                <c:ext xmlns:c16="http://schemas.microsoft.com/office/drawing/2014/chart" uri="{C3380CC4-5D6E-409C-BE32-E72D297353CC}">
                  <c16:uniqueId val="{00000002-1AB3-4904-BE73-22E9FBF860AC}"/>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{E6DF4BF6-2D6C-4224-AAF8-F3840619E251}</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1AB3-4904-BE73-22E9FBF860AC}"/>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{16225545-E509-44CF-8425-539B1CB00EE1}</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1AB3-4904-BE73-22E9FBF860AC}"/>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{E06F52CD-FDFD-4804-9536-36A781BE2B4C}</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1AB3-4904-BE73-22E9FBF860AC}"/>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{45F7305D-4514-4B5F-81E6-EE78F9C15956}</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1AB3-4904-BE73-22E9FBF860AC}"/>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{18E0DF26-E47D-40C6-9B1C-A615FD71C415}</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1AB3-4904-BE73-22E9FBF860AC}"/>
                </c:ext>
              </c:extLst>
            </c:dLbl>
            <c:dLbl>
              <c:idx val="8"/>
              <c:tx>
                <c:strRef>
                  <c:f>Daten_Diagramme!$D$22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{16EBC3AE-B99C-48C3-BCEC-240B66DFD2F6}</c15:txfldGUID>
                      <c15:f>Daten_Diagramme!$D$22</c15:f>
                      <c15:dlblFieldTableCache>
                        <c:ptCount val="1"/>
                        <c:pt idx="0">
                          <c:v>3.6</c:v>
                        </c:pt>
                      </c15:dlblFieldTableCache>
                    </c15:dlblFTEntry>
                  </c15:dlblFieldTable>
                  <c15:showDataLabelsRange val="0"/>
                </c:ext>
                <c:ext xmlns:c16="http://schemas.microsoft.com/office/drawing/2014/chart" uri="{C3380CC4-5D6E-409C-BE32-E72D297353CC}">
                  <c16:uniqueId val="{00000008-1AB3-4904-BE73-22E9FBF860AC}"/>
                </c:ext>
              </c:extLst>
            </c:dLbl>
            <c:dLbl>
              <c:idx val="9"/>
              <c:tx>
                <c:strRef>
                  <c:f>Daten_Diagramme!$D$23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{4D2EDBA2-2D5A-400D-BAB9-6E3658732F0B}</c15:txfldGUID>
                      <c15:f>Daten_Diagramme!$D$23</c15:f>
                      <c15:dlblFieldTableCache>
                        <c:ptCount val="1"/>
                        <c:pt idx="0">
                          <c:v>3.8</c:v>
                        </c:pt>
                      </c15:dlblFieldTableCache>
                    </c15:dlblFTEntry>
                  </c15:dlblFieldTable>
                  <c15:showDataLabelsRange val="0"/>
                </c:ext>
                <c:ext xmlns:c16="http://schemas.microsoft.com/office/drawing/2014/chart" uri="{C3380CC4-5D6E-409C-BE32-E72D297353CC}">
                  <c16:uniqueId val="{00000009-1AB3-4904-BE73-22E9FBF860AC}"/>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{761B0E4B-1840-4606-A8B3-6937A98281DA}</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1AB3-4904-BE73-22E9FBF860AC}"/>
                </c:ext>
              </c:extLst>
            </c:dLbl>
            <c:dLbl>
              <c:idx val="11"/>
              <c:tx>
                <c:strRef>
                  <c:f>Daten_Diagramme!$D$25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{7F56C3A4-2C85-412F-9EDD-A1660368DF3C}</c15:txfldGUID>
                      <c15:f>Daten_Diagramme!$D$25</c15:f>
                      <c15:dlblFieldTableCache>
                        <c:ptCount val="1"/>
                        <c:pt idx="0">
                          <c:v>5.1</c:v>
                        </c:pt>
                      </c15:dlblFieldTableCache>
                    </c15:dlblFTEntry>
                  </c15:dlblFieldTable>
                  <c15:showDataLabelsRange val="0"/>
                </c:ext>
                <c:ext xmlns:c16="http://schemas.microsoft.com/office/drawing/2014/chart" uri="{C3380CC4-5D6E-409C-BE32-E72D297353CC}">
                  <c16:uniqueId val="{0000000B-1AB3-4904-BE73-22E9FBF860AC}"/>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{BA6108E6-0133-45A4-AA44-EC553011D120}</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1AB3-4904-BE73-22E9FBF860AC}"/>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{1B99064E-E7A1-4AB2-8DE2-6463865A44EE}</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1AB3-4904-BE73-22E9FBF860AC}"/>
                </c:ext>
              </c:extLst>
            </c:dLbl>
            <c:dLbl>
              <c:idx val="14"/>
              <c:tx>
                <c:strRef>
                  <c:f>Daten_Diagramme!$D$28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{B2558D42-FB3F-49ED-B2BB-CD688A128200}</c15:txfldGUID>
                      <c15:f>Daten_Diagramme!$D$28</c15:f>
                      <c15:dlblFieldTableCache>
                        <c:ptCount val="1"/>
                        <c:pt idx="0">
                          <c:v>-2.4</c:v>
                        </c:pt>
                      </c15:dlblFieldTableCache>
                    </c15:dlblFTEntry>
                  </c15:dlblFieldTable>
                  <c15:showDataLabelsRange val="0"/>
                </c:ext>
                <c:ext xmlns:c16="http://schemas.microsoft.com/office/drawing/2014/chart" uri="{C3380CC4-5D6E-409C-BE32-E72D297353CC}">
                  <c16:uniqueId val="{0000000E-1AB3-4904-BE73-22E9FBF860AC}"/>
                </c:ext>
              </c:extLst>
            </c:dLbl>
            <c:dLbl>
              <c:idx val="15"/>
              <c:tx>
                <c:strRef>
                  <c:f>Daten_Diagramme!$D$29</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{4B9643D6-067B-4F24-85D4-A135326B0B59}</c15:txfldGUID>
                      <c15:f>Daten_Diagramme!$D$29</c15:f>
                      <c15:dlblFieldTableCache>
                        <c:ptCount val="1"/>
                        <c:pt idx="0">
                          <c:v>-16.2</c:v>
                        </c:pt>
                      </c15:dlblFieldTableCache>
                    </c15:dlblFTEntry>
                  </c15:dlblFieldTable>
                  <c15:showDataLabelsRange val="0"/>
                </c:ext>
                <c:ext xmlns:c16="http://schemas.microsoft.com/office/drawing/2014/chart" uri="{C3380CC4-5D6E-409C-BE32-E72D297353CC}">
                  <c16:uniqueId val="{0000000F-1AB3-4904-BE73-22E9FBF860AC}"/>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{4EB9A4F3-81DB-4442-AEE8-5DF3BD5C7531}</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1AB3-4904-BE73-22E9FBF860AC}"/>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{F696D195-F48C-4C8E-B65A-0B2518375AD9}</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1AB3-4904-BE73-22E9FBF860AC}"/>
                </c:ext>
              </c:extLst>
            </c:dLbl>
            <c:dLbl>
              <c:idx val="18"/>
              <c:tx>
                <c:strRef>
                  <c:f>Daten_Diagramme!$D$32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{6D44C261-5BD9-491E-96FB-1575DAD5A324}</c15:txfldGUID>
                      <c15:f>Daten_Diagramme!$D$32</c15:f>
                      <c15:dlblFieldTableCache>
                        <c:ptCount val="1"/>
                        <c:pt idx="0">
                          <c:v>0.7</c:v>
                        </c:pt>
                      </c15:dlblFieldTableCache>
                    </c15:dlblFTEntry>
                  </c15:dlblFieldTable>
                  <c15:showDataLabelsRange val="0"/>
                </c:ext>
                <c:ext xmlns:c16="http://schemas.microsoft.com/office/drawing/2014/chart" uri="{C3380CC4-5D6E-409C-BE32-E72D297353CC}">
                  <c16:uniqueId val="{00000012-1AB3-4904-BE73-22E9FBF860AC}"/>
                </c:ext>
              </c:extLst>
            </c:dLbl>
            <c:dLbl>
              <c:idx val="19"/>
              <c:tx>
                <c:strRef>
                  <c:f>Daten_Diagramme!$D$33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{149F9B87-A3BA-4BC0-99A6-414F7FDEA49A}</c15:txfldGUID>
                      <c15:f>Daten_Diagramme!$D$33</c15:f>
                      <c15:dlblFieldTableCache>
                        <c:ptCount val="1"/>
                        <c:pt idx="0">
                          <c:v>5.3</c:v>
                        </c:pt>
                      </c15:dlblFieldTableCache>
                    </c15:dlblFTEntry>
                  </c15:dlblFieldTable>
                  <c15:showDataLabelsRange val="0"/>
                </c:ext>
                <c:ext xmlns:c16="http://schemas.microsoft.com/office/drawing/2014/chart" uri="{C3380CC4-5D6E-409C-BE32-E72D297353CC}">
                  <c16:uniqueId val="{00000013-1AB3-4904-BE73-22E9FBF860AC}"/>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{A806E374-9285-4792-A777-DF2C5C6B109B}</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1AB3-4904-BE73-22E9FBF860A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{7B41C758-C2CA-465A-B822-57427B2C4530}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AB3-4904-BE73-22E9FBF860A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{05CC1582-C7B4-47CC-9768-7C791EBCD28B}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AB3-4904-BE73-22E9FBF860AC}"/>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{B92F2936-5599-456E-A37F-66439EE2C068}</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1AB3-4904-BE73-22E9FBF860AC}"/>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{21CA3493-B3A7-429E-A436-2F5BADE08EB0}</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1AB3-4904-BE73-22E9FBF860AC}"/>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{FA2D0449-ABA0-4C6B-B75B-FF721DD04180}</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1AB3-4904-BE73-22E9FBF860A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{959B4457-F7F1-48AF-BEFF-EF5172875AD2}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AB3-4904-BE73-22E9FBF860A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{78EF42EC-4FD0-4A4B-8F5A-1026D9A4B507}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AB3-4904-BE73-22E9FBF860A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{41644658-FD50-4E86-820A-CCF96019646A}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AB3-4904-BE73-22E9FBF860A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{C8C52CBB-54BE-491D-820A-79546EFC161C}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AB3-4904-BE73-22E9FBF860A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{0968CD99-1188-45F5-BE0D-8D43F1A50765}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AB3-4904-BE73-22E9FBF860AC}"/>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{23451FF7-30D9-442D-A995-B2D0B4285264}</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1AB3-4904-BE73-22E9FBF860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0.2123583098166168</c:v>
                </c:pt>
                <c:pt idx="1">
                  <c:v>0.45558086560364464</c:v>
                </c:pt>
                <c:pt idx="2">
                  <c:v>5.3309900410076159</c:v>
                </c:pt>
                <c:pt idx="3">
                  <c:v>-1.7546213076489685</c:v>
                </c:pt>
                <c:pt idx="4">
                  <c:v>-1.3821138211382114</c:v>
                </c:pt>
                <c:pt idx="5">
                  <c:v>-1.3248583243988359</c:v>
                </c:pt>
                <c:pt idx="6">
                  <c:v>-3.150511670691043</c:v>
                </c:pt>
                <c:pt idx="7">
                  <c:v>2.4119127516778525</c:v>
                </c:pt>
                <c:pt idx="8">
                  <c:v>3.5993621383552283</c:v>
                </c:pt>
                <c:pt idx="9">
                  <c:v>3.7984496124031009</c:v>
                </c:pt>
                <c:pt idx="10">
                  <c:v>-0.98095787651471433</c:v>
                </c:pt>
                <c:pt idx="11">
                  <c:v>5.1122194513715709</c:v>
                </c:pt>
                <c:pt idx="12">
                  <c:v>2.7533684827182192</c:v>
                </c:pt>
                <c:pt idx="13">
                  <c:v>-0.80496981363198883</c:v>
                </c:pt>
                <c:pt idx="14">
                  <c:v>-2.3509933774834435</c:v>
                </c:pt>
                <c:pt idx="15">
                  <c:v>-16.187888198757765</c:v>
                </c:pt>
                <c:pt idx="16">
                  <c:v>3.0100334448160537</c:v>
                </c:pt>
                <c:pt idx="17">
                  <c:v>0.67990209409844982</c:v>
                </c:pt>
                <c:pt idx="18">
                  <c:v>0.70279556457910353</c:v>
                </c:pt>
                <c:pt idx="19">
                  <c:v>5.2669039145907472</c:v>
                </c:pt>
                <c:pt idx="20">
                  <c:v>-0.52790346907993968</c:v>
                </c:pt>
                <c:pt idx="21">
                  <c:v>0</c:v>
                </c:pt>
                <c:pt idx="23">
                  <c:v>0.45558086560364464</c:v>
                </c:pt>
                <c:pt idx="24">
                  <c:v>-1.0240468135686203</c:v>
                </c:pt>
                <c:pt idx="25">
                  <c:v>1.0863581905902924</c:v>
                </c:pt>
              </c:numCache>
            </c:numRef>
          </c:val>
          <c:extLst>
            <c:ext xmlns:c16="http://schemas.microsoft.com/office/drawing/2014/chart" uri="{C3380CC4-5D6E-409C-BE32-E72D297353CC}">
              <c16:uniqueId val="{00000020-1AB3-4904-BE73-22E9FBF860A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{8BF21154-34F1-4714-AE3D-7C943F83A413}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AB3-4904-BE73-22E9FBF860A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{78CF59FD-3D5C-4A0B-BACF-15956BDFD3B9}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AB3-4904-BE73-22E9FBF860A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{6C8738FD-F73C-4E29-8A6B-6D67877ADEF7}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AB3-4904-BE73-22E9FBF860A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{F724AA7A-D7F6-4C34-8855-7D75EE50082E}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AB3-4904-BE73-22E9FBF860A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{C9D2F6DB-A425-4F55-8842-A293804FFB09}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AB3-4904-BE73-22E9FBF860A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{F7091329-0949-484A-BB04-4CCCCCD10D8E}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AB3-4904-BE73-22E9FBF860A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{61A9E3FE-0616-468C-BB03-6D6F8605A5B6}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AB3-4904-BE73-22E9FBF860A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{F67ED7B3-CC7F-4E0C-8BE2-D66A598FE40C}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AB3-4904-BE73-22E9FBF860A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{114E375E-654F-4DE3-B07E-2776D6498B0C}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AB3-4904-BE73-22E9FBF860A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{248E3B7C-E551-4168-BD65-70E519EB45AA}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AB3-4904-BE73-22E9FBF860A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{0FD8224A-E000-4EFD-851E-B39EB4A195E7}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AB3-4904-BE73-22E9FBF860A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{84DFE9B4-C094-43B9-A82C-52D202A1BC8F}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AB3-4904-BE73-22E9FBF860A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{B701F54D-75C8-4878-B623-41E4A60ECF6D}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AB3-4904-BE73-22E9FBF860A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{C72BFB3C-1796-46B4-BA10-F60604C7FD61}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AB3-4904-BE73-22E9FBF860A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{10CD67DE-92C0-4B09-98A6-A44D132CEAEF}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AB3-4904-BE73-22E9FBF860A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{63BECEE7-CC90-4919-B192-16237ABD3B8B}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AB3-4904-BE73-22E9FBF860A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{4B3C66E5-8CA1-400E-A34E-A0FD6078CFEA}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AB3-4904-BE73-22E9FBF860A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{B66F0199-255B-44D8-8F39-FE90FDE4A0FB}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AB3-4904-BE73-22E9FBF860A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{FE3A322A-CDAE-4B69-BD1F-8EE0212F6DA7}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AB3-4904-BE73-22E9FBF860A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{ADCF7EE6-B8D7-4C6A-B25D-32D48D45634E}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AB3-4904-BE73-22E9FBF860A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{EDA02256-1B0F-4CF7-837B-8A41355D5145}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AB3-4904-BE73-22E9FBF860A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{0EF46BF9-B4BC-43DD-9FE8-CE68A906CFDA}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AB3-4904-BE73-22E9FBF860A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{86036490-A233-424C-8217-A37727898FD8}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AB3-4904-BE73-22E9FBF860A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{C20B1F28-A3F7-4A65-A5B8-8BEE5D2FCC68}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AB3-4904-BE73-22E9FBF860A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{38DA3E9F-8275-4CBB-B847-8A9F5A851863}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AB3-4904-BE73-22E9FBF860A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{B36DB770-A736-4FB5-8302-A5193D9ACEB7}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AB3-4904-BE73-22E9FBF860A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{A73FA77D-F563-43D3-A100-7617059AD2E7}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AB3-4904-BE73-22E9FBF860A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{84202EEB-4B86-47F4-BA5B-FBB656DBF45F}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AB3-4904-BE73-22E9FBF860A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{F5B6CE19-D122-4EC3-85C8-BFC9AF6DC15D}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AB3-4904-BE73-22E9FBF860A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{02CF0861-AC99-4F73-92D8-8B68D6C4F98D}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AB3-4904-BE73-22E9FBF860A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{A53682F9-A5C9-4947-A083-D78784BF1DE2}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AB3-4904-BE73-22E9FBF860A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{768103A1-CFBA-44D3-B89A-0EC91B8A7868}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AB3-4904-BE73-22E9FBF860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AB3-4904-BE73-22E9FBF860A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AB3-4904-BE73-22E9FBF860A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{13DE98EC-1FD2-4513-B29B-9AA75F215953}</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9A46-4641-BCB6-DA14D7C0582F}"/>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{16490E40-042E-46A4-A151-ADA65391B89B}</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9A46-4641-BCB6-DA14D7C0582F}"/>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{D0160BEA-FADE-41BA-857B-D5EF52B357CA}</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9A46-4641-BCB6-DA14D7C0582F}"/>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{9278E1B5-2E3C-45C4-B373-7A6574550CF2}</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9A46-4641-BCB6-DA14D7C0582F}"/>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{4EE7559E-832A-4616-A106-32BB8DC72D72}</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9A46-4641-BCB6-DA14D7C0582F}"/>
                </c:ext>
              </c:extLst>
            </c:dLbl>
            <c:dLbl>
              <c:idx val="5"/>
              <c:tx>
                <c:strRef>
                  <c:f>Daten_Diagramme!$E$19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{CF7A896F-A9D6-4FC3-9DF5-3DC3E2B10259}</c15:txfldGUID>
                      <c15:f>Daten_Diagramme!$E$19</c15:f>
                      <c15:dlblFieldTableCache>
                        <c:ptCount val="1"/>
                        <c:pt idx="0">
                          <c:v>-9.5</c:v>
                        </c:pt>
                      </c15:dlblFieldTableCache>
                    </c15:dlblFTEntry>
                  </c15:dlblFieldTable>
                  <c15:showDataLabelsRange val="0"/>
                </c:ext>
                <c:ext xmlns:c16="http://schemas.microsoft.com/office/drawing/2014/chart" uri="{C3380CC4-5D6E-409C-BE32-E72D297353CC}">
                  <c16:uniqueId val="{00000005-9A46-4641-BCB6-DA14D7C0582F}"/>
                </c:ext>
              </c:extLst>
            </c:dLbl>
            <c:dLbl>
              <c:idx val="6"/>
              <c:tx>
                <c:strRef>
                  <c:f>Daten_Diagramme!$E$20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{43B69CDC-C6A6-45A4-9CA6-E6D649090040}</c15:txfldGUID>
                      <c15:f>Daten_Diagramme!$E$20</c15:f>
                      <c15:dlblFieldTableCache>
                        <c:ptCount val="1"/>
                        <c:pt idx="0">
                          <c:v>-8.9</c:v>
                        </c:pt>
                      </c15:dlblFieldTableCache>
                    </c15:dlblFTEntry>
                  </c15:dlblFieldTable>
                  <c15:showDataLabelsRange val="0"/>
                </c:ext>
                <c:ext xmlns:c16="http://schemas.microsoft.com/office/drawing/2014/chart" uri="{C3380CC4-5D6E-409C-BE32-E72D297353CC}">
                  <c16:uniqueId val="{00000006-9A46-4641-BCB6-DA14D7C0582F}"/>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{C7E85DEB-E859-4AD6-BAF3-A0F9030189C7}</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9A46-4641-BCB6-DA14D7C0582F}"/>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{50E35D74-6B2E-4990-A447-702081817A22}</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9A46-4641-BCB6-DA14D7C0582F}"/>
                </c:ext>
              </c:extLst>
            </c:dLbl>
            <c:dLbl>
              <c:idx val="9"/>
              <c:tx>
                <c:strRef>
                  <c:f>Daten_Diagramme!$E$23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{AD157E3C-CEB7-4C15-A026-E445CDC768F4}</c15:txfldGUID>
                      <c15:f>Daten_Diagramme!$E$23</c15:f>
                      <c15:dlblFieldTableCache>
                        <c:ptCount val="1"/>
                        <c:pt idx="0">
                          <c:v>-3.6</c:v>
                        </c:pt>
                      </c15:dlblFieldTableCache>
                    </c15:dlblFTEntry>
                  </c15:dlblFieldTable>
                  <c15:showDataLabelsRange val="0"/>
                </c:ext>
                <c:ext xmlns:c16="http://schemas.microsoft.com/office/drawing/2014/chart" uri="{C3380CC4-5D6E-409C-BE32-E72D297353CC}">
                  <c16:uniqueId val="{00000009-9A46-4641-BCB6-DA14D7C0582F}"/>
                </c:ext>
              </c:extLst>
            </c:dLbl>
            <c:dLbl>
              <c:idx val="10"/>
              <c:tx>
                <c:strRef>
                  <c:f>Daten_Diagramme!$E$24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{E2A49A22-AA8B-4F33-B3A8-1E875755DC89}</c15:txfldGUID>
                      <c15:f>Daten_Diagramme!$E$24</c15:f>
                      <c15:dlblFieldTableCache>
                        <c:ptCount val="1"/>
                        <c:pt idx="0">
                          <c:v>-6.4</c:v>
                        </c:pt>
                      </c15:dlblFieldTableCache>
                    </c15:dlblFTEntry>
                  </c15:dlblFieldTable>
                  <c15:showDataLabelsRange val="0"/>
                </c:ext>
                <c:ext xmlns:c16="http://schemas.microsoft.com/office/drawing/2014/chart" uri="{C3380CC4-5D6E-409C-BE32-E72D297353CC}">
                  <c16:uniqueId val="{0000000A-9A46-4641-BCB6-DA14D7C0582F}"/>
                </c:ext>
              </c:extLst>
            </c:dLbl>
            <c:dLbl>
              <c:idx val="11"/>
              <c:tx>
                <c:strRef>
                  <c:f>Daten_Diagramme!$E$25</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{BA76D370-FB11-4AF7-9895-A5DFC7DF362D}</c15:txfldGUID>
                      <c15:f>Daten_Diagramme!$E$25</c15:f>
                      <c15:dlblFieldTableCache>
                        <c:ptCount val="1"/>
                        <c:pt idx="0">
                          <c:v>19.8</c:v>
                        </c:pt>
                      </c15:dlblFieldTableCache>
                    </c15:dlblFTEntry>
                  </c15:dlblFieldTable>
                  <c15:showDataLabelsRange val="0"/>
                </c:ext>
                <c:ext xmlns:c16="http://schemas.microsoft.com/office/drawing/2014/chart" uri="{C3380CC4-5D6E-409C-BE32-E72D297353CC}">
                  <c16:uniqueId val="{0000000B-9A46-4641-BCB6-DA14D7C0582F}"/>
                </c:ext>
              </c:extLst>
            </c:dLbl>
            <c:dLbl>
              <c:idx val="12"/>
              <c:tx>
                <c:strRef>
                  <c:f>Daten_Diagramme!$E$26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{5A80332D-54CC-42AB-92A1-9CD7B0E5863B}</c15:txfldGUID>
                      <c15:f>Daten_Diagramme!$E$26</c15:f>
                      <c15:dlblFieldTableCache>
                        <c:ptCount val="1"/>
                        <c:pt idx="0">
                          <c:v>1.6</c:v>
                        </c:pt>
                      </c15:dlblFieldTableCache>
                    </c15:dlblFTEntry>
                  </c15:dlblFieldTable>
                  <c15:showDataLabelsRange val="0"/>
                </c:ext>
                <c:ext xmlns:c16="http://schemas.microsoft.com/office/drawing/2014/chart" uri="{C3380CC4-5D6E-409C-BE32-E72D297353CC}">
                  <c16:uniqueId val="{0000000C-9A46-4641-BCB6-DA14D7C0582F}"/>
                </c:ext>
              </c:extLst>
            </c:dLbl>
            <c:dLbl>
              <c:idx val="13"/>
              <c:tx>
                <c:strRef>
                  <c:f>Daten_Diagramme!$E$27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{4F4EAA38-3C1F-405F-8157-BC00FA0A760F}</c15:txfldGUID>
                      <c15:f>Daten_Diagramme!$E$27</c15:f>
                      <c15:dlblFieldTableCache>
                        <c:ptCount val="1"/>
                        <c:pt idx="0">
                          <c:v>-5.6</c:v>
                        </c:pt>
                      </c15:dlblFieldTableCache>
                    </c15:dlblFTEntry>
                  </c15:dlblFieldTable>
                  <c15:showDataLabelsRange val="0"/>
                </c:ext>
                <c:ext xmlns:c16="http://schemas.microsoft.com/office/drawing/2014/chart" uri="{C3380CC4-5D6E-409C-BE32-E72D297353CC}">
                  <c16:uniqueId val="{0000000D-9A46-4641-BCB6-DA14D7C0582F}"/>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{2F4768F4-B03A-4BAC-9BA9-D5B3038F32BB}</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9A46-4641-BCB6-DA14D7C0582F}"/>
                </c:ext>
              </c:extLst>
            </c:dLbl>
            <c:dLbl>
              <c:idx val="15"/>
              <c:tx>
                <c:strRef>
                  <c:f>Daten_Diagramme!$E$29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{BBA608C3-4E5E-4E7A-9389-77AE835AF747}</c15:txfldGUID>
                      <c15:f>Daten_Diagramme!$E$29</c15:f>
                      <c15:dlblFieldTableCache>
                        <c:ptCount val="1"/>
                        <c:pt idx="0">
                          <c:v>4.9</c:v>
                        </c:pt>
                      </c15:dlblFieldTableCache>
                    </c15:dlblFTEntry>
                  </c15:dlblFieldTable>
                  <c15:showDataLabelsRange val="0"/>
                </c:ext>
                <c:ext xmlns:c16="http://schemas.microsoft.com/office/drawing/2014/chart" uri="{C3380CC4-5D6E-409C-BE32-E72D297353CC}">
                  <c16:uniqueId val="{0000000F-9A46-4641-BCB6-DA14D7C0582F}"/>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{76EC1302-B7B9-4866-808D-D18A500D5431}</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9A46-4641-BCB6-DA14D7C0582F}"/>
                </c:ext>
              </c:extLst>
            </c:dLbl>
            <c:dLbl>
              <c:idx val="17"/>
              <c:tx>
                <c:strRef>
                  <c:f>Daten_Diagramme!$E$31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{F3927780-C575-498C-9DA4-418DDB6EE6E0}</c15:txfldGUID>
                      <c15:f>Daten_Diagramme!$E$31</c15:f>
                      <c15:dlblFieldTableCache>
                        <c:ptCount val="1"/>
                        <c:pt idx="0">
                          <c:v>-8.2</c:v>
                        </c:pt>
                      </c15:dlblFieldTableCache>
                    </c15:dlblFTEntry>
                  </c15:dlblFieldTable>
                  <c15:showDataLabelsRange val="0"/>
                </c:ext>
                <c:ext xmlns:c16="http://schemas.microsoft.com/office/drawing/2014/chart" uri="{C3380CC4-5D6E-409C-BE32-E72D297353CC}">
                  <c16:uniqueId val="{00000011-9A46-4641-BCB6-DA14D7C0582F}"/>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{9229E181-56C0-4D48-8FB4-A36F9423AF35}</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9A46-4641-BCB6-DA14D7C0582F}"/>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{5E2E6DB2-D662-40E3-8018-3BB3653C89DB}</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9A46-4641-BCB6-DA14D7C0582F}"/>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{103025D0-6B23-4665-A55D-3DF376D7C209}</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9A46-4641-BCB6-DA14D7C0582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{770EA99F-C550-4DC8-AB5A-F752F3F8E3B1}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A46-4641-BCB6-DA14D7C0582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{38683E09-1413-4E21-98E2-03C5CC2DF589}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A46-4641-BCB6-DA14D7C0582F}"/>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{AE1FA007-D970-4129-B8B7-CD12BCE682C9}</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9A46-4641-BCB6-DA14D7C0582F}"/>
                </c:ext>
              </c:extLst>
            </c:dLbl>
            <c:dLbl>
              <c:idx val="24"/>
              <c:tx>
                <c:strRef>
                  <c:f>Daten_Diagramme!$E$38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{D0F0F18A-5E2E-4245-9CB9-B19484235F63}</c15:txfldGUID>
                      <c15:f>Daten_Diagramme!$E$38</c15:f>
                      <c15:dlblFieldTableCache>
                        <c:ptCount val="1"/>
                        <c:pt idx="0">
                          <c:v>-5.8</c:v>
                        </c:pt>
                      </c15:dlblFieldTableCache>
                    </c15:dlblFTEntry>
                  </c15:dlblFieldTable>
                  <c15:showDataLabelsRange val="0"/>
                </c:ext>
                <c:ext xmlns:c16="http://schemas.microsoft.com/office/drawing/2014/chart" uri="{C3380CC4-5D6E-409C-BE32-E72D297353CC}">
                  <c16:uniqueId val="{00000018-9A46-4641-BCB6-DA14D7C0582F}"/>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{3D1D34C8-74EB-4A7D-AD86-A115523F38C9}</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9A46-4641-BCB6-DA14D7C0582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{0E5A7CAF-79A9-48FC-9932-4B358F4BDC34}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A46-4641-BCB6-DA14D7C0582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{DD7F2A5D-E241-4FA5-834E-A958BF239F0A}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A46-4641-BCB6-DA14D7C0582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{CDBC2792-7C1B-476B-87FF-F65D9EB47AFD}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A46-4641-BCB6-DA14D7C0582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{7EBA72ED-BB6C-4504-9888-84F189AC2EAF}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A46-4641-BCB6-DA14D7C0582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{81F00E73-FB3B-4135-B20A-BAC87F836259}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A46-4641-BCB6-DA14D7C0582F}"/>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{EF66C244-9D90-4AB5-AD1F-A8746237056D}</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9A46-4641-BCB6-DA14D7C058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-2.9968840808038371</c:v>
                </c:pt>
                <c:pt idx="1">
                  <c:v>-2.535211267605634</c:v>
                </c:pt>
                <c:pt idx="2">
                  <c:v>1.948051948051948</c:v>
                </c:pt>
                <c:pt idx="3">
                  <c:v>-7.7324066029539527</c:v>
                </c:pt>
                <c:pt idx="4">
                  <c:v>-2.8968713789107765</c:v>
                </c:pt>
                <c:pt idx="5">
                  <c:v>-9.5263437998935601</c:v>
                </c:pt>
                <c:pt idx="6">
                  <c:v>-8.8607594936708853</c:v>
                </c:pt>
                <c:pt idx="7">
                  <c:v>-1.8934081346423561</c:v>
                </c:pt>
                <c:pt idx="8">
                  <c:v>-0.97962382445141061</c:v>
                </c:pt>
                <c:pt idx="9">
                  <c:v>-3.6482084690553744</c:v>
                </c:pt>
                <c:pt idx="10">
                  <c:v>-6.3732928679817906</c:v>
                </c:pt>
                <c:pt idx="11">
                  <c:v>19.81981981981982</c:v>
                </c:pt>
                <c:pt idx="12">
                  <c:v>1.6460905349794239</c:v>
                </c:pt>
                <c:pt idx="13">
                  <c:v>-5.5889145496535795</c:v>
                </c:pt>
                <c:pt idx="14">
                  <c:v>-9.9900099900099903E-2</c:v>
                </c:pt>
                <c:pt idx="15">
                  <c:v>4.9429657794676807</c:v>
                </c:pt>
                <c:pt idx="16">
                  <c:v>1.408450704225352</c:v>
                </c:pt>
                <c:pt idx="17">
                  <c:v>-8.2191780821917817</c:v>
                </c:pt>
                <c:pt idx="18">
                  <c:v>-3.3635187580853816</c:v>
                </c:pt>
                <c:pt idx="19">
                  <c:v>2.1045918367346941</c:v>
                </c:pt>
                <c:pt idx="20">
                  <c:v>-4.6735167384819354</c:v>
                </c:pt>
                <c:pt idx="21">
                  <c:v>0</c:v>
                </c:pt>
                <c:pt idx="23">
                  <c:v>-2.535211267605634</c:v>
                </c:pt>
                <c:pt idx="24">
                  <c:v>-5.7818398569441687</c:v>
                </c:pt>
                <c:pt idx="25">
                  <c:v>-2.3991370010787487</c:v>
                </c:pt>
              </c:numCache>
            </c:numRef>
          </c:val>
          <c:extLst>
            <c:ext xmlns:c16="http://schemas.microsoft.com/office/drawing/2014/chart" uri="{C3380CC4-5D6E-409C-BE32-E72D297353CC}">
              <c16:uniqueId val="{00000020-9A46-4641-BCB6-DA14D7C0582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{8928837F-EBCA-4215-AC8F-82D685DF50A5}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A46-4641-BCB6-DA14D7C0582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{81EC6C6E-4BBA-4C0E-98A6-505A839AAC58}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A46-4641-BCB6-DA14D7C0582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{2F246A58-DC7B-404A-A681-5538FBFD3B5C}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A46-4641-BCB6-DA14D7C0582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{63705E4A-8101-4918-8CEE-09713708B4F2}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A46-4641-BCB6-DA14D7C0582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{B2DC1B22-3321-413A-B702-F5A8D996ED07}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A46-4641-BCB6-DA14D7C0582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{D51E6C6E-7F32-4278-9A4B-6ADFDB6B883F}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A46-4641-BCB6-DA14D7C0582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{D2A0D4F9-130D-47B6-9030-0D046B579B9C}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A46-4641-BCB6-DA14D7C0582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{F6451BB2-6520-4A28-BB7E-FFB4185153A5}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A46-4641-BCB6-DA14D7C0582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{635043D9-148A-472C-B723-DB8AC78FA41D}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A46-4641-BCB6-DA14D7C0582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{C8252F2F-A651-4051-B37A-746889A2B32D}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A46-4641-BCB6-DA14D7C0582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{711AFC58-ACE8-4206-ADB5-8E9746A9E1A9}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A46-4641-BCB6-DA14D7C0582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{4403FC62-3CAE-4010-A3E8-BCBAA894D0C0}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A46-4641-BCB6-DA14D7C0582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{5CA06AAF-93C3-4F2B-90BA-27F27EFA332B}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A46-4641-BCB6-DA14D7C0582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{EDEA4EE0-D41C-466F-9388-548BEBBB597E}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A46-4641-BCB6-DA14D7C0582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{DEBEB11E-DC20-4211-B7E4-68722FD4DCEF}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A46-4641-BCB6-DA14D7C0582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{AB7B274A-6E3A-4991-B9A8-8DC05C03920F}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A46-4641-BCB6-DA14D7C0582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{D960489F-9F5E-49ED-BE45-D6A720C790C6}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A46-4641-BCB6-DA14D7C0582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{0B6776A8-D078-4178-8186-ED62EEF19DEC}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A46-4641-BCB6-DA14D7C0582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{9670D84B-3789-428A-BA3A-21EF588E2967}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A46-4641-BCB6-DA14D7C0582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{2B2CBDAE-25DB-4834-A652-650A33176BFD}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A46-4641-BCB6-DA14D7C0582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{C4F00D5B-2FD4-43B3-9DD7-E0E46E6DCF4C}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A46-4641-BCB6-DA14D7C0582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{AA64B98A-3A0F-49EC-8F5F-0D707B8E1F02}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A46-4641-BCB6-DA14D7C0582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{0B66B319-ADF0-4EC6-87E7-3E295C4A3322}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A46-4641-BCB6-DA14D7C0582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{00469ECE-42BD-462C-ACF8-6B3F0C193DE8}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A46-4641-BCB6-DA14D7C0582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{30951BFC-AAD5-4335-A6AF-F51268A95C87}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A46-4641-BCB6-DA14D7C0582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{0BBBEE1E-4066-44CF-B53C-13AAC69401A0}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A46-4641-BCB6-DA14D7C0582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{EC76AAB8-0A31-4D93-A3F9-B551B2D173E8}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A46-4641-BCB6-DA14D7C0582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{A43776FC-CA11-44F5-8E18-0B492A8D525C}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A46-4641-BCB6-DA14D7C0582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{DA439330-5A17-4FED-9B26-894656770FFF}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A46-4641-BCB6-DA14D7C0582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{094FBC2C-0F5B-4CC4-BB85-5122E0F05A02}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A46-4641-BCB6-DA14D7C0582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{F4E8825F-9EEE-4C66-8714-3A10507BEBDD}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A46-4641-BCB6-DA14D7C0582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{B4C7592A-1673-4141-A0BF-CD814F9CF3C7}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A46-4641-BCB6-DA14D7C058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A46-4641-BCB6-DA14D7C0582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A46-4641-BCB6-DA14D7C0582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{E39951C7-9060-43AF-BA64-5F51096FF6E9}</c15:txfldGUID>
                      <c15:f>Diagramm!$I$46</c15:f>
                      <c15:dlblFieldTableCache>
                        <c:ptCount val="1"/>
                      </c15:dlblFieldTableCache>
                    </c15:dlblFTEntry>
                  </c15:dlblFieldTable>
                  <c15:showDataLabelsRange val="0"/>
                </c:ext>
                <c:ext xmlns:c16="http://schemas.microsoft.com/office/drawing/2014/chart" uri="{C3380CC4-5D6E-409C-BE32-E72D297353CC}">
                  <c16:uniqueId val="{00000000-F1FE-4112-B76E-E7C8C3E0C75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{12C86AE5-B1DB-4585-9D68-B623F729D11D}</c15:txfldGUID>
                      <c15:f>Diagramm!$I$47</c15:f>
                      <c15:dlblFieldTableCache>
                        <c:ptCount val="1"/>
                      </c15:dlblFieldTableCache>
                    </c15:dlblFTEntry>
                  </c15:dlblFieldTable>
                  <c15:showDataLabelsRange val="0"/>
                </c:ext>
                <c:ext xmlns:c16="http://schemas.microsoft.com/office/drawing/2014/chart" uri="{C3380CC4-5D6E-409C-BE32-E72D297353CC}">
                  <c16:uniqueId val="{00000001-F1FE-4112-B76E-E7C8C3E0C75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{A7E89BA6-5A8D-4C96-AC3F-4D704436D63F}</c15:txfldGUID>
                      <c15:f>Diagramm!$I$48</c15:f>
                      <c15:dlblFieldTableCache>
                        <c:ptCount val="1"/>
                      </c15:dlblFieldTableCache>
                    </c15:dlblFTEntry>
                  </c15:dlblFieldTable>
                  <c15:showDataLabelsRange val="0"/>
                </c:ext>
                <c:ext xmlns:c16="http://schemas.microsoft.com/office/drawing/2014/chart" uri="{C3380CC4-5D6E-409C-BE32-E72D297353CC}">
                  <c16:uniqueId val="{00000002-F1FE-4112-B76E-E7C8C3E0C75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{FF09F538-7830-46AC-8C9F-2EC447C81936}</c15:txfldGUID>
                      <c15:f>Diagramm!$I$49</c15:f>
                      <c15:dlblFieldTableCache>
                        <c:ptCount val="1"/>
                      </c15:dlblFieldTableCache>
                    </c15:dlblFTEntry>
                  </c15:dlblFieldTable>
                  <c15:showDataLabelsRange val="0"/>
                </c:ext>
                <c:ext xmlns:c16="http://schemas.microsoft.com/office/drawing/2014/chart" uri="{C3380CC4-5D6E-409C-BE32-E72D297353CC}">
                  <c16:uniqueId val="{00000003-F1FE-4112-B76E-E7C8C3E0C75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{04DA9B6D-0C36-4E13-8FC2-4A931CCD3578}</c15:txfldGUID>
                      <c15:f>Diagramm!$I$50</c15:f>
                      <c15:dlblFieldTableCache>
                        <c:ptCount val="1"/>
                      </c15:dlblFieldTableCache>
                    </c15:dlblFTEntry>
                  </c15:dlblFieldTable>
                  <c15:showDataLabelsRange val="0"/>
                </c:ext>
                <c:ext xmlns:c16="http://schemas.microsoft.com/office/drawing/2014/chart" uri="{C3380CC4-5D6E-409C-BE32-E72D297353CC}">
                  <c16:uniqueId val="{00000004-F1FE-4112-B76E-E7C8C3E0C75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{FEC6978A-F9E2-4BBC-9EA0-3B1922253042}</c15:txfldGUID>
                      <c15:f>Diagramm!$I$51</c15:f>
                      <c15:dlblFieldTableCache>
                        <c:ptCount val="1"/>
                      </c15:dlblFieldTableCache>
                    </c15:dlblFTEntry>
                  </c15:dlblFieldTable>
                  <c15:showDataLabelsRange val="0"/>
                </c:ext>
                <c:ext xmlns:c16="http://schemas.microsoft.com/office/drawing/2014/chart" uri="{C3380CC4-5D6E-409C-BE32-E72D297353CC}">
                  <c16:uniqueId val="{00000005-F1FE-4112-B76E-E7C8C3E0C75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{B5D0DB89-B13B-4BC5-A284-FE8537CF4A54}</c15:txfldGUID>
                      <c15:f>Diagramm!$I$52</c15:f>
                      <c15:dlblFieldTableCache>
                        <c:ptCount val="1"/>
                      </c15:dlblFieldTableCache>
                    </c15:dlblFTEntry>
                  </c15:dlblFieldTable>
                  <c15:showDataLabelsRange val="0"/>
                </c:ext>
                <c:ext xmlns:c16="http://schemas.microsoft.com/office/drawing/2014/chart" uri="{C3380CC4-5D6E-409C-BE32-E72D297353CC}">
                  <c16:uniqueId val="{00000006-F1FE-4112-B76E-E7C8C3E0C75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{2DF9E553-7319-4D58-B685-C5A573CCDDCE}</c15:txfldGUID>
                      <c15:f>Diagramm!$I$53</c15:f>
                      <c15:dlblFieldTableCache>
                        <c:ptCount val="1"/>
                      </c15:dlblFieldTableCache>
                    </c15:dlblFTEntry>
                  </c15:dlblFieldTable>
                  <c15:showDataLabelsRange val="0"/>
                </c:ext>
                <c:ext xmlns:c16="http://schemas.microsoft.com/office/drawing/2014/chart" uri="{C3380CC4-5D6E-409C-BE32-E72D297353CC}">
                  <c16:uniqueId val="{00000007-F1FE-4112-B76E-E7C8C3E0C75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{F4E8F67B-2E1C-43E1-AEF6-5D79EFC16973}</c15:txfldGUID>
                      <c15:f>Diagramm!$I$54</c15:f>
                      <c15:dlblFieldTableCache>
                        <c:ptCount val="1"/>
                      </c15:dlblFieldTableCache>
                    </c15:dlblFTEntry>
                  </c15:dlblFieldTable>
                  <c15:showDataLabelsRange val="0"/>
                </c:ext>
                <c:ext xmlns:c16="http://schemas.microsoft.com/office/drawing/2014/chart" uri="{C3380CC4-5D6E-409C-BE32-E72D297353CC}">
                  <c16:uniqueId val="{00000008-F1FE-4112-B76E-E7C8C3E0C75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{6CF4BBA2-D6DD-4AD9-89EB-17BD413002E3}</c15:txfldGUID>
                      <c15:f>Diagramm!$I$55</c15:f>
                      <c15:dlblFieldTableCache>
                        <c:ptCount val="1"/>
                      </c15:dlblFieldTableCache>
                    </c15:dlblFTEntry>
                  </c15:dlblFieldTable>
                  <c15:showDataLabelsRange val="0"/>
                </c:ext>
                <c:ext xmlns:c16="http://schemas.microsoft.com/office/drawing/2014/chart" uri="{C3380CC4-5D6E-409C-BE32-E72D297353CC}">
                  <c16:uniqueId val="{00000009-F1FE-4112-B76E-E7C8C3E0C75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{FCC44054-A164-4234-A2C2-8D4ED07060F7}</c15:txfldGUID>
                      <c15:f>Diagramm!$I$56</c15:f>
                      <c15:dlblFieldTableCache>
                        <c:ptCount val="1"/>
                      </c15:dlblFieldTableCache>
                    </c15:dlblFTEntry>
                  </c15:dlblFieldTable>
                  <c15:showDataLabelsRange val="0"/>
                </c:ext>
                <c:ext xmlns:c16="http://schemas.microsoft.com/office/drawing/2014/chart" uri="{C3380CC4-5D6E-409C-BE32-E72D297353CC}">
                  <c16:uniqueId val="{0000000A-F1FE-4112-B76E-E7C8C3E0C75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{D88F89F4-5A3D-4D6F-866E-97234CEE9DBC}</c15:txfldGUID>
                      <c15:f>Diagramm!$I$57</c15:f>
                      <c15:dlblFieldTableCache>
                        <c:ptCount val="1"/>
                      </c15:dlblFieldTableCache>
                    </c15:dlblFTEntry>
                  </c15:dlblFieldTable>
                  <c15:showDataLabelsRange val="0"/>
                </c:ext>
                <c:ext xmlns:c16="http://schemas.microsoft.com/office/drawing/2014/chart" uri="{C3380CC4-5D6E-409C-BE32-E72D297353CC}">
                  <c16:uniqueId val="{0000000B-F1FE-4112-B76E-E7C8C3E0C75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{5C7DBEB7-FAD1-45FD-B9A8-DC391FA7BC9E}</c15:txfldGUID>
                      <c15:f>Diagramm!$I$58</c15:f>
                      <c15:dlblFieldTableCache>
                        <c:ptCount val="1"/>
                      </c15:dlblFieldTableCache>
                    </c15:dlblFTEntry>
                  </c15:dlblFieldTable>
                  <c15:showDataLabelsRange val="0"/>
                </c:ext>
                <c:ext xmlns:c16="http://schemas.microsoft.com/office/drawing/2014/chart" uri="{C3380CC4-5D6E-409C-BE32-E72D297353CC}">
                  <c16:uniqueId val="{0000000C-F1FE-4112-B76E-E7C8C3E0C75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{55FEF94D-9B2A-4BE9-8144-1439AFA0E0BA}</c15:txfldGUID>
                      <c15:f>Diagramm!$I$59</c15:f>
                      <c15:dlblFieldTableCache>
                        <c:ptCount val="1"/>
                      </c15:dlblFieldTableCache>
                    </c15:dlblFTEntry>
                  </c15:dlblFieldTable>
                  <c15:showDataLabelsRange val="0"/>
                </c:ext>
                <c:ext xmlns:c16="http://schemas.microsoft.com/office/drawing/2014/chart" uri="{C3380CC4-5D6E-409C-BE32-E72D297353CC}">
                  <c16:uniqueId val="{0000000D-F1FE-4112-B76E-E7C8C3E0C75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{220D112B-29E1-475A-A227-30D78D39E32C}</c15:txfldGUID>
                      <c15:f>Diagramm!$I$60</c15:f>
                      <c15:dlblFieldTableCache>
                        <c:ptCount val="1"/>
                      </c15:dlblFieldTableCache>
                    </c15:dlblFTEntry>
                  </c15:dlblFieldTable>
                  <c15:showDataLabelsRange val="0"/>
                </c:ext>
                <c:ext xmlns:c16="http://schemas.microsoft.com/office/drawing/2014/chart" uri="{C3380CC4-5D6E-409C-BE32-E72D297353CC}">
                  <c16:uniqueId val="{0000000E-F1FE-4112-B76E-E7C8C3E0C75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{AEE8A186-EE8D-4918-BFC0-639FAE3F9970}</c15:txfldGUID>
                      <c15:f>Diagramm!$I$61</c15:f>
                      <c15:dlblFieldTableCache>
                        <c:ptCount val="1"/>
                      </c15:dlblFieldTableCache>
                    </c15:dlblFTEntry>
                  </c15:dlblFieldTable>
                  <c15:showDataLabelsRange val="0"/>
                </c:ext>
                <c:ext xmlns:c16="http://schemas.microsoft.com/office/drawing/2014/chart" uri="{C3380CC4-5D6E-409C-BE32-E72D297353CC}">
                  <c16:uniqueId val="{0000000F-F1FE-4112-B76E-E7C8C3E0C75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{4902C3D5-1166-4199-A2A6-014366B5A4F6}</c15:txfldGUID>
                      <c15:f>Diagramm!$I$62</c15:f>
                      <c15:dlblFieldTableCache>
                        <c:ptCount val="1"/>
                      </c15:dlblFieldTableCache>
                    </c15:dlblFTEntry>
                  </c15:dlblFieldTable>
                  <c15:showDataLabelsRange val="0"/>
                </c:ext>
                <c:ext xmlns:c16="http://schemas.microsoft.com/office/drawing/2014/chart" uri="{C3380CC4-5D6E-409C-BE32-E72D297353CC}">
                  <c16:uniqueId val="{00000010-F1FE-4112-B76E-E7C8C3E0C75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{1F1E7BB3-4AD7-4BC8-9D07-63B80D11187B}</c15:txfldGUID>
                      <c15:f>Diagramm!$I$63</c15:f>
                      <c15:dlblFieldTableCache>
                        <c:ptCount val="1"/>
                      </c15:dlblFieldTableCache>
                    </c15:dlblFTEntry>
                  </c15:dlblFieldTable>
                  <c15:showDataLabelsRange val="0"/>
                </c:ext>
                <c:ext xmlns:c16="http://schemas.microsoft.com/office/drawing/2014/chart" uri="{C3380CC4-5D6E-409C-BE32-E72D297353CC}">
                  <c16:uniqueId val="{00000011-F1FE-4112-B76E-E7C8C3E0C75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{D7D89EA9-63D7-413E-A0B5-09C91977C8B4}</c15:txfldGUID>
                      <c15:f>Diagramm!$I$64</c15:f>
                      <c15:dlblFieldTableCache>
                        <c:ptCount val="1"/>
                      </c15:dlblFieldTableCache>
                    </c15:dlblFTEntry>
                  </c15:dlblFieldTable>
                  <c15:showDataLabelsRange val="0"/>
                </c:ext>
                <c:ext xmlns:c16="http://schemas.microsoft.com/office/drawing/2014/chart" uri="{C3380CC4-5D6E-409C-BE32-E72D297353CC}">
                  <c16:uniqueId val="{00000012-F1FE-4112-B76E-E7C8C3E0C75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{AA66CCA5-B31F-4085-A648-1E76F8ECFCBE}</c15:txfldGUID>
                      <c15:f>Diagramm!$I$65</c15:f>
                      <c15:dlblFieldTableCache>
                        <c:ptCount val="1"/>
                      </c15:dlblFieldTableCache>
                    </c15:dlblFTEntry>
                  </c15:dlblFieldTable>
                  <c15:showDataLabelsRange val="0"/>
                </c:ext>
                <c:ext xmlns:c16="http://schemas.microsoft.com/office/drawing/2014/chart" uri="{C3380CC4-5D6E-409C-BE32-E72D297353CC}">
                  <c16:uniqueId val="{00000013-F1FE-4112-B76E-E7C8C3E0C75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{10D0A2A8-610A-4B1F-AE00-87A108D3A567}</c15:txfldGUID>
                      <c15:f>Diagramm!$I$66</c15:f>
                      <c15:dlblFieldTableCache>
                        <c:ptCount val="1"/>
                      </c15:dlblFieldTableCache>
                    </c15:dlblFTEntry>
                  </c15:dlblFieldTable>
                  <c15:showDataLabelsRange val="0"/>
                </c:ext>
                <c:ext xmlns:c16="http://schemas.microsoft.com/office/drawing/2014/chart" uri="{C3380CC4-5D6E-409C-BE32-E72D297353CC}">
                  <c16:uniqueId val="{00000014-F1FE-4112-B76E-E7C8C3E0C75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{C1A5FE00-97AA-412F-8412-60FA4E15E464}</c15:txfldGUID>
                      <c15:f>Diagramm!$I$67</c15:f>
                      <c15:dlblFieldTableCache>
                        <c:ptCount val="1"/>
                      </c15:dlblFieldTableCache>
                    </c15:dlblFTEntry>
                  </c15:dlblFieldTable>
                  <c15:showDataLabelsRange val="0"/>
                </c:ext>
                <c:ext xmlns:c16="http://schemas.microsoft.com/office/drawing/2014/chart" uri="{C3380CC4-5D6E-409C-BE32-E72D297353CC}">
                  <c16:uniqueId val="{00000015-F1FE-4112-B76E-E7C8C3E0C7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1FE-4112-B76E-E7C8C3E0C75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{4F82C422-FFD3-44F3-BF15-E9B667AF5FD9}</c15:txfldGUID>
                      <c15:f>Diagramm!$K$46</c15:f>
                      <c15:dlblFieldTableCache>
                        <c:ptCount val="1"/>
                      </c15:dlblFieldTableCache>
                    </c15:dlblFTEntry>
                  </c15:dlblFieldTable>
                  <c15:showDataLabelsRange val="0"/>
                </c:ext>
                <c:ext xmlns:c16="http://schemas.microsoft.com/office/drawing/2014/chart" uri="{C3380CC4-5D6E-409C-BE32-E72D297353CC}">
                  <c16:uniqueId val="{00000017-F1FE-4112-B76E-E7C8C3E0C75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{CCF78B0B-9228-40EB-B45C-F14FB398D9C2}</c15:txfldGUID>
                      <c15:f>Diagramm!$K$47</c15:f>
                      <c15:dlblFieldTableCache>
                        <c:ptCount val="1"/>
                      </c15:dlblFieldTableCache>
                    </c15:dlblFTEntry>
                  </c15:dlblFieldTable>
                  <c15:showDataLabelsRange val="0"/>
                </c:ext>
                <c:ext xmlns:c16="http://schemas.microsoft.com/office/drawing/2014/chart" uri="{C3380CC4-5D6E-409C-BE32-E72D297353CC}">
                  <c16:uniqueId val="{00000018-F1FE-4112-B76E-E7C8C3E0C75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{2EFDA0CD-3143-4C5B-B14C-D8E1A2543494}</c15:txfldGUID>
                      <c15:f>Diagramm!$K$48</c15:f>
                      <c15:dlblFieldTableCache>
                        <c:ptCount val="1"/>
                      </c15:dlblFieldTableCache>
                    </c15:dlblFTEntry>
                  </c15:dlblFieldTable>
                  <c15:showDataLabelsRange val="0"/>
                </c:ext>
                <c:ext xmlns:c16="http://schemas.microsoft.com/office/drawing/2014/chart" uri="{C3380CC4-5D6E-409C-BE32-E72D297353CC}">
                  <c16:uniqueId val="{00000019-F1FE-4112-B76E-E7C8C3E0C75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{2C18EB6D-FED5-42D8-8CB4-C49E30E8B653}</c15:txfldGUID>
                      <c15:f>Diagramm!$K$49</c15:f>
                      <c15:dlblFieldTableCache>
                        <c:ptCount val="1"/>
                      </c15:dlblFieldTableCache>
                    </c15:dlblFTEntry>
                  </c15:dlblFieldTable>
                  <c15:showDataLabelsRange val="0"/>
                </c:ext>
                <c:ext xmlns:c16="http://schemas.microsoft.com/office/drawing/2014/chart" uri="{C3380CC4-5D6E-409C-BE32-E72D297353CC}">
                  <c16:uniqueId val="{0000001A-F1FE-4112-B76E-E7C8C3E0C75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{298CB1A2-FF17-4409-AD59-E3920E00C6BB}</c15:txfldGUID>
                      <c15:f>Diagramm!$K$50</c15:f>
                      <c15:dlblFieldTableCache>
                        <c:ptCount val="1"/>
                      </c15:dlblFieldTableCache>
                    </c15:dlblFTEntry>
                  </c15:dlblFieldTable>
                  <c15:showDataLabelsRange val="0"/>
                </c:ext>
                <c:ext xmlns:c16="http://schemas.microsoft.com/office/drawing/2014/chart" uri="{C3380CC4-5D6E-409C-BE32-E72D297353CC}">
                  <c16:uniqueId val="{0000001B-F1FE-4112-B76E-E7C8C3E0C75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{8AF3A8D4-C359-4624-AF62-53BE852256DF}</c15:txfldGUID>
                      <c15:f>Diagramm!$K$51</c15:f>
                      <c15:dlblFieldTableCache>
                        <c:ptCount val="1"/>
                      </c15:dlblFieldTableCache>
                    </c15:dlblFTEntry>
                  </c15:dlblFieldTable>
                  <c15:showDataLabelsRange val="0"/>
                </c:ext>
                <c:ext xmlns:c16="http://schemas.microsoft.com/office/drawing/2014/chart" uri="{C3380CC4-5D6E-409C-BE32-E72D297353CC}">
                  <c16:uniqueId val="{0000001C-F1FE-4112-B76E-E7C8C3E0C75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{1C3C81D1-66B4-4251-86AC-2BB95D8857BF}</c15:txfldGUID>
                      <c15:f>Diagramm!$K$52</c15:f>
                      <c15:dlblFieldTableCache>
                        <c:ptCount val="1"/>
                      </c15:dlblFieldTableCache>
                    </c15:dlblFTEntry>
                  </c15:dlblFieldTable>
                  <c15:showDataLabelsRange val="0"/>
                </c:ext>
                <c:ext xmlns:c16="http://schemas.microsoft.com/office/drawing/2014/chart" uri="{C3380CC4-5D6E-409C-BE32-E72D297353CC}">
                  <c16:uniqueId val="{0000001D-F1FE-4112-B76E-E7C8C3E0C75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{C8BC92DF-670C-4081-8B2E-F0370DBC3458}</c15:txfldGUID>
                      <c15:f>Diagramm!$K$53</c15:f>
                      <c15:dlblFieldTableCache>
                        <c:ptCount val="1"/>
                      </c15:dlblFieldTableCache>
                    </c15:dlblFTEntry>
                  </c15:dlblFieldTable>
                  <c15:showDataLabelsRange val="0"/>
                </c:ext>
                <c:ext xmlns:c16="http://schemas.microsoft.com/office/drawing/2014/chart" uri="{C3380CC4-5D6E-409C-BE32-E72D297353CC}">
                  <c16:uniqueId val="{0000001E-F1FE-4112-B76E-E7C8C3E0C75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{57430907-8DE7-4AE6-82CC-3D873D954E50}</c15:txfldGUID>
                      <c15:f>Diagramm!$K$54</c15:f>
                      <c15:dlblFieldTableCache>
                        <c:ptCount val="1"/>
                      </c15:dlblFieldTableCache>
                    </c15:dlblFTEntry>
                  </c15:dlblFieldTable>
                  <c15:showDataLabelsRange val="0"/>
                </c:ext>
                <c:ext xmlns:c16="http://schemas.microsoft.com/office/drawing/2014/chart" uri="{C3380CC4-5D6E-409C-BE32-E72D297353CC}">
                  <c16:uniqueId val="{0000001F-F1FE-4112-B76E-E7C8C3E0C75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{EFE19337-4B89-4416-B5F4-7C0C9EC18E9F}</c15:txfldGUID>
                      <c15:f>Diagramm!$K$55</c15:f>
                      <c15:dlblFieldTableCache>
                        <c:ptCount val="1"/>
                      </c15:dlblFieldTableCache>
                    </c15:dlblFTEntry>
                  </c15:dlblFieldTable>
                  <c15:showDataLabelsRange val="0"/>
                </c:ext>
                <c:ext xmlns:c16="http://schemas.microsoft.com/office/drawing/2014/chart" uri="{C3380CC4-5D6E-409C-BE32-E72D297353CC}">
                  <c16:uniqueId val="{00000020-F1FE-4112-B76E-E7C8C3E0C75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{F18C576A-BB15-4648-B003-58C8F44E801E}</c15:txfldGUID>
                      <c15:f>Diagramm!$K$56</c15:f>
                      <c15:dlblFieldTableCache>
                        <c:ptCount val="1"/>
                      </c15:dlblFieldTableCache>
                    </c15:dlblFTEntry>
                  </c15:dlblFieldTable>
                  <c15:showDataLabelsRange val="0"/>
                </c:ext>
                <c:ext xmlns:c16="http://schemas.microsoft.com/office/drawing/2014/chart" uri="{C3380CC4-5D6E-409C-BE32-E72D297353CC}">
                  <c16:uniqueId val="{00000021-F1FE-4112-B76E-E7C8C3E0C75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{E486020C-17EF-4322-9497-41A517DA4058}</c15:txfldGUID>
                      <c15:f>Diagramm!$K$57</c15:f>
                      <c15:dlblFieldTableCache>
                        <c:ptCount val="1"/>
                      </c15:dlblFieldTableCache>
                    </c15:dlblFTEntry>
                  </c15:dlblFieldTable>
                  <c15:showDataLabelsRange val="0"/>
                </c:ext>
                <c:ext xmlns:c16="http://schemas.microsoft.com/office/drawing/2014/chart" uri="{C3380CC4-5D6E-409C-BE32-E72D297353CC}">
                  <c16:uniqueId val="{00000022-F1FE-4112-B76E-E7C8C3E0C75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{7601EF27-74E5-4F1E-AD3C-0229E86D99F9}</c15:txfldGUID>
                      <c15:f>Diagramm!$K$58</c15:f>
                      <c15:dlblFieldTableCache>
                        <c:ptCount val="1"/>
                      </c15:dlblFieldTableCache>
                    </c15:dlblFTEntry>
                  </c15:dlblFieldTable>
                  <c15:showDataLabelsRange val="0"/>
                </c:ext>
                <c:ext xmlns:c16="http://schemas.microsoft.com/office/drawing/2014/chart" uri="{C3380CC4-5D6E-409C-BE32-E72D297353CC}">
                  <c16:uniqueId val="{00000023-F1FE-4112-B76E-E7C8C3E0C75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{2D1DC710-1695-423C-920E-D55A3FC39D49}</c15:txfldGUID>
                      <c15:f>Diagramm!$K$59</c15:f>
                      <c15:dlblFieldTableCache>
                        <c:ptCount val="1"/>
                      </c15:dlblFieldTableCache>
                    </c15:dlblFTEntry>
                  </c15:dlblFieldTable>
                  <c15:showDataLabelsRange val="0"/>
                </c:ext>
                <c:ext xmlns:c16="http://schemas.microsoft.com/office/drawing/2014/chart" uri="{C3380CC4-5D6E-409C-BE32-E72D297353CC}">
                  <c16:uniqueId val="{00000024-F1FE-4112-B76E-E7C8C3E0C75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{D2339F13-61A0-4780-968D-8B70F718FC64}</c15:txfldGUID>
                      <c15:f>Diagramm!$K$60</c15:f>
                      <c15:dlblFieldTableCache>
                        <c:ptCount val="1"/>
                      </c15:dlblFieldTableCache>
                    </c15:dlblFTEntry>
                  </c15:dlblFieldTable>
                  <c15:showDataLabelsRange val="0"/>
                </c:ext>
                <c:ext xmlns:c16="http://schemas.microsoft.com/office/drawing/2014/chart" uri="{C3380CC4-5D6E-409C-BE32-E72D297353CC}">
                  <c16:uniqueId val="{00000025-F1FE-4112-B76E-E7C8C3E0C75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{90CC7B0D-9AE0-4CDC-88B1-FA87C00631C1}</c15:txfldGUID>
                      <c15:f>Diagramm!$K$61</c15:f>
                      <c15:dlblFieldTableCache>
                        <c:ptCount val="1"/>
                      </c15:dlblFieldTableCache>
                    </c15:dlblFTEntry>
                  </c15:dlblFieldTable>
                  <c15:showDataLabelsRange val="0"/>
                </c:ext>
                <c:ext xmlns:c16="http://schemas.microsoft.com/office/drawing/2014/chart" uri="{C3380CC4-5D6E-409C-BE32-E72D297353CC}">
                  <c16:uniqueId val="{00000026-F1FE-4112-B76E-E7C8C3E0C75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{A1670F16-7E75-4C42-88B6-21EAA65EB299}</c15:txfldGUID>
                      <c15:f>Diagramm!$K$62</c15:f>
                      <c15:dlblFieldTableCache>
                        <c:ptCount val="1"/>
                      </c15:dlblFieldTableCache>
                    </c15:dlblFTEntry>
                  </c15:dlblFieldTable>
                  <c15:showDataLabelsRange val="0"/>
                </c:ext>
                <c:ext xmlns:c16="http://schemas.microsoft.com/office/drawing/2014/chart" uri="{C3380CC4-5D6E-409C-BE32-E72D297353CC}">
                  <c16:uniqueId val="{00000027-F1FE-4112-B76E-E7C8C3E0C75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{130F385B-41F6-40B0-A123-1ED1BECE89A9}</c15:txfldGUID>
                      <c15:f>Diagramm!$K$63</c15:f>
                      <c15:dlblFieldTableCache>
                        <c:ptCount val="1"/>
                      </c15:dlblFieldTableCache>
                    </c15:dlblFTEntry>
                  </c15:dlblFieldTable>
                  <c15:showDataLabelsRange val="0"/>
                </c:ext>
                <c:ext xmlns:c16="http://schemas.microsoft.com/office/drawing/2014/chart" uri="{C3380CC4-5D6E-409C-BE32-E72D297353CC}">
                  <c16:uniqueId val="{00000028-F1FE-4112-B76E-E7C8C3E0C75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{45692061-0941-4238-A3D1-EC22F16A4A5F}</c15:txfldGUID>
                      <c15:f>Diagramm!$K$64</c15:f>
                      <c15:dlblFieldTableCache>
                        <c:ptCount val="1"/>
                      </c15:dlblFieldTableCache>
                    </c15:dlblFTEntry>
                  </c15:dlblFieldTable>
                  <c15:showDataLabelsRange val="0"/>
                </c:ext>
                <c:ext xmlns:c16="http://schemas.microsoft.com/office/drawing/2014/chart" uri="{C3380CC4-5D6E-409C-BE32-E72D297353CC}">
                  <c16:uniqueId val="{00000029-F1FE-4112-B76E-E7C8C3E0C75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{A56BC209-CA5B-401A-8DAE-CD226D83082B}</c15:txfldGUID>
                      <c15:f>Diagramm!$K$65</c15:f>
                      <c15:dlblFieldTableCache>
                        <c:ptCount val="1"/>
                      </c15:dlblFieldTableCache>
                    </c15:dlblFTEntry>
                  </c15:dlblFieldTable>
                  <c15:showDataLabelsRange val="0"/>
                </c:ext>
                <c:ext xmlns:c16="http://schemas.microsoft.com/office/drawing/2014/chart" uri="{C3380CC4-5D6E-409C-BE32-E72D297353CC}">
                  <c16:uniqueId val="{0000002A-F1FE-4112-B76E-E7C8C3E0C75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{D6C69707-DD71-4BF5-9F43-11F2AC995FB7}</c15:txfldGUID>
                      <c15:f>Diagramm!$K$66</c15:f>
                      <c15:dlblFieldTableCache>
                        <c:ptCount val="1"/>
                      </c15:dlblFieldTableCache>
                    </c15:dlblFTEntry>
                  </c15:dlblFieldTable>
                  <c15:showDataLabelsRange val="0"/>
                </c:ext>
                <c:ext xmlns:c16="http://schemas.microsoft.com/office/drawing/2014/chart" uri="{C3380CC4-5D6E-409C-BE32-E72D297353CC}">
                  <c16:uniqueId val="{0000002B-F1FE-4112-B76E-E7C8C3E0C75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{03F8E5AB-4341-45ED-ACB1-A0364F1F2C9F}</c15:txfldGUID>
                      <c15:f>Diagramm!$K$67</c15:f>
                      <c15:dlblFieldTableCache>
                        <c:ptCount val="1"/>
                      </c15:dlblFieldTableCache>
                    </c15:dlblFTEntry>
                  </c15:dlblFieldTable>
                  <c15:showDataLabelsRange val="0"/>
                </c:ext>
                <c:ext xmlns:c16="http://schemas.microsoft.com/office/drawing/2014/chart" uri="{C3380CC4-5D6E-409C-BE32-E72D297353CC}">
                  <c16:uniqueId val="{0000002C-F1FE-4112-B76E-E7C8C3E0C75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1FE-4112-B76E-E7C8C3E0C75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{60631982-F6BE-497B-A2A3-40B61E73EDD7}</c15:txfldGUID>
                      <c15:f>Diagramm!$J$46</c15:f>
                      <c15:dlblFieldTableCache>
                        <c:ptCount val="1"/>
                      </c15:dlblFieldTableCache>
                    </c15:dlblFTEntry>
                  </c15:dlblFieldTable>
                  <c15:showDataLabelsRange val="0"/>
                </c:ext>
                <c:ext xmlns:c16="http://schemas.microsoft.com/office/drawing/2014/chart" uri="{C3380CC4-5D6E-409C-BE32-E72D297353CC}">
                  <c16:uniqueId val="{0000002E-F1FE-4112-B76E-E7C8C3E0C75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{691AA3C0-1278-4FC4-ADD0-48C333360EDB}</c15:txfldGUID>
                      <c15:f>Diagramm!$J$47</c15:f>
                      <c15:dlblFieldTableCache>
                        <c:ptCount val="1"/>
                      </c15:dlblFieldTableCache>
                    </c15:dlblFTEntry>
                  </c15:dlblFieldTable>
                  <c15:showDataLabelsRange val="0"/>
                </c:ext>
                <c:ext xmlns:c16="http://schemas.microsoft.com/office/drawing/2014/chart" uri="{C3380CC4-5D6E-409C-BE32-E72D297353CC}">
                  <c16:uniqueId val="{0000002F-F1FE-4112-B76E-E7C8C3E0C75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{FCE9666B-6AE8-49A5-821C-F7DFF077E8D0}</c15:txfldGUID>
                      <c15:f>Diagramm!$J$48</c15:f>
                      <c15:dlblFieldTableCache>
                        <c:ptCount val="1"/>
                      </c15:dlblFieldTableCache>
                    </c15:dlblFTEntry>
                  </c15:dlblFieldTable>
                  <c15:showDataLabelsRange val="0"/>
                </c:ext>
                <c:ext xmlns:c16="http://schemas.microsoft.com/office/drawing/2014/chart" uri="{C3380CC4-5D6E-409C-BE32-E72D297353CC}">
                  <c16:uniqueId val="{00000030-F1FE-4112-B76E-E7C8C3E0C75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{8DA50069-A6E6-46AB-A4E9-9C90916B4B4D}</c15:txfldGUID>
                      <c15:f>Diagramm!$J$49</c15:f>
                      <c15:dlblFieldTableCache>
                        <c:ptCount val="1"/>
                      </c15:dlblFieldTableCache>
                    </c15:dlblFTEntry>
                  </c15:dlblFieldTable>
                  <c15:showDataLabelsRange val="0"/>
                </c:ext>
                <c:ext xmlns:c16="http://schemas.microsoft.com/office/drawing/2014/chart" uri="{C3380CC4-5D6E-409C-BE32-E72D297353CC}">
                  <c16:uniqueId val="{00000031-F1FE-4112-B76E-E7C8C3E0C75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{11E128E7-DB8D-4586-B570-61632C72BC28}</c15:txfldGUID>
                      <c15:f>Diagramm!$J$50</c15:f>
                      <c15:dlblFieldTableCache>
                        <c:ptCount val="1"/>
                      </c15:dlblFieldTableCache>
                    </c15:dlblFTEntry>
                  </c15:dlblFieldTable>
                  <c15:showDataLabelsRange val="0"/>
                </c:ext>
                <c:ext xmlns:c16="http://schemas.microsoft.com/office/drawing/2014/chart" uri="{C3380CC4-5D6E-409C-BE32-E72D297353CC}">
                  <c16:uniqueId val="{00000032-F1FE-4112-B76E-E7C8C3E0C75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{EAF33436-29D8-41CD-8CBA-123AF272FF18}</c15:txfldGUID>
                      <c15:f>Diagramm!$J$51</c15:f>
                      <c15:dlblFieldTableCache>
                        <c:ptCount val="1"/>
                      </c15:dlblFieldTableCache>
                    </c15:dlblFTEntry>
                  </c15:dlblFieldTable>
                  <c15:showDataLabelsRange val="0"/>
                </c:ext>
                <c:ext xmlns:c16="http://schemas.microsoft.com/office/drawing/2014/chart" uri="{C3380CC4-5D6E-409C-BE32-E72D297353CC}">
                  <c16:uniqueId val="{00000033-F1FE-4112-B76E-E7C8C3E0C75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{2711ADCE-E961-448B-BE6F-E10CA9040612}</c15:txfldGUID>
                      <c15:f>Diagramm!$J$52</c15:f>
                      <c15:dlblFieldTableCache>
                        <c:ptCount val="1"/>
                      </c15:dlblFieldTableCache>
                    </c15:dlblFTEntry>
                  </c15:dlblFieldTable>
                  <c15:showDataLabelsRange val="0"/>
                </c:ext>
                <c:ext xmlns:c16="http://schemas.microsoft.com/office/drawing/2014/chart" uri="{C3380CC4-5D6E-409C-BE32-E72D297353CC}">
                  <c16:uniqueId val="{00000034-F1FE-4112-B76E-E7C8C3E0C75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{9AA637D7-B9C2-4407-816C-33662DE3F301}</c15:txfldGUID>
                      <c15:f>Diagramm!$J$53</c15:f>
                      <c15:dlblFieldTableCache>
                        <c:ptCount val="1"/>
                      </c15:dlblFieldTableCache>
                    </c15:dlblFTEntry>
                  </c15:dlblFieldTable>
                  <c15:showDataLabelsRange val="0"/>
                </c:ext>
                <c:ext xmlns:c16="http://schemas.microsoft.com/office/drawing/2014/chart" uri="{C3380CC4-5D6E-409C-BE32-E72D297353CC}">
                  <c16:uniqueId val="{00000035-F1FE-4112-B76E-E7C8C3E0C75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{BE73E2AC-6D70-487F-BE23-A293C714EAB2}</c15:txfldGUID>
                      <c15:f>Diagramm!$J$54</c15:f>
                      <c15:dlblFieldTableCache>
                        <c:ptCount val="1"/>
                      </c15:dlblFieldTableCache>
                    </c15:dlblFTEntry>
                  </c15:dlblFieldTable>
                  <c15:showDataLabelsRange val="0"/>
                </c:ext>
                <c:ext xmlns:c16="http://schemas.microsoft.com/office/drawing/2014/chart" uri="{C3380CC4-5D6E-409C-BE32-E72D297353CC}">
                  <c16:uniqueId val="{00000036-F1FE-4112-B76E-E7C8C3E0C75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{B86E355E-7119-42D5-A5A2-416F3E3DF28C}</c15:txfldGUID>
                      <c15:f>Diagramm!$J$55</c15:f>
                      <c15:dlblFieldTableCache>
                        <c:ptCount val="1"/>
                      </c15:dlblFieldTableCache>
                    </c15:dlblFTEntry>
                  </c15:dlblFieldTable>
                  <c15:showDataLabelsRange val="0"/>
                </c:ext>
                <c:ext xmlns:c16="http://schemas.microsoft.com/office/drawing/2014/chart" uri="{C3380CC4-5D6E-409C-BE32-E72D297353CC}">
                  <c16:uniqueId val="{00000037-F1FE-4112-B76E-E7C8C3E0C75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{51B33262-C24C-4A9F-8D60-66D382780253}</c15:txfldGUID>
                      <c15:f>Diagramm!$J$56</c15:f>
                      <c15:dlblFieldTableCache>
                        <c:ptCount val="1"/>
                      </c15:dlblFieldTableCache>
                    </c15:dlblFTEntry>
                  </c15:dlblFieldTable>
                  <c15:showDataLabelsRange val="0"/>
                </c:ext>
                <c:ext xmlns:c16="http://schemas.microsoft.com/office/drawing/2014/chart" uri="{C3380CC4-5D6E-409C-BE32-E72D297353CC}">
                  <c16:uniqueId val="{00000038-F1FE-4112-B76E-E7C8C3E0C75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{1E72319D-47BF-40B9-A55F-3F83205C22A7}</c15:txfldGUID>
                      <c15:f>Diagramm!$J$57</c15:f>
                      <c15:dlblFieldTableCache>
                        <c:ptCount val="1"/>
                      </c15:dlblFieldTableCache>
                    </c15:dlblFTEntry>
                  </c15:dlblFieldTable>
                  <c15:showDataLabelsRange val="0"/>
                </c:ext>
                <c:ext xmlns:c16="http://schemas.microsoft.com/office/drawing/2014/chart" uri="{C3380CC4-5D6E-409C-BE32-E72D297353CC}">
                  <c16:uniqueId val="{00000039-F1FE-4112-B76E-E7C8C3E0C75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{C0A6CF42-F490-4BDB-AF49-6C446B15370F}</c15:txfldGUID>
                      <c15:f>Diagramm!$J$58</c15:f>
                      <c15:dlblFieldTableCache>
                        <c:ptCount val="1"/>
                      </c15:dlblFieldTableCache>
                    </c15:dlblFTEntry>
                  </c15:dlblFieldTable>
                  <c15:showDataLabelsRange val="0"/>
                </c:ext>
                <c:ext xmlns:c16="http://schemas.microsoft.com/office/drawing/2014/chart" uri="{C3380CC4-5D6E-409C-BE32-E72D297353CC}">
                  <c16:uniqueId val="{0000003A-F1FE-4112-B76E-E7C8C3E0C75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{3CFAD450-DB87-4C95-BAA3-CC056D06D0CD}</c15:txfldGUID>
                      <c15:f>Diagramm!$J$59</c15:f>
                      <c15:dlblFieldTableCache>
                        <c:ptCount val="1"/>
                      </c15:dlblFieldTableCache>
                    </c15:dlblFTEntry>
                  </c15:dlblFieldTable>
                  <c15:showDataLabelsRange val="0"/>
                </c:ext>
                <c:ext xmlns:c16="http://schemas.microsoft.com/office/drawing/2014/chart" uri="{C3380CC4-5D6E-409C-BE32-E72D297353CC}">
                  <c16:uniqueId val="{0000003B-F1FE-4112-B76E-E7C8C3E0C75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{277A8B10-2D40-475A-AFAD-037DEF291314}</c15:txfldGUID>
                      <c15:f>Diagramm!$J$60</c15:f>
                      <c15:dlblFieldTableCache>
                        <c:ptCount val="1"/>
                      </c15:dlblFieldTableCache>
                    </c15:dlblFTEntry>
                  </c15:dlblFieldTable>
                  <c15:showDataLabelsRange val="0"/>
                </c:ext>
                <c:ext xmlns:c16="http://schemas.microsoft.com/office/drawing/2014/chart" uri="{C3380CC4-5D6E-409C-BE32-E72D297353CC}">
                  <c16:uniqueId val="{0000003C-F1FE-4112-B76E-E7C8C3E0C75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{5586303A-A56B-487A-8F33-3CCF3AEFF827}</c15:txfldGUID>
                      <c15:f>Diagramm!$J$61</c15:f>
                      <c15:dlblFieldTableCache>
                        <c:ptCount val="1"/>
                      </c15:dlblFieldTableCache>
                    </c15:dlblFTEntry>
                  </c15:dlblFieldTable>
                  <c15:showDataLabelsRange val="0"/>
                </c:ext>
                <c:ext xmlns:c16="http://schemas.microsoft.com/office/drawing/2014/chart" uri="{C3380CC4-5D6E-409C-BE32-E72D297353CC}">
                  <c16:uniqueId val="{0000003D-F1FE-4112-B76E-E7C8C3E0C75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{597B8053-7901-40F7-A3C8-EB8C05BCF134}</c15:txfldGUID>
                      <c15:f>Diagramm!$J$62</c15:f>
                      <c15:dlblFieldTableCache>
                        <c:ptCount val="1"/>
                      </c15:dlblFieldTableCache>
                    </c15:dlblFTEntry>
                  </c15:dlblFieldTable>
                  <c15:showDataLabelsRange val="0"/>
                </c:ext>
                <c:ext xmlns:c16="http://schemas.microsoft.com/office/drawing/2014/chart" uri="{C3380CC4-5D6E-409C-BE32-E72D297353CC}">
                  <c16:uniqueId val="{0000003E-F1FE-4112-B76E-E7C8C3E0C75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{B3A5BB51-4D35-4100-B877-52960404C52C}</c15:txfldGUID>
                      <c15:f>Diagramm!$J$63</c15:f>
                      <c15:dlblFieldTableCache>
                        <c:ptCount val="1"/>
                      </c15:dlblFieldTableCache>
                    </c15:dlblFTEntry>
                  </c15:dlblFieldTable>
                  <c15:showDataLabelsRange val="0"/>
                </c:ext>
                <c:ext xmlns:c16="http://schemas.microsoft.com/office/drawing/2014/chart" uri="{C3380CC4-5D6E-409C-BE32-E72D297353CC}">
                  <c16:uniqueId val="{0000003F-F1FE-4112-B76E-E7C8C3E0C75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{A4EF29C5-509D-4281-B68C-5FBACEB0958C}</c15:txfldGUID>
                      <c15:f>Diagramm!$J$64</c15:f>
                      <c15:dlblFieldTableCache>
                        <c:ptCount val="1"/>
                      </c15:dlblFieldTableCache>
                    </c15:dlblFTEntry>
                  </c15:dlblFieldTable>
                  <c15:showDataLabelsRange val="0"/>
                </c:ext>
                <c:ext xmlns:c16="http://schemas.microsoft.com/office/drawing/2014/chart" uri="{C3380CC4-5D6E-409C-BE32-E72D297353CC}">
                  <c16:uniqueId val="{00000040-F1FE-4112-B76E-E7C8C3E0C75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{61D582C3-CEEE-4C8D-A6D1-59658C62515B}</c15:txfldGUID>
                      <c15:f>Diagramm!$J$65</c15:f>
                      <c15:dlblFieldTableCache>
                        <c:ptCount val="1"/>
                      </c15:dlblFieldTableCache>
                    </c15:dlblFTEntry>
                  </c15:dlblFieldTable>
                  <c15:showDataLabelsRange val="0"/>
                </c:ext>
                <c:ext xmlns:c16="http://schemas.microsoft.com/office/drawing/2014/chart" uri="{C3380CC4-5D6E-409C-BE32-E72D297353CC}">
                  <c16:uniqueId val="{00000041-F1FE-4112-B76E-E7C8C3E0C75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{A519D6E5-590A-4447-8BF5-3F1EC10A4531}</c15:txfldGUID>
                      <c15:f>Diagramm!$J$66</c15:f>
                      <c15:dlblFieldTableCache>
                        <c:ptCount val="1"/>
                      </c15:dlblFieldTableCache>
                    </c15:dlblFTEntry>
                  </c15:dlblFieldTable>
                  <c15:showDataLabelsRange val="0"/>
                </c:ext>
                <c:ext xmlns:c16="http://schemas.microsoft.com/office/drawing/2014/chart" uri="{C3380CC4-5D6E-409C-BE32-E72D297353CC}">
                  <c16:uniqueId val="{00000042-F1FE-4112-B76E-E7C8C3E0C75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{CF67FDEF-FA98-4E0F-B692-608211047D21}</c15:txfldGUID>
                      <c15:f>Diagramm!$J$67</c15:f>
                      <c15:dlblFieldTableCache>
                        <c:ptCount val="1"/>
                      </c15:dlblFieldTableCache>
                    </c15:dlblFTEntry>
                  </c15:dlblFieldTable>
                  <c15:showDataLabelsRange val="0"/>
                </c:ext>
                <c:ext xmlns:c16="http://schemas.microsoft.com/office/drawing/2014/chart" uri="{C3380CC4-5D6E-409C-BE32-E72D297353CC}">
                  <c16:uniqueId val="{00000043-F1FE-4112-B76E-E7C8C3E0C7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1FE-4112-B76E-E7C8C3E0C75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C-4AF2-BCB9-54DEEA1B3A1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C-4AF2-BCB9-54DEEA1B3A1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2C-4AF2-BCB9-54DEEA1B3A1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C-4AF2-BCB9-54DEEA1B3A1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2C-4AF2-BCB9-54DEEA1B3A1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C-4AF2-BCB9-54DEEA1B3A1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2C-4AF2-BCB9-54DEEA1B3A1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2C-4AF2-BCB9-54DEEA1B3A1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B2C-4AF2-BCB9-54DEEA1B3A1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2C-4AF2-BCB9-54DEEA1B3A1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B2C-4AF2-BCB9-54DEEA1B3A1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B2C-4AF2-BCB9-54DEEA1B3A1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B2C-4AF2-BCB9-54DEEA1B3A1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B2C-4AF2-BCB9-54DEEA1B3A1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B2C-4AF2-BCB9-54DEEA1B3A1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B2C-4AF2-BCB9-54DEEA1B3A1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B2C-4AF2-BCB9-54DEEA1B3A1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B2C-4AF2-BCB9-54DEEA1B3A1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B2C-4AF2-BCB9-54DEEA1B3A1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B2C-4AF2-BCB9-54DEEA1B3A1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B2C-4AF2-BCB9-54DEEA1B3A1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B2C-4AF2-BCB9-54DEEA1B3A1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B2C-4AF2-BCB9-54DEEA1B3A1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B2C-4AF2-BCB9-54DEEA1B3A1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B2C-4AF2-BCB9-54DEEA1B3A1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B2C-4AF2-BCB9-54DEEA1B3A1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B2C-4AF2-BCB9-54DEEA1B3A1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B2C-4AF2-BCB9-54DEEA1B3A1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B2C-4AF2-BCB9-54DEEA1B3A1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B2C-4AF2-BCB9-54DEEA1B3A1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B2C-4AF2-BCB9-54DEEA1B3A1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B2C-4AF2-BCB9-54DEEA1B3A1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B2C-4AF2-BCB9-54DEEA1B3A1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B2C-4AF2-BCB9-54DEEA1B3A1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B2C-4AF2-BCB9-54DEEA1B3A1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B2C-4AF2-BCB9-54DEEA1B3A1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B2C-4AF2-BCB9-54DEEA1B3A1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B2C-4AF2-BCB9-54DEEA1B3A1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B2C-4AF2-BCB9-54DEEA1B3A1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B2C-4AF2-BCB9-54DEEA1B3A1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B2C-4AF2-BCB9-54DEEA1B3A1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B2C-4AF2-BCB9-54DEEA1B3A1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B2C-4AF2-BCB9-54DEEA1B3A1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B2C-4AF2-BCB9-54DEEA1B3A1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B2C-4AF2-BCB9-54DEEA1B3A1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B2C-4AF2-BCB9-54DEEA1B3A1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B2C-4AF2-BCB9-54DEEA1B3A1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B2C-4AF2-BCB9-54DEEA1B3A1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B2C-4AF2-BCB9-54DEEA1B3A1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B2C-4AF2-BCB9-54DEEA1B3A1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B2C-4AF2-BCB9-54DEEA1B3A1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B2C-4AF2-BCB9-54DEEA1B3A1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B2C-4AF2-BCB9-54DEEA1B3A1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B2C-4AF2-BCB9-54DEEA1B3A1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B2C-4AF2-BCB9-54DEEA1B3A1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B2C-4AF2-BCB9-54DEEA1B3A1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B2C-4AF2-BCB9-54DEEA1B3A1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B2C-4AF2-BCB9-54DEEA1B3A1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B2C-4AF2-BCB9-54DEEA1B3A1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B2C-4AF2-BCB9-54DEEA1B3A1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B2C-4AF2-BCB9-54DEEA1B3A1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B2C-4AF2-BCB9-54DEEA1B3A1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B2C-4AF2-BCB9-54DEEA1B3A1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B2C-4AF2-BCB9-54DEEA1B3A1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B2C-4AF2-BCB9-54DEEA1B3A1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B2C-4AF2-BCB9-54DEEA1B3A1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B2C-4AF2-BCB9-54DEEA1B3A1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B2C-4AF2-BCB9-54DEEA1B3A1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B2C-4AF2-BCB9-54DEEA1B3A1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100.61483310928398</c:v>
                </c:pt>
                <c:pt idx="2">
                  <c:v>102.07480122132951</c:v>
                </c:pt>
                <c:pt idx="3">
                  <c:v>101.38806390095976</c:v>
                </c:pt>
                <c:pt idx="4">
                  <c:v>102.10085347172289</c:v>
                </c:pt>
                <c:pt idx="5">
                  <c:v>102.51664738800137</c:v>
                </c:pt>
                <c:pt idx="6">
                  <c:v>105.26463875949605</c:v>
                </c:pt>
                <c:pt idx="7">
                  <c:v>104.98327445524744</c:v>
                </c:pt>
                <c:pt idx="8">
                  <c:v>105.14792467773366</c:v>
                </c:pt>
                <c:pt idx="9">
                  <c:v>105.69814820604205</c:v>
                </c:pt>
                <c:pt idx="10">
                  <c:v>107.76357061722992</c:v>
                </c:pt>
                <c:pt idx="11">
                  <c:v>107.38320776148645</c:v>
                </c:pt>
                <c:pt idx="12">
                  <c:v>107.15707422807182</c:v>
                </c:pt>
                <c:pt idx="13">
                  <c:v>107.38946030158085</c:v>
                </c:pt>
                <c:pt idx="14">
                  <c:v>109.49239795333521</c:v>
                </c:pt>
                <c:pt idx="15">
                  <c:v>109.29231667031398</c:v>
                </c:pt>
                <c:pt idx="16">
                  <c:v>109.44237763257991</c:v>
                </c:pt>
                <c:pt idx="17">
                  <c:v>110.55116140932253</c:v>
                </c:pt>
                <c:pt idx="18">
                  <c:v>111.5255155740353</c:v>
                </c:pt>
                <c:pt idx="19">
                  <c:v>110.84503079375996</c:v>
                </c:pt>
                <c:pt idx="20">
                  <c:v>110.41256343722972</c:v>
                </c:pt>
                <c:pt idx="21">
                  <c:v>110.33649086608102</c:v>
                </c:pt>
                <c:pt idx="22">
                  <c:v>112.11117016287866</c:v>
                </c:pt>
                <c:pt idx="23">
                  <c:v>111.20350975917299</c:v>
                </c:pt>
                <c:pt idx="24">
                  <c:v>110.6470336907702</c:v>
                </c:pt>
              </c:numCache>
            </c:numRef>
          </c:val>
          <c:smooth val="0"/>
          <c:extLst>
            <c:ext xmlns:c16="http://schemas.microsoft.com/office/drawing/2014/chart" uri="{C3380CC4-5D6E-409C-BE32-E72D297353CC}">
              <c16:uniqueId val="{00000000-7A61-4A2C-B339-08F9395184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102.86492374727669</c:v>
                </c:pt>
                <c:pt idx="2">
                  <c:v>106.90631808278867</c:v>
                </c:pt>
                <c:pt idx="3">
                  <c:v>105.07625272331154</c:v>
                </c:pt>
                <c:pt idx="4">
                  <c:v>104.23747276688454</c:v>
                </c:pt>
                <c:pt idx="5">
                  <c:v>106.20915032679738</c:v>
                </c:pt>
                <c:pt idx="6">
                  <c:v>109.60784313725492</c:v>
                </c:pt>
                <c:pt idx="7">
                  <c:v>108.36601307189542</c:v>
                </c:pt>
                <c:pt idx="8">
                  <c:v>107.37472766884532</c:v>
                </c:pt>
                <c:pt idx="9">
                  <c:v>110.52287581699348</c:v>
                </c:pt>
                <c:pt idx="10">
                  <c:v>114.38997821350763</c:v>
                </c:pt>
                <c:pt idx="11">
                  <c:v>113.81263616557735</c:v>
                </c:pt>
                <c:pt idx="12">
                  <c:v>113.66013071895425</c:v>
                </c:pt>
                <c:pt idx="13">
                  <c:v>117.00435729847494</c:v>
                </c:pt>
                <c:pt idx="14">
                  <c:v>120.80610021786494</c:v>
                </c:pt>
                <c:pt idx="15">
                  <c:v>118.20261437908496</c:v>
                </c:pt>
                <c:pt idx="16">
                  <c:v>117.05882352941177</c:v>
                </c:pt>
                <c:pt idx="17">
                  <c:v>120.17429193899783</c:v>
                </c:pt>
                <c:pt idx="18">
                  <c:v>122.66884531590414</c:v>
                </c:pt>
                <c:pt idx="19">
                  <c:v>120.42483660130718</c:v>
                </c:pt>
                <c:pt idx="20">
                  <c:v>119.81481481481482</c:v>
                </c:pt>
                <c:pt idx="21">
                  <c:v>122.13507625272331</c:v>
                </c:pt>
                <c:pt idx="22">
                  <c:v>125.50108932461875</c:v>
                </c:pt>
                <c:pt idx="23">
                  <c:v>123.52941176470588</c:v>
                </c:pt>
                <c:pt idx="24">
                  <c:v>118.10457516339869</c:v>
                </c:pt>
              </c:numCache>
            </c:numRef>
          </c:val>
          <c:smooth val="0"/>
          <c:extLst>
            <c:ext xmlns:c16="http://schemas.microsoft.com/office/drawing/2014/chart" uri="{C3380CC4-5D6E-409C-BE32-E72D297353CC}">
              <c16:uniqueId val="{00000001-7A61-4A2C-B339-08F9395184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101.22066219614419</c:v>
                </c:pt>
                <c:pt idx="2">
                  <c:v>100.40863369656327</c:v>
                </c:pt>
                <c:pt idx="3">
                  <c:v>100.29861693210394</c:v>
                </c:pt>
                <c:pt idx="4">
                  <c:v>97.605825649622801</c:v>
                </c:pt>
                <c:pt idx="5">
                  <c:v>99.067476948868389</c:v>
                </c:pt>
                <c:pt idx="6">
                  <c:v>97.165758591785405</c:v>
                </c:pt>
                <c:pt idx="7">
                  <c:v>97.59534786253144</c:v>
                </c:pt>
                <c:pt idx="8">
                  <c:v>96.620913663034372</c:v>
                </c:pt>
                <c:pt idx="9">
                  <c:v>97.349119865884319</c:v>
                </c:pt>
                <c:pt idx="10">
                  <c:v>96.610435875942997</c:v>
                </c:pt>
                <c:pt idx="11">
                  <c:v>96.301341156747696</c:v>
                </c:pt>
                <c:pt idx="12">
                  <c:v>94.467728415758586</c:v>
                </c:pt>
                <c:pt idx="13">
                  <c:v>95.541701592623639</c:v>
                </c:pt>
                <c:pt idx="14">
                  <c:v>94.35771165129924</c:v>
                </c:pt>
                <c:pt idx="15">
                  <c:v>94.520117351215433</c:v>
                </c:pt>
                <c:pt idx="16">
                  <c:v>93.440905280804699</c:v>
                </c:pt>
                <c:pt idx="17">
                  <c:v>94.965423302598495</c:v>
                </c:pt>
                <c:pt idx="18">
                  <c:v>93.079421626152552</c:v>
                </c:pt>
                <c:pt idx="19">
                  <c:v>92.419321039396479</c:v>
                </c:pt>
                <c:pt idx="20">
                  <c:v>92.015926236378874</c:v>
                </c:pt>
                <c:pt idx="21">
                  <c:v>93.042749371332775</c:v>
                </c:pt>
                <c:pt idx="22">
                  <c:v>91.088642078792958</c:v>
                </c:pt>
                <c:pt idx="23">
                  <c:v>90.198030176026819</c:v>
                </c:pt>
                <c:pt idx="24">
                  <c:v>88.353939647946362</c:v>
                </c:pt>
              </c:numCache>
            </c:numRef>
          </c:val>
          <c:smooth val="0"/>
          <c:extLst>
            <c:ext xmlns:c16="http://schemas.microsoft.com/office/drawing/2014/chart" uri="{C3380CC4-5D6E-409C-BE32-E72D297353CC}">
              <c16:uniqueId val="{00000002-7A61-4A2C-B339-08F9395184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A61-4A2C-B339-08F9395184A6}"/>
                </c:ext>
              </c:extLst>
            </c:dLbl>
            <c:dLbl>
              <c:idx val="1"/>
              <c:delete val="1"/>
              <c:extLst>
                <c:ext xmlns:c15="http://schemas.microsoft.com/office/drawing/2012/chart" uri="{CE6537A1-D6FC-4f65-9D91-7224C49458BB}"/>
                <c:ext xmlns:c16="http://schemas.microsoft.com/office/drawing/2014/chart" uri="{C3380CC4-5D6E-409C-BE32-E72D297353CC}">
                  <c16:uniqueId val="{00000004-7A61-4A2C-B339-08F9395184A6}"/>
                </c:ext>
              </c:extLst>
            </c:dLbl>
            <c:dLbl>
              <c:idx val="2"/>
              <c:delete val="1"/>
              <c:extLst>
                <c:ext xmlns:c15="http://schemas.microsoft.com/office/drawing/2012/chart" uri="{CE6537A1-D6FC-4f65-9D91-7224C49458BB}"/>
                <c:ext xmlns:c16="http://schemas.microsoft.com/office/drawing/2014/chart" uri="{C3380CC4-5D6E-409C-BE32-E72D297353CC}">
                  <c16:uniqueId val="{00000005-7A61-4A2C-B339-08F9395184A6}"/>
                </c:ext>
              </c:extLst>
            </c:dLbl>
            <c:dLbl>
              <c:idx val="3"/>
              <c:delete val="1"/>
              <c:extLst>
                <c:ext xmlns:c15="http://schemas.microsoft.com/office/drawing/2012/chart" uri="{CE6537A1-D6FC-4f65-9D91-7224C49458BB}"/>
                <c:ext xmlns:c16="http://schemas.microsoft.com/office/drawing/2014/chart" uri="{C3380CC4-5D6E-409C-BE32-E72D297353CC}">
                  <c16:uniqueId val="{00000006-7A61-4A2C-B339-08F9395184A6}"/>
                </c:ext>
              </c:extLst>
            </c:dLbl>
            <c:dLbl>
              <c:idx val="4"/>
              <c:delete val="1"/>
              <c:extLst>
                <c:ext xmlns:c15="http://schemas.microsoft.com/office/drawing/2012/chart" uri="{CE6537A1-D6FC-4f65-9D91-7224C49458BB}"/>
                <c:ext xmlns:c16="http://schemas.microsoft.com/office/drawing/2014/chart" uri="{C3380CC4-5D6E-409C-BE32-E72D297353CC}">
                  <c16:uniqueId val="{00000007-7A61-4A2C-B339-08F9395184A6}"/>
                </c:ext>
              </c:extLst>
            </c:dLbl>
            <c:dLbl>
              <c:idx val="5"/>
              <c:delete val="1"/>
              <c:extLst>
                <c:ext xmlns:c15="http://schemas.microsoft.com/office/drawing/2012/chart" uri="{CE6537A1-D6FC-4f65-9D91-7224C49458BB}"/>
                <c:ext xmlns:c16="http://schemas.microsoft.com/office/drawing/2014/chart" uri="{C3380CC4-5D6E-409C-BE32-E72D297353CC}">
                  <c16:uniqueId val="{00000008-7A61-4A2C-B339-08F9395184A6}"/>
                </c:ext>
              </c:extLst>
            </c:dLbl>
            <c:dLbl>
              <c:idx val="6"/>
              <c:delete val="1"/>
              <c:extLst>
                <c:ext xmlns:c15="http://schemas.microsoft.com/office/drawing/2012/chart" uri="{CE6537A1-D6FC-4f65-9D91-7224C49458BB}"/>
                <c:ext xmlns:c16="http://schemas.microsoft.com/office/drawing/2014/chart" uri="{C3380CC4-5D6E-409C-BE32-E72D297353CC}">
                  <c16:uniqueId val="{00000009-7A61-4A2C-B339-08F9395184A6}"/>
                </c:ext>
              </c:extLst>
            </c:dLbl>
            <c:dLbl>
              <c:idx val="7"/>
              <c:delete val="1"/>
              <c:extLst>
                <c:ext xmlns:c15="http://schemas.microsoft.com/office/drawing/2012/chart" uri="{CE6537A1-D6FC-4f65-9D91-7224C49458BB}"/>
                <c:ext xmlns:c16="http://schemas.microsoft.com/office/drawing/2014/chart" uri="{C3380CC4-5D6E-409C-BE32-E72D297353CC}">
                  <c16:uniqueId val="{0000000A-7A61-4A2C-B339-08F9395184A6}"/>
                </c:ext>
              </c:extLst>
            </c:dLbl>
            <c:dLbl>
              <c:idx val="8"/>
              <c:delete val="1"/>
              <c:extLst>
                <c:ext xmlns:c15="http://schemas.microsoft.com/office/drawing/2012/chart" uri="{CE6537A1-D6FC-4f65-9D91-7224C49458BB}"/>
                <c:ext xmlns:c16="http://schemas.microsoft.com/office/drawing/2014/chart" uri="{C3380CC4-5D6E-409C-BE32-E72D297353CC}">
                  <c16:uniqueId val="{0000000B-7A61-4A2C-B339-08F9395184A6}"/>
                </c:ext>
              </c:extLst>
            </c:dLbl>
            <c:dLbl>
              <c:idx val="9"/>
              <c:delete val="1"/>
              <c:extLst>
                <c:ext xmlns:c15="http://schemas.microsoft.com/office/drawing/2012/chart" uri="{CE6537A1-D6FC-4f65-9D91-7224C49458BB}"/>
                <c:ext xmlns:c16="http://schemas.microsoft.com/office/drawing/2014/chart" uri="{C3380CC4-5D6E-409C-BE32-E72D297353CC}">
                  <c16:uniqueId val="{0000000C-7A61-4A2C-B339-08F9395184A6}"/>
                </c:ext>
              </c:extLst>
            </c:dLbl>
            <c:dLbl>
              <c:idx val="10"/>
              <c:delete val="1"/>
              <c:extLst>
                <c:ext xmlns:c15="http://schemas.microsoft.com/office/drawing/2012/chart" uri="{CE6537A1-D6FC-4f65-9D91-7224C49458BB}"/>
                <c:ext xmlns:c16="http://schemas.microsoft.com/office/drawing/2014/chart" uri="{C3380CC4-5D6E-409C-BE32-E72D297353CC}">
                  <c16:uniqueId val="{0000000D-7A61-4A2C-B339-08F9395184A6}"/>
                </c:ext>
              </c:extLst>
            </c:dLbl>
            <c:dLbl>
              <c:idx val="11"/>
              <c:delete val="1"/>
              <c:extLst>
                <c:ext xmlns:c15="http://schemas.microsoft.com/office/drawing/2012/chart" uri="{CE6537A1-D6FC-4f65-9D91-7224C49458BB}"/>
                <c:ext xmlns:c16="http://schemas.microsoft.com/office/drawing/2014/chart" uri="{C3380CC4-5D6E-409C-BE32-E72D297353CC}">
                  <c16:uniqueId val="{0000000E-7A61-4A2C-B339-08F9395184A6}"/>
                </c:ext>
              </c:extLst>
            </c:dLbl>
            <c:dLbl>
              <c:idx val="12"/>
              <c:delete val="1"/>
              <c:extLst>
                <c:ext xmlns:c15="http://schemas.microsoft.com/office/drawing/2012/chart" uri="{CE6537A1-D6FC-4f65-9D91-7224C49458BB}"/>
                <c:ext xmlns:c16="http://schemas.microsoft.com/office/drawing/2014/chart" uri="{C3380CC4-5D6E-409C-BE32-E72D297353CC}">
                  <c16:uniqueId val="{0000000F-7A61-4A2C-B339-08F9395184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A61-4A2C-B339-08F9395184A6}"/>
                </c:ext>
              </c:extLst>
            </c:dLbl>
            <c:dLbl>
              <c:idx val="14"/>
              <c:delete val="1"/>
              <c:extLst>
                <c:ext xmlns:c15="http://schemas.microsoft.com/office/drawing/2012/chart" uri="{CE6537A1-D6FC-4f65-9D91-7224C49458BB}"/>
                <c:ext xmlns:c16="http://schemas.microsoft.com/office/drawing/2014/chart" uri="{C3380CC4-5D6E-409C-BE32-E72D297353CC}">
                  <c16:uniqueId val="{00000011-7A61-4A2C-B339-08F9395184A6}"/>
                </c:ext>
              </c:extLst>
            </c:dLbl>
            <c:dLbl>
              <c:idx val="15"/>
              <c:delete val="1"/>
              <c:extLst>
                <c:ext xmlns:c15="http://schemas.microsoft.com/office/drawing/2012/chart" uri="{CE6537A1-D6FC-4f65-9D91-7224C49458BB}"/>
                <c:ext xmlns:c16="http://schemas.microsoft.com/office/drawing/2014/chart" uri="{C3380CC4-5D6E-409C-BE32-E72D297353CC}">
                  <c16:uniqueId val="{00000012-7A61-4A2C-B339-08F9395184A6}"/>
                </c:ext>
              </c:extLst>
            </c:dLbl>
            <c:dLbl>
              <c:idx val="16"/>
              <c:delete val="1"/>
              <c:extLst>
                <c:ext xmlns:c15="http://schemas.microsoft.com/office/drawing/2012/chart" uri="{CE6537A1-D6FC-4f65-9D91-7224C49458BB}"/>
                <c:ext xmlns:c16="http://schemas.microsoft.com/office/drawing/2014/chart" uri="{C3380CC4-5D6E-409C-BE32-E72D297353CC}">
                  <c16:uniqueId val="{00000013-7A61-4A2C-B339-08F9395184A6}"/>
                </c:ext>
              </c:extLst>
            </c:dLbl>
            <c:dLbl>
              <c:idx val="17"/>
              <c:delete val="1"/>
              <c:extLst>
                <c:ext xmlns:c15="http://schemas.microsoft.com/office/drawing/2012/chart" uri="{CE6537A1-D6FC-4f65-9D91-7224C49458BB}"/>
                <c:ext xmlns:c16="http://schemas.microsoft.com/office/drawing/2014/chart" uri="{C3380CC4-5D6E-409C-BE32-E72D297353CC}">
                  <c16:uniqueId val="{00000014-7A61-4A2C-B339-08F9395184A6}"/>
                </c:ext>
              </c:extLst>
            </c:dLbl>
            <c:dLbl>
              <c:idx val="18"/>
              <c:delete val="1"/>
              <c:extLst>
                <c:ext xmlns:c15="http://schemas.microsoft.com/office/drawing/2012/chart" uri="{CE6537A1-D6FC-4f65-9D91-7224C49458BB}"/>
                <c:ext xmlns:c16="http://schemas.microsoft.com/office/drawing/2014/chart" uri="{C3380CC4-5D6E-409C-BE32-E72D297353CC}">
                  <c16:uniqueId val="{00000015-7A61-4A2C-B339-08F9395184A6}"/>
                </c:ext>
              </c:extLst>
            </c:dLbl>
            <c:dLbl>
              <c:idx val="19"/>
              <c:delete val="1"/>
              <c:extLst>
                <c:ext xmlns:c15="http://schemas.microsoft.com/office/drawing/2012/chart" uri="{CE6537A1-D6FC-4f65-9D91-7224C49458BB}"/>
                <c:ext xmlns:c16="http://schemas.microsoft.com/office/drawing/2014/chart" uri="{C3380CC4-5D6E-409C-BE32-E72D297353CC}">
                  <c16:uniqueId val="{00000016-7A61-4A2C-B339-08F9395184A6}"/>
                </c:ext>
              </c:extLst>
            </c:dLbl>
            <c:dLbl>
              <c:idx val="20"/>
              <c:delete val="1"/>
              <c:extLst>
                <c:ext xmlns:c15="http://schemas.microsoft.com/office/drawing/2012/chart" uri="{CE6537A1-D6FC-4f65-9D91-7224C49458BB}"/>
                <c:ext xmlns:c16="http://schemas.microsoft.com/office/drawing/2014/chart" uri="{C3380CC4-5D6E-409C-BE32-E72D297353CC}">
                  <c16:uniqueId val="{00000017-7A61-4A2C-B339-08F9395184A6}"/>
                </c:ext>
              </c:extLst>
            </c:dLbl>
            <c:dLbl>
              <c:idx val="21"/>
              <c:delete val="1"/>
              <c:extLst>
                <c:ext xmlns:c15="http://schemas.microsoft.com/office/drawing/2012/chart" uri="{CE6537A1-D6FC-4f65-9D91-7224C49458BB}"/>
                <c:ext xmlns:c16="http://schemas.microsoft.com/office/drawing/2014/chart" uri="{C3380CC4-5D6E-409C-BE32-E72D297353CC}">
                  <c16:uniqueId val="{00000018-7A61-4A2C-B339-08F9395184A6}"/>
                </c:ext>
              </c:extLst>
            </c:dLbl>
            <c:dLbl>
              <c:idx val="22"/>
              <c:delete val="1"/>
              <c:extLst>
                <c:ext xmlns:c15="http://schemas.microsoft.com/office/drawing/2012/chart" uri="{CE6537A1-D6FC-4f65-9D91-7224C49458BB}"/>
                <c:ext xmlns:c16="http://schemas.microsoft.com/office/drawing/2014/chart" uri="{C3380CC4-5D6E-409C-BE32-E72D297353CC}">
                  <c16:uniqueId val="{00000019-7A61-4A2C-B339-08F9395184A6}"/>
                </c:ext>
              </c:extLst>
            </c:dLbl>
            <c:dLbl>
              <c:idx val="23"/>
              <c:delete val="1"/>
              <c:extLst>
                <c:ext xmlns:c15="http://schemas.microsoft.com/office/drawing/2012/chart" uri="{CE6537A1-D6FC-4f65-9D91-7224C49458BB}"/>
                <c:ext xmlns:c16="http://schemas.microsoft.com/office/drawing/2014/chart" uri="{C3380CC4-5D6E-409C-BE32-E72D297353CC}">
                  <c16:uniqueId val="{0000001A-7A61-4A2C-B339-08F9395184A6}"/>
                </c:ext>
              </c:extLst>
            </c:dLbl>
            <c:dLbl>
              <c:idx val="24"/>
              <c:delete val="1"/>
              <c:extLst>
                <c:ext xmlns:c15="http://schemas.microsoft.com/office/drawing/2012/chart" uri="{CE6537A1-D6FC-4f65-9D91-7224C49458BB}"/>
                <c:ext xmlns:c16="http://schemas.microsoft.com/office/drawing/2014/chart" uri="{C3380CC4-5D6E-409C-BE32-E72D297353CC}">
                  <c16:uniqueId val="{0000001B-7A61-4A2C-B339-08F9395184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A61-4A2C-B339-08F9395184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Oberbergischer Kreis (05374)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106178</v>
      </c>
      <c r="F11" s="238">
        <v>106712</v>
      </c>
      <c r="G11" s="238">
        <v>107583</v>
      </c>
      <c r="H11" s="238">
        <v>105880</v>
      </c>
      <c r="I11" s="265">
        <v>105953</v>
      </c>
      <c r="J11" s="263">
        <v>225</v>
      </c>
      <c r="K11" s="266">
        <v>0.2123583098166168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15.620938424155662</v>
      </c>
      <c r="E13" s="115">
        <v>16586</v>
      </c>
      <c r="F13" s="114">
        <v>16508</v>
      </c>
      <c r="G13" s="114">
        <v>16788</v>
      </c>
      <c r="H13" s="114">
        <v>16657</v>
      </c>
      <c r="I13" s="140">
        <v>16612</v>
      </c>
      <c r="J13" s="115">
        <v>-26</v>
      </c>
      <c r="K13" s="116">
        <v>-0.15651336383337347</v>
      </c>
    </row>
    <row r="14" spans="1:255" ht="14.1" customHeight="1" x14ac:dyDescent="0.2">
      <c r="A14" s="306" t="s">
        <v>230</v>
      </c>
      <c r="B14" s="307"/>
      <c r="C14" s="308"/>
      <c r="D14" s="113">
        <v>58.415114242121717</v>
      </c>
      <c r="E14" s="115">
        <v>62024</v>
      </c>
      <c r="F14" s="114">
        <v>62479</v>
      </c>
      <c r="G14" s="114">
        <v>62984</v>
      </c>
      <c r="H14" s="114">
        <v>61682</v>
      </c>
      <c r="I14" s="140">
        <v>61769</v>
      </c>
      <c r="J14" s="115">
        <v>255</v>
      </c>
      <c r="K14" s="116">
        <v>0.41282844145121339</v>
      </c>
    </row>
    <row r="15" spans="1:255" ht="14.1" customHeight="1" x14ac:dyDescent="0.2">
      <c r="A15" s="306" t="s">
        <v>231</v>
      </c>
      <c r="B15" s="307"/>
      <c r="C15" s="308"/>
      <c r="D15" s="113">
        <v>13.239089076833242</v>
      </c>
      <c r="E15" s="115">
        <v>14057</v>
      </c>
      <c r="F15" s="114">
        <v>14103</v>
      </c>
      <c r="G15" s="114">
        <v>14137</v>
      </c>
      <c r="H15" s="114">
        <v>13954</v>
      </c>
      <c r="I15" s="140">
        <v>13864</v>
      </c>
      <c r="J15" s="115">
        <v>193</v>
      </c>
      <c r="K15" s="116">
        <v>1.3920946335833815</v>
      </c>
    </row>
    <row r="16" spans="1:255" ht="14.1" customHeight="1" x14ac:dyDescent="0.2">
      <c r="A16" s="306" t="s">
        <v>232</v>
      </c>
      <c r="B16" s="307"/>
      <c r="C16" s="308"/>
      <c r="D16" s="113">
        <v>12.000602761400668</v>
      </c>
      <c r="E16" s="115">
        <v>12742</v>
      </c>
      <c r="F16" s="114">
        <v>12851</v>
      </c>
      <c r="G16" s="114">
        <v>12889</v>
      </c>
      <c r="H16" s="114">
        <v>12836</v>
      </c>
      <c r="I16" s="140">
        <v>12916</v>
      </c>
      <c r="J16" s="115">
        <v>-174</v>
      </c>
      <c r="K16" s="116">
        <v>-1.3471663053576959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0.48880182335323702</v>
      </c>
      <c r="E18" s="115">
        <v>519</v>
      </c>
      <c r="F18" s="114">
        <v>506</v>
      </c>
      <c r="G18" s="114">
        <v>514</v>
      </c>
      <c r="H18" s="114">
        <v>492</v>
      </c>
      <c r="I18" s="140">
        <v>501</v>
      </c>
      <c r="J18" s="115">
        <v>18</v>
      </c>
      <c r="K18" s="116">
        <v>3.5928143712574849</v>
      </c>
    </row>
    <row r="19" spans="1:255" ht="14.1" customHeight="1" x14ac:dyDescent="0.2">
      <c r="A19" s="306" t="s">
        <v>235</v>
      </c>
      <c r="B19" s="307" t="s">
        <v>236</v>
      </c>
      <c r="C19" s="308"/>
      <c r="D19" s="113">
        <v>0.25711540997193394</v>
      </c>
      <c r="E19" s="115">
        <v>273</v>
      </c>
      <c r="F19" s="114">
        <v>265</v>
      </c>
      <c r="G19" s="114">
        <v>279</v>
      </c>
      <c r="H19" s="114">
        <v>256</v>
      </c>
      <c r="I19" s="140">
        <v>269</v>
      </c>
      <c r="J19" s="115">
        <v>4</v>
      </c>
      <c r="K19" s="116">
        <v>1.486988847583643</v>
      </c>
    </row>
    <row r="20" spans="1:255" ht="14.1" customHeight="1" x14ac:dyDescent="0.2">
      <c r="A20" s="306">
        <v>12</v>
      </c>
      <c r="B20" s="307" t="s">
        <v>237</v>
      </c>
      <c r="C20" s="308"/>
      <c r="D20" s="113">
        <v>0.71107008984912123</v>
      </c>
      <c r="E20" s="115">
        <v>755</v>
      </c>
      <c r="F20" s="114">
        <v>767</v>
      </c>
      <c r="G20" s="114">
        <v>801</v>
      </c>
      <c r="H20" s="114">
        <v>778</v>
      </c>
      <c r="I20" s="140">
        <v>747</v>
      </c>
      <c r="J20" s="115">
        <v>8</v>
      </c>
      <c r="K20" s="116">
        <v>1.07095046854083</v>
      </c>
    </row>
    <row r="21" spans="1:255" ht="14.1" customHeight="1" x14ac:dyDescent="0.2">
      <c r="A21" s="306">
        <v>21</v>
      </c>
      <c r="B21" s="307" t="s">
        <v>238</v>
      </c>
      <c r="C21" s="308"/>
      <c r="D21" s="113">
        <v>0.24393000433234757</v>
      </c>
      <c r="E21" s="115">
        <v>259</v>
      </c>
      <c r="F21" s="114">
        <v>245</v>
      </c>
      <c r="G21" s="114">
        <v>284</v>
      </c>
      <c r="H21" s="114">
        <v>291</v>
      </c>
      <c r="I21" s="140">
        <v>278</v>
      </c>
      <c r="J21" s="115">
        <v>-19</v>
      </c>
      <c r="K21" s="116">
        <v>-6.8345323741007196</v>
      </c>
    </row>
    <row r="22" spans="1:255" ht="14.1" customHeight="1" x14ac:dyDescent="0.2">
      <c r="A22" s="306">
        <v>22</v>
      </c>
      <c r="B22" s="307" t="s">
        <v>239</v>
      </c>
      <c r="C22" s="308"/>
      <c r="D22" s="113">
        <v>5.0076286989771894</v>
      </c>
      <c r="E22" s="115">
        <v>5317</v>
      </c>
      <c r="F22" s="114">
        <v>5383</v>
      </c>
      <c r="G22" s="114">
        <v>5640</v>
      </c>
      <c r="H22" s="114">
        <v>5804</v>
      </c>
      <c r="I22" s="140">
        <v>5717</v>
      </c>
      <c r="J22" s="115">
        <v>-400</v>
      </c>
      <c r="K22" s="116">
        <v>-6.996676578625153</v>
      </c>
    </row>
    <row r="23" spans="1:255" ht="14.1" customHeight="1" x14ac:dyDescent="0.2">
      <c r="A23" s="306">
        <v>23</v>
      </c>
      <c r="B23" s="307" t="s">
        <v>240</v>
      </c>
      <c r="C23" s="308"/>
      <c r="D23" s="113">
        <v>0.85610955188457116</v>
      </c>
      <c r="E23" s="115">
        <v>909</v>
      </c>
      <c r="F23" s="114">
        <v>925</v>
      </c>
      <c r="G23" s="114">
        <v>919</v>
      </c>
      <c r="H23" s="114">
        <v>938</v>
      </c>
      <c r="I23" s="140">
        <v>951</v>
      </c>
      <c r="J23" s="115">
        <v>-42</v>
      </c>
      <c r="K23" s="116">
        <v>-4.4164037854889591</v>
      </c>
    </row>
    <row r="24" spans="1:255" ht="14.1" customHeight="1" x14ac:dyDescent="0.2">
      <c r="A24" s="306">
        <v>24</v>
      </c>
      <c r="B24" s="307" t="s">
        <v>241</v>
      </c>
      <c r="C24" s="308"/>
      <c r="D24" s="113">
        <v>8.3642562489404586</v>
      </c>
      <c r="E24" s="115">
        <v>8881</v>
      </c>
      <c r="F24" s="114">
        <v>8940</v>
      </c>
      <c r="G24" s="114">
        <v>9116</v>
      </c>
      <c r="H24" s="114">
        <v>9055</v>
      </c>
      <c r="I24" s="140">
        <v>9172</v>
      </c>
      <c r="J24" s="115">
        <v>-291</v>
      </c>
      <c r="K24" s="116">
        <v>-3.1726995202791102</v>
      </c>
    </row>
    <row r="25" spans="1:255" ht="14.1" customHeight="1" x14ac:dyDescent="0.2">
      <c r="A25" s="306">
        <v>25</v>
      </c>
      <c r="B25" s="307" t="s">
        <v>242</v>
      </c>
      <c r="C25" s="308"/>
      <c r="D25" s="113">
        <v>8.3275254760873256</v>
      </c>
      <c r="E25" s="115">
        <v>8842</v>
      </c>
      <c r="F25" s="114">
        <v>9021</v>
      </c>
      <c r="G25" s="114">
        <v>9226</v>
      </c>
      <c r="H25" s="114">
        <v>9214</v>
      </c>
      <c r="I25" s="140">
        <v>9260</v>
      </c>
      <c r="J25" s="115">
        <v>-418</v>
      </c>
      <c r="K25" s="116">
        <v>-4.514038876889849</v>
      </c>
    </row>
    <row r="26" spans="1:255" ht="14.1" customHeight="1" x14ac:dyDescent="0.2">
      <c r="A26" s="306">
        <v>26</v>
      </c>
      <c r="B26" s="307" t="s">
        <v>243</v>
      </c>
      <c r="C26" s="308"/>
      <c r="D26" s="113">
        <v>4.9464107442219669</v>
      </c>
      <c r="E26" s="115">
        <v>5252</v>
      </c>
      <c r="F26" s="114">
        <v>5346</v>
      </c>
      <c r="G26" s="114">
        <v>5394</v>
      </c>
      <c r="H26" s="114">
        <v>5265</v>
      </c>
      <c r="I26" s="140">
        <v>5276</v>
      </c>
      <c r="J26" s="115">
        <v>-24</v>
      </c>
      <c r="K26" s="116">
        <v>-0.45489006823351025</v>
      </c>
    </row>
    <row r="27" spans="1:255" ht="14.1" customHeight="1" x14ac:dyDescent="0.2">
      <c r="A27" s="306">
        <v>27</v>
      </c>
      <c r="B27" s="307" t="s">
        <v>244</v>
      </c>
      <c r="C27" s="308"/>
      <c r="D27" s="113">
        <v>4.978432443632391</v>
      </c>
      <c r="E27" s="115">
        <v>5286</v>
      </c>
      <c r="F27" s="114">
        <v>5344</v>
      </c>
      <c r="G27" s="114">
        <v>5394</v>
      </c>
      <c r="H27" s="114">
        <v>5369</v>
      </c>
      <c r="I27" s="140">
        <v>5382</v>
      </c>
      <c r="J27" s="115">
        <v>-96</v>
      </c>
      <c r="K27" s="116">
        <v>-1.7837235228539576</v>
      </c>
    </row>
    <row r="28" spans="1:255" ht="14.1" customHeight="1" x14ac:dyDescent="0.2">
      <c r="A28" s="306">
        <v>28</v>
      </c>
      <c r="B28" s="307" t="s">
        <v>245</v>
      </c>
      <c r="C28" s="308"/>
      <c r="D28" s="113">
        <v>0.38237676354800432</v>
      </c>
      <c r="E28" s="115">
        <v>406</v>
      </c>
      <c r="F28" s="114">
        <v>406</v>
      </c>
      <c r="G28" s="114">
        <v>423</v>
      </c>
      <c r="H28" s="114">
        <v>427</v>
      </c>
      <c r="I28" s="140">
        <v>432</v>
      </c>
      <c r="J28" s="115">
        <v>-26</v>
      </c>
      <c r="K28" s="116">
        <v>-6.0185185185185182</v>
      </c>
    </row>
    <row r="29" spans="1:255" ht="14.1" customHeight="1" x14ac:dyDescent="0.2">
      <c r="A29" s="306">
        <v>29</v>
      </c>
      <c r="B29" s="307" t="s">
        <v>246</v>
      </c>
      <c r="C29" s="308"/>
      <c r="D29" s="113">
        <v>1.4485109909774152</v>
      </c>
      <c r="E29" s="115">
        <v>1538</v>
      </c>
      <c r="F29" s="114">
        <v>1585</v>
      </c>
      <c r="G29" s="114">
        <v>1617</v>
      </c>
      <c r="H29" s="114">
        <v>1582</v>
      </c>
      <c r="I29" s="140">
        <v>1575</v>
      </c>
      <c r="J29" s="115">
        <v>-37</v>
      </c>
      <c r="K29" s="116">
        <v>-2.3492063492063493</v>
      </c>
    </row>
    <row r="30" spans="1:255" ht="14.1" customHeight="1" x14ac:dyDescent="0.2">
      <c r="A30" s="306" t="s">
        <v>247</v>
      </c>
      <c r="B30" s="307" t="s">
        <v>248</v>
      </c>
      <c r="C30" s="308"/>
      <c r="D30" s="113">
        <v>0.39932942794175819</v>
      </c>
      <c r="E30" s="115">
        <v>424</v>
      </c>
      <c r="F30" s="114">
        <v>427</v>
      </c>
      <c r="G30" s="114">
        <v>435</v>
      </c>
      <c r="H30" s="114">
        <v>422</v>
      </c>
      <c r="I30" s="140">
        <v>421</v>
      </c>
      <c r="J30" s="115">
        <v>3</v>
      </c>
      <c r="K30" s="116">
        <v>0.71258907363420432</v>
      </c>
    </row>
    <row r="31" spans="1:255" ht="14.1" customHeight="1" x14ac:dyDescent="0.2">
      <c r="A31" s="306" t="s">
        <v>249</v>
      </c>
      <c r="B31" s="307" t="s">
        <v>250</v>
      </c>
      <c r="C31" s="308"/>
      <c r="D31" s="113">
        <v>1.0322288986419033</v>
      </c>
      <c r="E31" s="115">
        <v>1096</v>
      </c>
      <c r="F31" s="114">
        <v>1140</v>
      </c>
      <c r="G31" s="114">
        <v>1164</v>
      </c>
      <c r="H31" s="114">
        <v>1143</v>
      </c>
      <c r="I31" s="140">
        <v>1138</v>
      </c>
      <c r="J31" s="115">
        <v>-42</v>
      </c>
      <c r="K31" s="116">
        <v>-3.6906854130052724</v>
      </c>
    </row>
    <row r="32" spans="1:255" ht="14.1" customHeight="1" x14ac:dyDescent="0.2">
      <c r="A32" s="306">
        <v>31</v>
      </c>
      <c r="B32" s="307" t="s">
        <v>251</v>
      </c>
      <c r="C32" s="308"/>
      <c r="D32" s="113">
        <v>0.62348132381472621</v>
      </c>
      <c r="E32" s="115">
        <v>662</v>
      </c>
      <c r="F32" s="114">
        <v>661</v>
      </c>
      <c r="G32" s="114">
        <v>662</v>
      </c>
      <c r="H32" s="114">
        <v>650</v>
      </c>
      <c r="I32" s="140">
        <v>649</v>
      </c>
      <c r="J32" s="115">
        <v>13</v>
      </c>
      <c r="K32" s="116">
        <v>2.0030816640986133</v>
      </c>
    </row>
    <row r="33" spans="1:11" ht="14.1" customHeight="1" x14ac:dyDescent="0.2">
      <c r="A33" s="306">
        <v>32</v>
      </c>
      <c r="B33" s="307" t="s">
        <v>252</v>
      </c>
      <c r="C33" s="308"/>
      <c r="D33" s="113">
        <v>1.722579065343103</v>
      </c>
      <c r="E33" s="115">
        <v>1829</v>
      </c>
      <c r="F33" s="114">
        <v>1788</v>
      </c>
      <c r="G33" s="114">
        <v>1814</v>
      </c>
      <c r="H33" s="114">
        <v>1782</v>
      </c>
      <c r="I33" s="140">
        <v>1711</v>
      </c>
      <c r="J33" s="115">
        <v>118</v>
      </c>
      <c r="K33" s="116">
        <v>6.8965517241379306</v>
      </c>
    </row>
    <row r="34" spans="1:11" ht="14.1" customHeight="1" x14ac:dyDescent="0.2">
      <c r="A34" s="306">
        <v>33</v>
      </c>
      <c r="B34" s="307" t="s">
        <v>253</v>
      </c>
      <c r="C34" s="308"/>
      <c r="D34" s="113">
        <v>0.89754939818041402</v>
      </c>
      <c r="E34" s="115">
        <v>953</v>
      </c>
      <c r="F34" s="114">
        <v>948</v>
      </c>
      <c r="G34" s="114">
        <v>1021</v>
      </c>
      <c r="H34" s="114">
        <v>1000</v>
      </c>
      <c r="I34" s="140">
        <v>1000</v>
      </c>
      <c r="J34" s="115">
        <v>-47</v>
      </c>
      <c r="K34" s="116">
        <v>-4.7</v>
      </c>
    </row>
    <row r="35" spans="1:11" ht="14.1" customHeight="1" x14ac:dyDescent="0.2">
      <c r="A35" s="306">
        <v>34</v>
      </c>
      <c r="B35" s="307" t="s">
        <v>254</v>
      </c>
      <c r="C35" s="308"/>
      <c r="D35" s="113">
        <v>1.8459567895420896</v>
      </c>
      <c r="E35" s="115">
        <v>1960</v>
      </c>
      <c r="F35" s="114">
        <v>1959</v>
      </c>
      <c r="G35" s="114">
        <v>1961</v>
      </c>
      <c r="H35" s="114">
        <v>1973</v>
      </c>
      <c r="I35" s="140">
        <v>1974</v>
      </c>
      <c r="J35" s="115">
        <v>-14</v>
      </c>
      <c r="K35" s="116">
        <v>-0.70921985815602839</v>
      </c>
    </row>
    <row r="36" spans="1:11" ht="14.1" customHeight="1" x14ac:dyDescent="0.2">
      <c r="A36" s="306">
        <v>41</v>
      </c>
      <c r="B36" s="307" t="s">
        <v>255</v>
      </c>
      <c r="C36" s="308"/>
      <c r="D36" s="113">
        <v>0.75062630676788034</v>
      </c>
      <c r="E36" s="115">
        <v>797</v>
      </c>
      <c r="F36" s="114">
        <v>803</v>
      </c>
      <c r="G36" s="114">
        <v>799</v>
      </c>
      <c r="H36" s="114">
        <v>796</v>
      </c>
      <c r="I36" s="140">
        <v>787</v>
      </c>
      <c r="J36" s="115">
        <v>10</v>
      </c>
      <c r="K36" s="116">
        <v>1.2706480304955527</v>
      </c>
    </row>
    <row r="37" spans="1:11" ht="14.1" customHeight="1" x14ac:dyDescent="0.2">
      <c r="A37" s="306">
        <v>42</v>
      </c>
      <c r="B37" s="307" t="s">
        <v>256</v>
      </c>
      <c r="C37" s="308"/>
      <c r="D37" s="113">
        <v>0.15728305298649436</v>
      </c>
      <c r="E37" s="115">
        <v>167</v>
      </c>
      <c r="F37" s="114">
        <v>167</v>
      </c>
      <c r="G37" s="114">
        <v>166</v>
      </c>
      <c r="H37" s="114">
        <v>161</v>
      </c>
      <c r="I37" s="140">
        <v>160</v>
      </c>
      <c r="J37" s="115">
        <v>7</v>
      </c>
      <c r="K37" s="116">
        <v>4.375</v>
      </c>
    </row>
    <row r="38" spans="1:11" ht="14.1" customHeight="1" x14ac:dyDescent="0.2">
      <c r="A38" s="306">
        <v>43</v>
      </c>
      <c r="B38" s="307" t="s">
        <v>257</v>
      </c>
      <c r="C38" s="308"/>
      <c r="D38" s="113">
        <v>1.9599163668556574</v>
      </c>
      <c r="E38" s="115">
        <v>2081</v>
      </c>
      <c r="F38" s="114">
        <v>2039</v>
      </c>
      <c r="G38" s="114">
        <v>2033</v>
      </c>
      <c r="H38" s="114">
        <v>1951</v>
      </c>
      <c r="I38" s="140">
        <v>1930</v>
      </c>
      <c r="J38" s="115">
        <v>151</v>
      </c>
      <c r="K38" s="116">
        <v>7.823834196891192</v>
      </c>
    </row>
    <row r="39" spans="1:11" ht="14.1" customHeight="1" x14ac:dyDescent="0.2">
      <c r="A39" s="306">
        <v>51</v>
      </c>
      <c r="B39" s="307" t="s">
        <v>258</v>
      </c>
      <c r="C39" s="308"/>
      <c r="D39" s="113">
        <v>5.1893989338657729</v>
      </c>
      <c r="E39" s="115">
        <v>5510</v>
      </c>
      <c r="F39" s="114">
        <v>5489</v>
      </c>
      <c r="G39" s="114">
        <v>5563</v>
      </c>
      <c r="H39" s="114">
        <v>5437</v>
      </c>
      <c r="I39" s="140">
        <v>5414</v>
      </c>
      <c r="J39" s="115">
        <v>96</v>
      </c>
      <c r="K39" s="116">
        <v>1.773180642777983</v>
      </c>
    </row>
    <row r="40" spans="1:11" ht="14.1" customHeight="1" x14ac:dyDescent="0.2">
      <c r="A40" s="306" t="s">
        <v>259</v>
      </c>
      <c r="B40" s="307" t="s">
        <v>260</v>
      </c>
      <c r="C40" s="308"/>
      <c r="D40" s="113">
        <v>4.5856957185104257</v>
      </c>
      <c r="E40" s="115">
        <v>4869</v>
      </c>
      <c r="F40" s="114">
        <v>4847</v>
      </c>
      <c r="G40" s="114">
        <v>4923</v>
      </c>
      <c r="H40" s="114">
        <v>4867</v>
      </c>
      <c r="I40" s="140">
        <v>4850</v>
      </c>
      <c r="J40" s="115">
        <v>19</v>
      </c>
      <c r="K40" s="116">
        <v>0.39175257731958762</v>
      </c>
    </row>
    <row r="41" spans="1:11" ht="14.1" customHeight="1" x14ac:dyDescent="0.2">
      <c r="A41" s="306"/>
      <c r="B41" s="307" t="s">
        <v>261</v>
      </c>
      <c r="C41" s="308"/>
      <c r="D41" s="113">
        <v>4.0045960556800848</v>
      </c>
      <c r="E41" s="115">
        <v>4252</v>
      </c>
      <c r="F41" s="114">
        <v>4219</v>
      </c>
      <c r="G41" s="114">
        <v>4304</v>
      </c>
      <c r="H41" s="114">
        <v>4282</v>
      </c>
      <c r="I41" s="140">
        <v>4256</v>
      </c>
      <c r="J41" s="115">
        <v>-4</v>
      </c>
      <c r="K41" s="116">
        <v>-9.3984962406015032E-2</v>
      </c>
    </row>
    <row r="42" spans="1:11" ht="14.1" customHeight="1" x14ac:dyDescent="0.2">
      <c r="A42" s="306">
        <v>52</v>
      </c>
      <c r="B42" s="307" t="s">
        <v>262</v>
      </c>
      <c r="C42" s="308"/>
      <c r="D42" s="113">
        <v>2.7971896249693908</v>
      </c>
      <c r="E42" s="115">
        <v>2970</v>
      </c>
      <c r="F42" s="114">
        <v>2955</v>
      </c>
      <c r="G42" s="114">
        <v>2919</v>
      </c>
      <c r="H42" s="114">
        <v>2854</v>
      </c>
      <c r="I42" s="140">
        <v>2825</v>
      </c>
      <c r="J42" s="115">
        <v>145</v>
      </c>
      <c r="K42" s="116">
        <v>5.1327433628318584</v>
      </c>
    </row>
    <row r="43" spans="1:11" ht="14.1" customHeight="1" x14ac:dyDescent="0.2">
      <c r="A43" s="306" t="s">
        <v>263</v>
      </c>
      <c r="B43" s="307" t="s">
        <v>264</v>
      </c>
      <c r="C43" s="308"/>
      <c r="D43" s="113">
        <v>2.3319331688297011</v>
      </c>
      <c r="E43" s="115">
        <v>2476</v>
      </c>
      <c r="F43" s="114">
        <v>2447</v>
      </c>
      <c r="G43" s="114">
        <v>2405</v>
      </c>
      <c r="H43" s="114">
        <v>2380</v>
      </c>
      <c r="I43" s="140">
        <v>2361</v>
      </c>
      <c r="J43" s="115">
        <v>115</v>
      </c>
      <c r="K43" s="116">
        <v>4.870817450232952</v>
      </c>
    </row>
    <row r="44" spans="1:11" ht="14.1" customHeight="1" x14ac:dyDescent="0.2">
      <c r="A44" s="306">
        <v>53</v>
      </c>
      <c r="B44" s="307" t="s">
        <v>265</v>
      </c>
      <c r="C44" s="308"/>
      <c r="D44" s="113">
        <v>0.53589255778033118</v>
      </c>
      <c r="E44" s="115">
        <v>569</v>
      </c>
      <c r="F44" s="114">
        <v>562</v>
      </c>
      <c r="G44" s="114">
        <v>563</v>
      </c>
      <c r="H44" s="114">
        <v>564</v>
      </c>
      <c r="I44" s="140">
        <v>558</v>
      </c>
      <c r="J44" s="115">
        <v>11</v>
      </c>
      <c r="K44" s="116">
        <v>1.9713261648745519</v>
      </c>
    </row>
    <row r="45" spans="1:11" ht="14.1" customHeight="1" x14ac:dyDescent="0.2">
      <c r="A45" s="306" t="s">
        <v>266</v>
      </c>
      <c r="B45" s="307" t="s">
        <v>267</v>
      </c>
      <c r="C45" s="308"/>
      <c r="D45" s="113">
        <v>0.48032549115636008</v>
      </c>
      <c r="E45" s="115">
        <v>510</v>
      </c>
      <c r="F45" s="114">
        <v>503</v>
      </c>
      <c r="G45" s="114">
        <v>505</v>
      </c>
      <c r="H45" s="114">
        <v>504</v>
      </c>
      <c r="I45" s="140">
        <v>499</v>
      </c>
      <c r="J45" s="115">
        <v>11</v>
      </c>
      <c r="K45" s="116">
        <v>2.2044088176352705</v>
      </c>
    </row>
    <row r="46" spans="1:11" ht="14.1" customHeight="1" x14ac:dyDescent="0.2">
      <c r="A46" s="306">
        <v>54</v>
      </c>
      <c r="B46" s="307" t="s">
        <v>268</v>
      </c>
      <c r="C46" s="308"/>
      <c r="D46" s="113">
        <v>1.8318295692139615</v>
      </c>
      <c r="E46" s="115">
        <v>1945</v>
      </c>
      <c r="F46" s="114">
        <v>1980</v>
      </c>
      <c r="G46" s="114">
        <v>2024</v>
      </c>
      <c r="H46" s="114">
        <v>2007</v>
      </c>
      <c r="I46" s="140">
        <v>2025</v>
      </c>
      <c r="J46" s="115">
        <v>-80</v>
      </c>
      <c r="K46" s="116">
        <v>-3.9506172839506171</v>
      </c>
    </row>
    <row r="47" spans="1:11" ht="14.1" customHeight="1" x14ac:dyDescent="0.2">
      <c r="A47" s="306">
        <v>61</v>
      </c>
      <c r="B47" s="307" t="s">
        <v>269</v>
      </c>
      <c r="C47" s="308"/>
      <c r="D47" s="113">
        <v>3.3952419521934862</v>
      </c>
      <c r="E47" s="115">
        <v>3605</v>
      </c>
      <c r="F47" s="114">
        <v>3579</v>
      </c>
      <c r="G47" s="114">
        <v>3578</v>
      </c>
      <c r="H47" s="114">
        <v>3430</v>
      </c>
      <c r="I47" s="140">
        <v>3396</v>
      </c>
      <c r="J47" s="115">
        <v>209</v>
      </c>
      <c r="K47" s="116">
        <v>6.1542991755005891</v>
      </c>
    </row>
    <row r="48" spans="1:11" ht="14.1" customHeight="1" x14ac:dyDescent="0.2">
      <c r="A48" s="306">
        <v>62</v>
      </c>
      <c r="B48" s="307" t="s">
        <v>270</v>
      </c>
      <c r="C48" s="308"/>
      <c r="D48" s="113">
        <v>5.2440241858012016</v>
      </c>
      <c r="E48" s="115">
        <v>5568</v>
      </c>
      <c r="F48" s="114">
        <v>5611</v>
      </c>
      <c r="G48" s="114">
        <v>5601</v>
      </c>
      <c r="H48" s="114">
        <v>5441</v>
      </c>
      <c r="I48" s="140">
        <v>5463</v>
      </c>
      <c r="J48" s="115">
        <v>105</v>
      </c>
      <c r="K48" s="116">
        <v>1.9220208676551345</v>
      </c>
    </row>
    <row r="49" spans="1:11" ht="14.1" customHeight="1" x14ac:dyDescent="0.2">
      <c r="A49" s="306">
        <v>63</v>
      </c>
      <c r="B49" s="307" t="s">
        <v>271</v>
      </c>
      <c r="C49" s="308"/>
      <c r="D49" s="113">
        <v>1.1019231855940026</v>
      </c>
      <c r="E49" s="115">
        <v>1170</v>
      </c>
      <c r="F49" s="114">
        <v>1175</v>
      </c>
      <c r="G49" s="114">
        <v>1203</v>
      </c>
      <c r="H49" s="114">
        <v>1175</v>
      </c>
      <c r="I49" s="140">
        <v>1150</v>
      </c>
      <c r="J49" s="115">
        <v>20</v>
      </c>
      <c r="K49" s="116">
        <v>1.7391304347826086</v>
      </c>
    </row>
    <row r="50" spans="1:11" ht="14.1" customHeight="1" x14ac:dyDescent="0.2">
      <c r="A50" s="306" t="s">
        <v>272</v>
      </c>
      <c r="B50" s="307" t="s">
        <v>273</v>
      </c>
      <c r="C50" s="308"/>
      <c r="D50" s="113">
        <v>0.24863907777505698</v>
      </c>
      <c r="E50" s="115">
        <v>264</v>
      </c>
      <c r="F50" s="114">
        <v>259</v>
      </c>
      <c r="G50" s="114">
        <v>275</v>
      </c>
      <c r="H50" s="114">
        <v>252</v>
      </c>
      <c r="I50" s="140">
        <v>254</v>
      </c>
      <c r="J50" s="115">
        <v>10</v>
      </c>
      <c r="K50" s="116">
        <v>3.9370078740157481</v>
      </c>
    </row>
    <row r="51" spans="1:11" ht="14.1" customHeight="1" x14ac:dyDescent="0.2">
      <c r="A51" s="306" t="s">
        <v>274</v>
      </c>
      <c r="B51" s="307" t="s">
        <v>275</v>
      </c>
      <c r="C51" s="308"/>
      <c r="D51" s="113">
        <v>0.66397935542202713</v>
      </c>
      <c r="E51" s="115">
        <v>705</v>
      </c>
      <c r="F51" s="114">
        <v>711</v>
      </c>
      <c r="G51" s="114">
        <v>723</v>
      </c>
      <c r="H51" s="114">
        <v>730</v>
      </c>
      <c r="I51" s="140">
        <v>699</v>
      </c>
      <c r="J51" s="115">
        <v>6</v>
      </c>
      <c r="K51" s="116">
        <v>0.85836909871244638</v>
      </c>
    </row>
    <row r="52" spans="1:11" ht="14.1" customHeight="1" x14ac:dyDescent="0.2">
      <c r="A52" s="306">
        <v>71</v>
      </c>
      <c r="B52" s="307" t="s">
        <v>276</v>
      </c>
      <c r="C52" s="308"/>
      <c r="D52" s="113">
        <v>11.391248657914069</v>
      </c>
      <c r="E52" s="115">
        <v>12095</v>
      </c>
      <c r="F52" s="114">
        <v>12228</v>
      </c>
      <c r="G52" s="114">
        <v>12281</v>
      </c>
      <c r="H52" s="114">
        <v>12026</v>
      </c>
      <c r="I52" s="140">
        <v>12049</v>
      </c>
      <c r="J52" s="115">
        <v>46</v>
      </c>
      <c r="K52" s="116">
        <v>0.3817744211137854</v>
      </c>
    </row>
    <row r="53" spans="1:11" ht="14.1" customHeight="1" x14ac:dyDescent="0.2">
      <c r="A53" s="306" t="s">
        <v>277</v>
      </c>
      <c r="B53" s="307" t="s">
        <v>278</v>
      </c>
      <c r="C53" s="308"/>
      <c r="D53" s="113">
        <v>5.2167115598334872</v>
      </c>
      <c r="E53" s="115">
        <v>5539</v>
      </c>
      <c r="F53" s="114">
        <v>5629</v>
      </c>
      <c r="G53" s="114">
        <v>5649</v>
      </c>
      <c r="H53" s="114">
        <v>5501</v>
      </c>
      <c r="I53" s="140">
        <v>5504</v>
      </c>
      <c r="J53" s="115">
        <v>35</v>
      </c>
      <c r="K53" s="116">
        <v>0.63590116279069764</v>
      </c>
    </row>
    <row r="54" spans="1:11" ht="14.1" customHeight="1" x14ac:dyDescent="0.2">
      <c r="A54" s="306" t="s">
        <v>279</v>
      </c>
      <c r="B54" s="307" t="s">
        <v>280</v>
      </c>
      <c r="C54" s="308"/>
      <c r="D54" s="113">
        <v>5.107461055962629</v>
      </c>
      <c r="E54" s="115">
        <v>5423</v>
      </c>
      <c r="F54" s="114">
        <v>5471</v>
      </c>
      <c r="G54" s="114">
        <v>5494</v>
      </c>
      <c r="H54" s="114">
        <v>5403</v>
      </c>
      <c r="I54" s="140">
        <v>5427</v>
      </c>
      <c r="J54" s="115">
        <v>-4</v>
      </c>
      <c r="K54" s="116">
        <v>-7.370554634236226E-2</v>
      </c>
    </row>
    <row r="55" spans="1:11" ht="14.1" customHeight="1" x14ac:dyDescent="0.2">
      <c r="A55" s="306">
        <v>72</v>
      </c>
      <c r="B55" s="307" t="s">
        <v>281</v>
      </c>
      <c r="C55" s="308"/>
      <c r="D55" s="113">
        <v>3.1202320631392566</v>
      </c>
      <c r="E55" s="115">
        <v>3313</v>
      </c>
      <c r="F55" s="114">
        <v>3322</v>
      </c>
      <c r="G55" s="114">
        <v>3310</v>
      </c>
      <c r="H55" s="114">
        <v>3216</v>
      </c>
      <c r="I55" s="140">
        <v>3250</v>
      </c>
      <c r="J55" s="115">
        <v>63</v>
      </c>
      <c r="K55" s="116">
        <v>1.9384615384615385</v>
      </c>
    </row>
    <row r="56" spans="1:11" ht="14.1" customHeight="1" x14ac:dyDescent="0.2">
      <c r="A56" s="306" t="s">
        <v>282</v>
      </c>
      <c r="B56" s="307" t="s">
        <v>283</v>
      </c>
      <c r="C56" s="308"/>
      <c r="D56" s="113">
        <v>1.4362674000263709</v>
      </c>
      <c r="E56" s="115">
        <v>1525</v>
      </c>
      <c r="F56" s="114">
        <v>1543</v>
      </c>
      <c r="G56" s="114">
        <v>1543</v>
      </c>
      <c r="H56" s="114">
        <v>1495</v>
      </c>
      <c r="I56" s="140">
        <v>1509</v>
      </c>
      <c r="J56" s="115">
        <v>16</v>
      </c>
      <c r="K56" s="116">
        <v>1.0603048376408217</v>
      </c>
    </row>
    <row r="57" spans="1:11" ht="14.1" customHeight="1" x14ac:dyDescent="0.2">
      <c r="A57" s="306" t="s">
        <v>284</v>
      </c>
      <c r="B57" s="307" t="s">
        <v>285</v>
      </c>
      <c r="C57" s="308"/>
      <c r="D57" s="113">
        <v>1.1188758499877565</v>
      </c>
      <c r="E57" s="115">
        <v>1188</v>
      </c>
      <c r="F57" s="114">
        <v>1179</v>
      </c>
      <c r="G57" s="114">
        <v>1162</v>
      </c>
      <c r="H57" s="114">
        <v>1150</v>
      </c>
      <c r="I57" s="140">
        <v>1163</v>
      </c>
      <c r="J57" s="115">
        <v>25</v>
      </c>
      <c r="K57" s="116">
        <v>2.1496130696474633</v>
      </c>
    </row>
    <row r="58" spans="1:11" ht="14.1" customHeight="1" x14ac:dyDescent="0.2">
      <c r="A58" s="306">
        <v>73</v>
      </c>
      <c r="B58" s="307" t="s">
        <v>286</v>
      </c>
      <c r="C58" s="308"/>
      <c r="D58" s="113">
        <v>2.2047881858765468</v>
      </c>
      <c r="E58" s="115">
        <v>2341</v>
      </c>
      <c r="F58" s="114">
        <v>2350</v>
      </c>
      <c r="G58" s="114">
        <v>2354</v>
      </c>
      <c r="H58" s="114">
        <v>2270</v>
      </c>
      <c r="I58" s="140">
        <v>2277</v>
      </c>
      <c r="J58" s="115">
        <v>64</v>
      </c>
      <c r="K58" s="116">
        <v>2.8107158541941151</v>
      </c>
    </row>
    <row r="59" spans="1:11" ht="14.1" customHeight="1" x14ac:dyDescent="0.2">
      <c r="A59" s="306" t="s">
        <v>287</v>
      </c>
      <c r="B59" s="307" t="s">
        <v>288</v>
      </c>
      <c r="C59" s="308"/>
      <c r="D59" s="113">
        <v>1.8092260166889562</v>
      </c>
      <c r="E59" s="115">
        <v>1921</v>
      </c>
      <c r="F59" s="114">
        <v>1921</v>
      </c>
      <c r="G59" s="114">
        <v>1915</v>
      </c>
      <c r="H59" s="114">
        <v>1844</v>
      </c>
      <c r="I59" s="140">
        <v>1850</v>
      </c>
      <c r="J59" s="115">
        <v>71</v>
      </c>
      <c r="K59" s="116">
        <v>3.8378378378378377</v>
      </c>
    </row>
    <row r="60" spans="1:11" ht="14.1" customHeight="1" x14ac:dyDescent="0.2">
      <c r="A60" s="306">
        <v>81</v>
      </c>
      <c r="B60" s="307" t="s">
        <v>289</v>
      </c>
      <c r="C60" s="308"/>
      <c r="D60" s="113">
        <v>7.2077078114110265</v>
      </c>
      <c r="E60" s="115">
        <v>7653</v>
      </c>
      <c r="F60" s="114">
        <v>7617</v>
      </c>
      <c r="G60" s="114">
        <v>7610</v>
      </c>
      <c r="H60" s="114">
        <v>7475</v>
      </c>
      <c r="I60" s="140">
        <v>7494</v>
      </c>
      <c r="J60" s="115">
        <v>159</v>
      </c>
      <c r="K60" s="116">
        <v>2.1216973578863092</v>
      </c>
    </row>
    <row r="61" spans="1:11" ht="14.1" customHeight="1" x14ac:dyDescent="0.2">
      <c r="A61" s="306" t="s">
        <v>290</v>
      </c>
      <c r="B61" s="307" t="s">
        <v>291</v>
      </c>
      <c r="C61" s="308"/>
      <c r="D61" s="113">
        <v>1.7348226562941476</v>
      </c>
      <c r="E61" s="115">
        <v>1842</v>
      </c>
      <c r="F61" s="114">
        <v>1833</v>
      </c>
      <c r="G61" s="114">
        <v>1837</v>
      </c>
      <c r="H61" s="114">
        <v>1785</v>
      </c>
      <c r="I61" s="140">
        <v>1810</v>
      </c>
      <c r="J61" s="115">
        <v>32</v>
      </c>
      <c r="K61" s="116">
        <v>1.7679558011049723</v>
      </c>
    </row>
    <row r="62" spans="1:11" ht="14.1" customHeight="1" x14ac:dyDescent="0.2">
      <c r="A62" s="306" t="s">
        <v>292</v>
      </c>
      <c r="B62" s="307" t="s">
        <v>293</v>
      </c>
      <c r="C62" s="308"/>
      <c r="D62" s="113">
        <v>3.3952419521934862</v>
      </c>
      <c r="E62" s="115">
        <v>3605</v>
      </c>
      <c r="F62" s="114">
        <v>3600</v>
      </c>
      <c r="G62" s="114">
        <v>3608</v>
      </c>
      <c r="H62" s="114">
        <v>3541</v>
      </c>
      <c r="I62" s="140">
        <v>3528</v>
      </c>
      <c r="J62" s="115">
        <v>77</v>
      </c>
      <c r="K62" s="116">
        <v>2.1825396825396823</v>
      </c>
    </row>
    <row r="63" spans="1:11" ht="14.1" customHeight="1" x14ac:dyDescent="0.2">
      <c r="A63" s="306"/>
      <c r="B63" s="307" t="s">
        <v>294</v>
      </c>
      <c r="C63" s="308"/>
      <c r="D63" s="113">
        <v>2.9233927932340031</v>
      </c>
      <c r="E63" s="115">
        <v>3104</v>
      </c>
      <c r="F63" s="114">
        <v>3093</v>
      </c>
      <c r="G63" s="114">
        <v>3104</v>
      </c>
      <c r="H63" s="114">
        <v>3056</v>
      </c>
      <c r="I63" s="140">
        <v>3036</v>
      </c>
      <c r="J63" s="115">
        <v>68</v>
      </c>
      <c r="K63" s="116">
        <v>2.2397891963109355</v>
      </c>
    </row>
    <row r="64" spans="1:11" ht="14.1" customHeight="1" x14ac:dyDescent="0.2">
      <c r="A64" s="306" t="s">
        <v>295</v>
      </c>
      <c r="B64" s="307" t="s">
        <v>296</v>
      </c>
      <c r="C64" s="308"/>
      <c r="D64" s="113">
        <v>0.66021209666785963</v>
      </c>
      <c r="E64" s="115">
        <v>701</v>
      </c>
      <c r="F64" s="114">
        <v>699</v>
      </c>
      <c r="G64" s="114">
        <v>697</v>
      </c>
      <c r="H64" s="114">
        <v>691</v>
      </c>
      <c r="I64" s="140">
        <v>685</v>
      </c>
      <c r="J64" s="115">
        <v>16</v>
      </c>
      <c r="K64" s="116">
        <v>2.335766423357664</v>
      </c>
    </row>
    <row r="65" spans="1:11" ht="14.1" customHeight="1" x14ac:dyDescent="0.2">
      <c r="A65" s="306" t="s">
        <v>297</v>
      </c>
      <c r="B65" s="307" t="s">
        <v>298</v>
      </c>
      <c r="C65" s="308"/>
      <c r="D65" s="113">
        <v>0.77793893273559489</v>
      </c>
      <c r="E65" s="115">
        <v>826</v>
      </c>
      <c r="F65" s="114">
        <v>807</v>
      </c>
      <c r="G65" s="114">
        <v>789</v>
      </c>
      <c r="H65" s="114">
        <v>788</v>
      </c>
      <c r="I65" s="140">
        <v>794</v>
      </c>
      <c r="J65" s="115">
        <v>32</v>
      </c>
      <c r="K65" s="116">
        <v>4.0302267002518892</v>
      </c>
    </row>
    <row r="66" spans="1:11" ht="14.1" customHeight="1" x14ac:dyDescent="0.2">
      <c r="A66" s="306">
        <v>82</v>
      </c>
      <c r="B66" s="307" t="s">
        <v>299</v>
      </c>
      <c r="C66" s="308"/>
      <c r="D66" s="113">
        <v>3.3943001375049446</v>
      </c>
      <c r="E66" s="115">
        <v>3604</v>
      </c>
      <c r="F66" s="114">
        <v>3622</v>
      </c>
      <c r="G66" s="114">
        <v>3566</v>
      </c>
      <c r="H66" s="114">
        <v>3469</v>
      </c>
      <c r="I66" s="140">
        <v>3477</v>
      </c>
      <c r="J66" s="115">
        <v>127</v>
      </c>
      <c r="K66" s="116">
        <v>3.65257405809606</v>
      </c>
    </row>
    <row r="67" spans="1:11" ht="14.1" customHeight="1" x14ac:dyDescent="0.2">
      <c r="A67" s="306" t="s">
        <v>300</v>
      </c>
      <c r="B67" s="307" t="s">
        <v>301</v>
      </c>
      <c r="C67" s="308"/>
      <c r="D67" s="113">
        <v>2.4967507393245305</v>
      </c>
      <c r="E67" s="115">
        <v>2651</v>
      </c>
      <c r="F67" s="114">
        <v>2647</v>
      </c>
      <c r="G67" s="114">
        <v>2584</v>
      </c>
      <c r="H67" s="114">
        <v>2541</v>
      </c>
      <c r="I67" s="140">
        <v>2522</v>
      </c>
      <c r="J67" s="115">
        <v>129</v>
      </c>
      <c r="K67" s="116">
        <v>5.1149881046788259</v>
      </c>
    </row>
    <row r="68" spans="1:11" ht="14.1" customHeight="1" x14ac:dyDescent="0.2">
      <c r="A68" s="306" t="s">
        <v>302</v>
      </c>
      <c r="B68" s="307" t="s">
        <v>303</v>
      </c>
      <c r="C68" s="308"/>
      <c r="D68" s="113">
        <v>0.48597637928761139</v>
      </c>
      <c r="E68" s="115">
        <v>516</v>
      </c>
      <c r="F68" s="114">
        <v>533</v>
      </c>
      <c r="G68" s="114">
        <v>536</v>
      </c>
      <c r="H68" s="114">
        <v>510</v>
      </c>
      <c r="I68" s="140">
        <v>532</v>
      </c>
      <c r="J68" s="115">
        <v>-16</v>
      </c>
      <c r="K68" s="116">
        <v>-3.007518796992481</v>
      </c>
    </row>
    <row r="69" spans="1:11" ht="14.1" customHeight="1" x14ac:dyDescent="0.2">
      <c r="A69" s="306">
        <v>83</v>
      </c>
      <c r="B69" s="307" t="s">
        <v>304</v>
      </c>
      <c r="C69" s="308"/>
      <c r="D69" s="113">
        <v>5.5303358511179344</v>
      </c>
      <c r="E69" s="115">
        <v>5872</v>
      </c>
      <c r="F69" s="114">
        <v>5841</v>
      </c>
      <c r="G69" s="114">
        <v>5702</v>
      </c>
      <c r="H69" s="114">
        <v>5471</v>
      </c>
      <c r="I69" s="140">
        <v>5499</v>
      </c>
      <c r="J69" s="115">
        <v>373</v>
      </c>
      <c r="K69" s="116">
        <v>6.7830514639025274</v>
      </c>
    </row>
    <row r="70" spans="1:11" ht="14.1" customHeight="1" x14ac:dyDescent="0.2">
      <c r="A70" s="306" t="s">
        <v>305</v>
      </c>
      <c r="B70" s="307" t="s">
        <v>306</v>
      </c>
      <c r="C70" s="308"/>
      <c r="D70" s="113">
        <v>4.1939008080770028</v>
      </c>
      <c r="E70" s="115">
        <v>4453</v>
      </c>
      <c r="F70" s="114">
        <v>4478</v>
      </c>
      <c r="G70" s="114">
        <v>4361</v>
      </c>
      <c r="H70" s="114">
        <v>4158</v>
      </c>
      <c r="I70" s="140">
        <v>4184</v>
      </c>
      <c r="J70" s="115">
        <v>269</v>
      </c>
      <c r="K70" s="116">
        <v>6.4292543021032502</v>
      </c>
    </row>
    <row r="71" spans="1:11" ht="14.1" customHeight="1" x14ac:dyDescent="0.2">
      <c r="A71" s="306"/>
      <c r="B71" s="307" t="s">
        <v>307</v>
      </c>
      <c r="C71" s="308"/>
      <c r="D71" s="113">
        <v>2.3809075326338789</v>
      </c>
      <c r="E71" s="115">
        <v>2528</v>
      </c>
      <c r="F71" s="114">
        <v>2516</v>
      </c>
      <c r="G71" s="114">
        <v>2429</v>
      </c>
      <c r="H71" s="114">
        <v>2320</v>
      </c>
      <c r="I71" s="140">
        <v>2325</v>
      </c>
      <c r="J71" s="115">
        <v>203</v>
      </c>
      <c r="K71" s="116">
        <v>8.7311827956989241</v>
      </c>
    </row>
    <row r="72" spans="1:11" ht="14.1" customHeight="1" x14ac:dyDescent="0.2">
      <c r="A72" s="306">
        <v>84</v>
      </c>
      <c r="B72" s="307" t="s">
        <v>308</v>
      </c>
      <c r="C72" s="308"/>
      <c r="D72" s="113">
        <v>1.3326677842867638</v>
      </c>
      <c r="E72" s="115">
        <v>1415</v>
      </c>
      <c r="F72" s="114">
        <v>1418</v>
      </c>
      <c r="G72" s="114">
        <v>1385</v>
      </c>
      <c r="H72" s="114">
        <v>1402</v>
      </c>
      <c r="I72" s="140">
        <v>1434</v>
      </c>
      <c r="J72" s="115">
        <v>-19</v>
      </c>
      <c r="K72" s="116">
        <v>-1.3249651324965133</v>
      </c>
    </row>
    <row r="73" spans="1:11" ht="14.1" customHeight="1" x14ac:dyDescent="0.2">
      <c r="A73" s="306" t="s">
        <v>309</v>
      </c>
      <c r="B73" s="307" t="s">
        <v>310</v>
      </c>
      <c r="C73" s="308"/>
      <c r="D73" s="113">
        <v>0.63384128538868689</v>
      </c>
      <c r="E73" s="115">
        <v>673</v>
      </c>
      <c r="F73" s="114">
        <v>672</v>
      </c>
      <c r="G73" s="114">
        <v>649</v>
      </c>
      <c r="H73" s="114">
        <v>663</v>
      </c>
      <c r="I73" s="140">
        <v>653</v>
      </c>
      <c r="J73" s="115">
        <v>20</v>
      </c>
      <c r="K73" s="116">
        <v>3.0627871362940278</v>
      </c>
    </row>
    <row r="74" spans="1:11" ht="14.1" customHeight="1" x14ac:dyDescent="0.2">
      <c r="A74" s="306" t="s">
        <v>311</v>
      </c>
      <c r="B74" s="307" t="s">
        <v>312</v>
      </c>
      <c r="C74" s="308"/>
      <c r="D74" s="113">
        <v>0.24204637495526379</v>
      </c>
      <c r="E74" s="115">
        <v>257</v>
      </c>
      <c r="F74" s="114">
        <v>258</v>
      </c>
      <c r="G74" s="114">
        <v>249</v>
      </c>
      <c r="H74" s="114">
        <v>249</v>
      </c>
      <c r="I74" s="140">
        <v>279</v>
      </c>
      <c r="J74" s="115">
        <v>-22</v>
      </c>
      <c r="K74" s="116">
        <v>-7.8853046594982077</v>
      </c>
    </row>
    <row r="75" spans="1:11" ht="14.1" customHeight="1" x14ac:dyDescent="0.2">
      <c r="A75" s="306" t="s">
        <v>313</v>
      </c>
      <c r="B75" s="307" t="s">
        <v>314</v>
      </c>
      <c r="C75" s="308"/>
      <c r="D75" s="113">
        <v>0.15351579423232684</v>
      </c>
      <c r="E75" s="115">
        <v>163</v>
      </c>
      <c r="F75" s="114">
        <v>172</v>
      </c>
      <c r="G75" s="114">
        <v>166</v>
      </c>
      <c r="H75" s="114">
        <v>170</v>
      </c>
      <c r="I75" s="140">
        <v>160</v>
      </c>
      <c r="J75" s="115">
        <v>3</v>
      </c>
      <c r="K75" s="116">
        <v>1.875</v>
      </c>
    </row>
    <row r="76" spans="1:11" ht="14.1" customHeight="1" x14ac:dyDescent="0.2">
      <c r="A76" s="306">
        <v>91</v>
      </c>
      <c r="B76" s="307" t="s">
        <v>315</v>
      </c>
      <c r="C76" s="308"/>
      <c r="D76" s="113">
        <v>0.17894479082295767</v>
      </c>
      <c r="E76" s="115">
        <v>190</v>
      </c>
      <c r="F76" s="114">
        <v>186</v>
      </c>
      <c r="G76" s="114">
        <v>182</v>
      </c>
      <c r="H76" s="114">
        <v>176</v>
      </c>
      <c r="I76" s="140">
        <v>175</v>
      </c>
      <c r="J76" s="115">
        <v>15</v>
      </c>
      <c r="K76" s="116">
        <v>8.5714285714285712</v>
      </c>
    </row>
    <row r="77" spans="1:11" ht="14.1" customHeight="1" x14ac:dyDescent="0.2">
      <c r="A77" s="306">
        <v>92</v>
      </c>
      <c r="B77" s="307" t="s">
        <v>316</v>
      </c>
      <c r="C77" s="308"/>
      <c r="D77" s="113">
        <v>0.81655333496581217</v>
      </c>
      <c r="E77" s="115">
        <v>867</v>
      </c>
      <c r="F77" s="114">
        <v>854</v>
      </c>
      <c r="G77" s="114">
        <v>851</v>
      </c>
      <c r="H77" s="114">
        <v>866</v>
      </c>
      <c r="I77" s="140">
        <v>870</v>
      </c>
      <c r="J77" s="115">
        <v>-3</v>
      </c>
      <c r="K77" s="116">
        <v>-0.34482758620689657</v>
      </c>
    </row>
    <row r="78" spans="1:11" ht="14.1" customHeight="1" x14ac:dyDescent="0.2">
      <c r="A78" s="306">
        <v>93</v>
      </c>
      <c r="B78" s="307" t="s">
        <v>317</v>
      </c>
      <c r="C78" s="308"/>
      <c r="D78" s="113">
        <v>0.11866865075627719</v>
      </c>
      <c r="E78" s="115">
        <v>126</v>
      </c>
      <c r="F78" s="114">
        <v>129</v>
      </c>
      <c r="G78" s="114">
        <v>133</v>
      </c>
      <c r="H78" s="114">
        <v>130</v>
      </c>
      <c r="I78" s="140">
        <v>129</v>
      </c>
      <c r="J78" s="115">
        <v>-3</v>
      </c>
      <c r="K78" s="116">
        <v>-2.3255813953488373</v>
      </c>
    </row>
    <row r="79" spans="1:11" ht="14.1" customHeight="1" x14ac:dyDescent="0.2">
      <c r="A79" s="306">
        <v>94</v>
      </c>
      <c r="B79" s="307" t="s">
        <v>318</v>
      </c>
      <c r="C79" s="308"/>
      <c r="D79" s="113">
        <v>0.16952664393753886</v>
      </c>
      <c r="E79" s="115">
        <v>180</v>
      </c>
      <c r="F79" s="114">
        <v>186</v>
      </c>
      <c r="G79" s="114">
        <v>185</v>
      </c>
      <c r="H79" s="114">
        <v>184</v>
      </c>
      <c r="I79" s="140">
        <v>166</v>
      </c>
      <c r="J79" s="115">
        <v>14</v>
      </c>
      <c r="K79" s="116">
        <v>8.4337349397590362</v>
      </c>
    </row>
    <row r="80" spans="1:11" ht="14.1" customHeight="1" x14ac:dyDescent="0.2">
      <c r="A80" s="306" t="s">
        <v>319</v>
      </c>
      <c r="B80" s="307" t="s">
        <v>320</v>
      </c>
      <c r="C80" s="308"/>
      <c r="D80" s="113">
        <v>2.8254440656256476E-3</v>
      </c>
      <c r="E80" s="115">
        <v>3</v>
      </c>
      <c r="F80" s="114">
        <v>4</v>
      </c>
      <c r="G80" s="114">
        <v>4</v>
      </c>
      <c r="H80" s="114">
        <v>8</v>
      </c>
      <c r="I80" s="140">
        <v>8</v>
      </c>
      <c r="J80" s="115">
        <v>-5</v>
      </c>
      <c r="K80" s="116">
        <v>-62.5</v>
      </c>
    </row>
    <row r="81" spans="1:11" ht="14.1" customHeight="1" x14ac:dyDescent="0.2">
      <c r="A81" s="310" t="s">
        <v>321</v>
      </c>
      <c r="B81" s="311" t="s">
        <v>224</v>
      </c>
      <c r="C81" s="312"/>
      <c r="D81" s="125">
        <v>0.7242554954887076</v>
      </c>
      <c r="E81" s="143">
        <v>769</v>
      </c>
      <c r="F81" s="144">
        <v>771</v>
      </c>
      <c r="G81" s="144">
        <v>785</v>
      </c>
      <c r="H81" s="144">
        <v>751</v>
      </c>
      <c r="I81" s="145">
        <v>792</v>
      </c>
      <c r="J81" s="143">
        <v>-23</v>
      </c>
      <c r="K81" s="146">
        <v>-2.904040404040404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27707</v>
      </c>
      <c r="E12" s="114">
        <v>28557</v>
      </c>
      <c r="F12" s="114">
        <v>28908</v>
      </c>
      <c r="G12" s="114">
        <v>28972</v>
      </c>
      <c r="H12" s="140">
        <v>28563</v>
      </c>
      <c r="I12" s="115">
        <v>-856</v>
      </c>
      <c r="J12" s="116">
        <v>-2.9968840808038371</v>
      </c>
      <c r="K12"/>
      <c r="L12"/>
      <c r="M12"/>
      <c r="N12"/>
      <c r="O12"/>
      <c r="P12"/>
    </row>
    <row r="13" spans="1:16" s="110" customFormat="1" ht="14.45" customHeight="1" x14ac:dyDescent="0.2">
      <c r="A13" s="120" t="s">
        <v>105</v>
      </c>
      <c r="B13" s="119" t="s">
        <v>106</v>
      </c>
      <c r="C13" s="113">
        <v>40.484354134334282</v>
      </c>
      <c r="D13" s="115">
        <v>11217</v>
      </c>
      <c r="E13" s="114">
        <v>11497</v>
      </c>
      <c r="F13" s="114">
        <v>11577</v>
      </c>
      <c r="G13" s="114">
        <v>11504</v>
      </c>
      <c r="H13" s="140">
        <v>11211</v>
      </c>
      <c r="I13" s="115">
        <v>6</v>
      </c>
      <c r="J13" s="116">
        <v>5.3518865400053517E-2</v>
      </c>
      <c r="K13"/>
      <c r="L13"/>
      <c r="M13"/>
      <c r="N13"/>
      <c r="O13"/>
      <c r="P13"/>
    </row>
    <row r="14" spans="1:16" s="110" customFormat="1" ht="14.45" customHeight="1" x14ac:dyDescent="0.2">
      <c r="A14" s="120"/>
      <c r="B14" s="119" t="s">
        <v>107</v>
      </c>
      <c r="C14" s="113">
        <v>59.515645865665718</v>
      </c>
      <c r="D14" s="115">
        <v>16490</v>
      </c>
      <c r="E14" s="114">
        <v>17060</v>
      </c>
      <c r="F14" s="114">
        <v>17331</v>
      </c>
      <c r="G14" s="114">
        <v>17468</v>
      </c>
      <c r="H14" s="140">
        <v>17352</v>
      </c>
      <c r="I14" s="115">
        <v>-862</v>
      </c>
      <c r="J14" s="116">
        <v>-4.9677270631627479</v>
      </c>
      <c r="K14"/>
      <c r="L14"/>
      <c r="M14"/>
      <c r="N14"/>
      <c r="O14"/>
      <c r="P14"/>
    </row>
    <row r="15" spans="1:16" s="110" customFormat="1" ht="14.45" customHeight="1" x14ac:dyDescent="0.2">
      <c r="A15" s="118" t="s">
        <v>105</v>
      </c>
      <c r="B15" s="121" t="s">
        <v>108</v>
      </c>
      <c r="C15" s="113">
        <v>17.002923448947918</v>
      </c>
      <c r="D15" s="115">
        <v>4711</v>
      </c>
      <c r="E15" s="114">
        <v>4799</v>
      </c>
      <c r="F15" s="114">
        <v>4874</v>
      </c>
      <c r="G15" s="114">
        <v>5028</v>
      </c>
      <c r="H15" s="140">
        <v>4769</v>
      </c>
      <c r="I15" s="115">
        <v>-58</v>
      </c>
      <c r="J15" s="116">
        <v>-1.2161878800587125</v>
      </c>
      <c r="K15"/>
      <c r="L15"/>
      <c r="M15"/>
      <c r="N15"/>
      <c r="O15"/>
      <c r="P15"/>
    </row>
    <row r="16" spans="1:16" s="110" customFormat="1" ht="14.45" customHeight="1" x14ac:dyDescent="0.2">
      <c r="A16" s="118"/>
      <c r="B16" s="121" t="s">
        <v>109</v>
      </c>
      <c r="C16" s="113">
        <v>49.474861948244126</v>
      </c>
      <c r="D16" s="115">
        <v>13708</v>
      </c>
      <c r="E16" s="114">
        <v>14274</v>
      </c>
      <c r="F16" s="114">
        <v>14515</v>
      </c>
      <c r="G16" s="114">
        <v>14552</v>
      </c>
      <c r="H16" s="140">
        <v>14500</v>
      </c>
      <c r="I16" s="115">
        <v>-792</v>
      </c>
      <c r="J16" s="116">
        <v>-5.4620689655172416</v>
      </c>
      <c r="K16"/>
      <c r="L16"/>
      <c r="M16"/>
      <c r="N16"/>
      <c r="O16"/>
      <c r="P16"/>
    </row>
    <row r="17" spans="1:16" s="110" customFormat="1" ht="14.45" customHeight="1" x14ac:dyDescent="0.2">
      <c r="A17" s="118"/>
      <c r="B17" s="121" t="s">
        <v>110</v>
      </c>
      <c r="C17" s="113">
        <v>19.226188327859386</v>
      </c>
      <c r="D17" s="115">
        <v>5327</v>
      </c>
      <c r="E17" s="114">
        <v>5453</v>
      </c>
      <c r="F17" s="114">
        <v>5498</v>
      </c>
      <c r="G17" s="114">
        <v>5450</v>
      </c>
      <c r="H17" s="140">
        <v>5440</v>
      </c>
      <c r="I17" s="115">
        <v>-113</v>
      </c>
      <c r="J17" s="116">
        <v>-2.0772058823529411</v>
      </c>
      <c r="K17"/>
      <c r="L17"/>
      <c r="M17"/>
      <c r="N17"/>
      <c r="O17"/>
      <c r="P17"/>
    </row>
    <row r="18" spans="1:16" s="110" customFormat="1" ht="14.45" customHeight="1" x14ac:dyDescent="0.2">
      <c r="A18" s="120"/>
      <c r="B18" s="121" t="s">
        <v>111</v>
      </c>
      <c r="C18" s="113">
        <v>14.296026274948568</v>
      </c>
      <c r="D18" s="115">
        <v>3961</v>
      </c>
      <c r="E18" s="114">
        <v>4031</v>
      </c>
      <c r="F18" s="114">
        <v>4021</v>
      </c>
      <c r="G18" s="114">
        <v>3942</v>
      </c>
      <c r="H18" s="140">
        <v>3854</v>
      </c>
      <c r="I18" s="115">
        <v>107</v>
      </c>
      <c r="J18" s="116">
        <v>2.776336274001038</v>
      </c>
      <c r="K18"/>
      <c r="L18"/>
      <c r="M18"/>
      <c r="N18"/>
      <c r="O18"/>
      <c r="P18"/>
    </row>
    <row r="19" spans="1:16" s="110" customFormat="1" ht="14.45" customHeight="1" x14ac:dyDescent="0.2">
      <c r="A19" s="120"/>
      <c r="B19" s="121" t="s">
        <v>112</v>
      </c>
      <c r="C19" s="113">
        <v>1.4400692965676545</v>
      </c>
      <c r="D19" s="115">
        <v>399</v>
      </c>
      <c r="E19" s="114">
        <v>415</v>
      </c>
      <c r="F19" s="114">
        <v>433</v>
      </c>
      <c r="G19" s="114">
        <v>380</v>
      </c>
      <c r="H19" s="140">
        <v>365</v>
      </c>
      <c r="I19" s="115">
        <v>34</v>
      </c>
      <c r="J19" s="116">
        <v>9.3150684931506849</v>
      </c>
      <c r="K19"/>
      <c r="L19"/>
      <c r="M19"/>
      <c r="N19"/>
      <c r="O19"/>
      <c r="P19"/>
    </row>
    <row r="20" spans="1:16" s="110" customFormat="1" ht="14.45" customHeight="1" x14ac:dyDescent="0.2">
      <c r="A20" s="120" t="s">
        <v>113</v>
      </c>
      <c r="B20" s="119" t="s">
        <v>116</v>
      </c>
      <c r="C20" s="113">
        <v>89.421445844010535</v>
      </c>
      <c r="D20" s="115">
        <v>24776</v>
      </c>
      <c r="E20" s="114">
        <v>25541</v>
      </c>
      <c r="F20" s="114">
        <v>25920</v>
      </c>
      <c r="G20" s="114">
        <v>26059</v>
      </c>
      <c r="H20" s="140">
        <v>25675</v>
      </c>
      <c r="I20" s="115">
        <v>-899</v>
      </c>
      <c r="J20" s="116">
        <v>-3.5014605647517039</v>
      </c>
      <c r="K20"/>
      <c r="L20"/>
      <c r="M20"/>
      <c r="N20"/>
      <c r="O20"/>
      <c r="P20"/>
    </row>
    <row r="21" spans="1:16" s="110" customFormat="1" ht="14.45" customHeight="1" x14ac:dyDescent="0.2">
      <c r="A21" s="123"/>
      <c r="B21" s="124" t="s">
        <v>117</v>
      </c>
      <c r="C21" s="125">
        <v>10.459450680333489</v>
      </c>
      <c r="D21" s="143">
        <v>2898</v>
      </c>
      <c r="E21" s="144">
        <v>2976</v>
      </c>
      <c r="F21" s="144">
        <v>2940</v>
      </c>
      <c r="G21" s="144">
        <v>2862</v>
      </c>
      <c r="H21" s="145">
        <v>2845</v>
      </c>
      <c r="I21" s="143">
        <v>53</v>
      </c>
      <c r="J21" s="146">
        <v>1.8629173989455186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28601</v>
      </c>
      <c r="E56" s="114">
        <v>29432</v>
      </c>
      <c r="F56" s="114">
        <v>29620</v>
      </c>
      <c r="G56" s="114">
        <v>29763</v>
      </c>
      <c r="H56" s="140">
        <v>29419</v>
      </c>
      <c r="I56" s="115">
        <v>-818</v>
      </c>
      <c r="J56" s="116">
        <v>-2.780515993065706</v>
      </c>
      <c r="K56"/>
      <c r="L56"/>
      <c r="M56"/>
      <c r="N56"/>
      <c r="O56"/>
      <c r="P56"/>
    </row>
    <row r="57" spans="1:16" s="110" customFormat="1" ht="14.45" customHeight="1" x14ac:dyDescent="0.2">
      <c r="A57" s="120" t="s">
        <v>105</v>
      </c>
      <c r="B57" s="119" t="s">
        <v>106</v>
      </c>
      <c r="C57" s="113">
        <v>39.820286003985878</v>
      </c>
      <c r="D57" s="115">
        <v>11389</v>
      </c>
      <c r="E57" s="114">
        <v>11679</v>
      </c>
      <c r="F57" s="114">
        <v>11648</v>
      </c>
      <c r="G57" s="114">
        <v>11706</v>
      </c>
      <c r="H57" s="140">
        <v>11431</v>
      </c>
      <c r="I57" s="115">
        <v>-42</v>
      </c>
      <c r="J57" s="116">
        <v>-0.36742192284139619</v>
      </c>
    </row>
    <row r="58" spans="1:16" s="110" customFormat="1" ht="14.45" customHeight="1" x14ac:dyDescent="0.2">
      <c r="A58" s="120"/>
      <c r="B58" s="119" t="s">
        <v>107</v>
      </c>
      <c r="C58" s="113">
        <v>60.179713996014122</v>
      </c>
      <c r="D58" s="115">
        <v>17212</v>
      </c>
      <c r="E58" s="114">
        <v>17753</v>
      </c>
      <c r="F58" s="114">
        <v>17972</v>
      </c>
      <c r="G58" s="114">
        <v>18057</v>
      </c>
      <c r="H58" s="140">
        <v>17988</v>
      </c>
      <c r="I58" s="115">
        <v>-776</v>
      </c>
      <c r="J58" s="116">
        <v>-4.3139871025127867</v>
      </c>
    </row>
    <row r="59" spans="1:16" s="110" customFormat="1" ht="14.45" customHeight="1" x14ac:dyDescent="0.2">
      <c r="A59" s="118" t="s">
        <v>105</v>
      </c>
      <c r="B59" s="121" t="s">
        <v>108</v>
      </c>
      <c r="C59" s="113">
        <v>17.328065452256915</v>
      </c>
      <c r="D59" s="115">
        <v>4956</v>
      </c>
      <c r="E59" s="114">
        <v>5085</v>
      </c>
      <c r="F59" s="114">
        <v>5112</v>
      </c>
      <c r="G59" s="114">
        <v>5310</v>
      </c>
      <c r="H59" s="140">
        <v>5072</v>
      </c>
      <c r="I59" s="115">
        <v>-116</v>
      </c>
      <c r="J59" s="116">
        <v>-2.2870662460567823</v>
      </c>
    </row>
    <row r="60" spans="1:16" s="110" customFormat="1" ht="14.45" customHeight="1" x14ac:dyDescent="0.2">
      <c r="A60" s="118"/>
      <c r="B60" s="121" t="s">
        <v>109</v>
      </c>
      <c r="C60" s="113">
        <v>48.753540086010979</v>
      </c>
      <c r="D60" s="115">
        <v>13944</v>
      </c>
      <c r="E60" s="114">
        <v>14424</v>
      </c>
      <c r="F60" s="114">
        <v>14554</v>
      </c>
      <c r="G60" s="114">
        <v>14590</v>
      </c>
      <c r="H60" s="140">
        <v>14601</v>
      </c>
      <c r="I60" s="115">
        <v>-657</v>
      </c>
      <c r="J60" s="116">
        <v>-4.499691801931375</v>
      </c>
    </row>
    <row r="61" spans="1:16" s="110" customFormat="1" ht="14.45" customHeight="1" x14ac:dyDescent="0.2">
      <c r="A61" s="118"/>
      <c r="B61" s="121" t="s">
        <v>110</v>
      </c>
      <c r="C61" s="113">
        <v>19.509807349393377</v>
      </c>
      <c r="D61" s="115">
        <v>5580</v>
      </c>
      <c r="E61" s="114">
        <v>5716</v>
      </c>
      <c r="F61" s="114">
        <v>5769</v>
      </c>
      <c r="G61" s="114">
        <v>5756</v>
      </c>
      <c r="H61" s="140">
        <v>5725</v>
      </c>
      <c r="I61" s="115">
        <v>-145</v>
      </c>
      <c r="J61" s="116">
        <v>-2.5327510917030569</v>
      </c>
    </row>
    <row r="62" spans="1:16" s="110" customFormat="1" ht="14.45" customHeight="1" x14ac:dyDescent="0.2">
      <c r="A62" s="120"/>
      <c r="B62" s="121" t="s">
        <v>111</v>
      </c>
      <c r="C62" s="113">
        <v>14.408587112338729</v>
      </c>
      <c r="D62" s="115">
        <v>4121</v>
      </c>
      <c r="E62" s="114">
        <v>4207</v>
      </c>
      <c r="F62" s="114">
        <v>4185</v>
      </c>
      <c r="G62" s="114">
        <v>4107</v>
      </c>
      <c r="H62" s="140">
        <v>4021</v>
      </c>
      <c r="I62" s="115">
        <v>100</v>
      </c>
      <c r="J62" s="116">
        <v>2.4869435463814971</v>
      </c>
    </row>
    <row r="63" spans="1:16" s="110" customFormat="1" ht="14.45" customHeight="1" x14ac:dyDescent="0.2">
      <c r="A63" s="120"/>
      <c r="B63" s="121" t="s">
        <v>112</v>
      </c>
      <c r="C63" s="113">
        <v>1.4684801230726199</v>
      </c>
      <c r="D63" s="115">
        <v>420</v>
      </c>
      <c r="E63" s="114">
        <v>441</v>
      </c>
      <c r="F63" s="114">
        <v>455</v>
      </c>
      <c r="G63" s="114">
        <v>388</v>
      </c>
      <c r="H63" s="140">
        <v>358</v>
      </c>
      <c r="I63" s="115">
        <v>62</v>
      </c>
      <c r="J63" s="116">
        <v>17.318435754189945</v>
      </c>
    </row>
    <row r="64" spans="1:16" s="110" customFormat="1" ht="14.45" customHeight="1" x14ac:dyDescent="0.2">
      <c r="A64" s="120" t="s">
        <v>113</v>
      </c>
      <c r="B64" s="119" t="s">
        <v>116</v>
      </c>
      <c r="C64" s="113">
        <v>90.493339393727496</v>
      </c>
      <c r="D64" s="115">
        <v>25882</v>
      </c>
      <c r="E64" s="114">
        <v>26697</v>
      </c>
      <c r="F64" s="114">
        <v>26922</v>
      </c>
      <c r="G64" s="114">
        <v>27097</v>
      </c>
      <c r="H64" s="140">
        <v>26787</v>
      </c>
      <c r="I64" s="115">
        <v>-905</v>
      </c>
      <c r="J64" s="116">
        <v>-3.3785044984507411</v>
      </c>
    </row>
    <row r="65" spans="1:10" s="110" customFormat="1" ht="14.45" customHeight="1" x14ac:dyDescent="0.2">
      <c r="A65" s="123"/>
      <c r="B65" s="124" t="s">
        <v>117</v>
      </c>
      <c r="C65" s="125">
        <v>9.3458270689836027</v>
      </c>
      <c r="D65" s="143">
        <v>2673</v>
      </c>
      <c r="E65" s="144">
        <v>2690</v>
      </c>
      <c r="F65" s="144">
        <v>2643</v>
      </c>
      <c r="G65" s="144">
        <v>2606</v>
      </c>
      <c r="H65" s="145">
        <v>2579</v>
      </c>
      <c r="I65" s="143">
        <v>94</v>
      </c>
      <c r="J65" s="146">
        <v>3.6448235750290809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27707</v>
      </c>
      <c r="G11" s="114">
        <v>28557</v>
      </c>
      <c r="H11" s="114">
        <v>28908</v>
      </c>
      <c r="I11" s="114">
        <v>28972</v>
      </c>
      <c r="J11" s="140">
        <v>28563</v>
      </c>
      <c r="K11" s="114">
        <v>-856</v>
      </c>
      <c r="L11" s="116">
        <v>-2.9968840808038371</v>
      </c>
    </row>
    <row r="12" spans="1:17" s="110" customFormat="1" ht="24" customHeight="1" x14ac:dyDescent="0.2">
      <c r="A12" s="604" t="s">
        <v>185</v>
      </c>
      <c r="B12" s="605"/>
      <c r="C12" s="605"/>
      <c r="D12" s="606"/>
      <c r="E12" s="113">
        <v>40.484354134334282</v>
      </c>
      <c r="F12" s="115">
        <v>11217</v>
      </c>
      <c r="G12" s="114">
        <v>11497</v>
      </c>
      <c r="H12" s="114">
        <v>11577</v>
      </c>
      <c r="I12" s="114">
        <v>11504</v>
      </c>
      <c r="J12" s="140">
        <v>11211</v>
      </c>
      <c r="K12" s="114">
        <v>6</v>
      </c>
      <c r="L12" s="116">
        <v>5.3518865400053517E-2</v>
      </c>
    </row>
    <row r="13" spans="1:17" s="110" customFormat="1" ht="15" customHeight="1" x14ac:dyDescent="0.2">
      <c r="A13" s="120"/>
      <c r="B13" s="612" t="s">
        <v>107</v>
      </c>
      <c r="C13" s="612"/>
      <c r="E13" s="113">
        <v>59.515645865665718</v>
      </c>
      <c r="F13" s="115">
        <v>16490</v>
      </c>
      <c r="G13" s="114">
        <v>17060</v>
      </c>
      <c r="H13" s="114">
        <v>17331</v>
      </c>
      <c r="I13" s="114">
        <v>17468</v>
      </c>
      <c r="J13" s="140">
        <v>17352</v>
      </c>
      <c r="K13" s="114">
        <v>-862</v>
      </c>
      <c r="L13" s="116">
        <v>-4.9677270631627479</v>
      </c>
    </row>
    <row r="14" spans="1:17" s="110" customFormat="1" ht="22.5" customHeight="1" x14ac:dyDescent="0.2">
      <c r="A14" s="604" t="s">
        <v>186</v>
      </c>
      <c r="B14" s="605"/>
      <c r="C14" s="605"/>
      <c r="D14" s="606"/>
      <c r="E14" s="113">
        <v>17.002923448947918</v>
      </c>
      <c r="F14" s="115">
        <v>4711</v>
      </c>
      <c r="G14" s="114">
        <v>4799</v>
      </c>
      <c r="H14" s="114">
        <v>4874</v>
      </c>
      <c r="I14" s="114">
        <v>5028</v>
      </c>
      <c r="J14" s="140">
        <v>4769</v>
      </c>
      <c r="K14" s="114">
        <v>-58</v>
      </c>
      <c r="L14" s="116">
        <v>-1.2161878800587125</v>
      </c>
    </row>
    <row r="15" spans="1:17" s="110" customFormat="1" ht="15" customHeight="1" x14ac:dyDescent="0.2">
      <c r="A15" s="120"/>
      <c r="B15" s="119"/>
      <c r="C15" s="258" t="s">
        <v>106</v>
      </c>
      <c r="E15" s="113">
        <v>48.99172150286563</v>
      </c>
      <c r="F15" s="115">
        <v>2308</v>
      </c>
      <c r="G15" s="114">
        <v>2330</v>
      </c>
      <c r="H15" s="114">
        <v>2338</v>
      </c>
      <c r="I15" s="114">
        <v>2391</v>
      </c>
      <c r="J15" s="140">
        <v>2260</v>
      </c>
      <c r="K15" s="114">
        <v>48</v>
      </c>
      <c r="L15" s="116">
        <v>2.1238938053097347</v>
      </c>
    </row>
    <row r="16" spans="1:17" s="110" customFormat="1" ht="15" customHeight="1" x14ac:dyDescent="0.2">
      <c r="A16" s="120"/>
      <c r="B16" s="119"/>
      <c r="C16" s="258" t="s">
        <v>107</v>
      </c>
      <c r="E16" s="113">
        <v>51.00827849713437</v>
      </c>
      <c r="F16" s="115">
        <v>2403</v>
      </c>
      <c r="G16" s="114">
        <v>2469</v>
      </c>
      <c r="H16" s="114">
        <v>2536</v>
      </c>
      <c r="I16" s="114">
        <v>2637</v>
      </c>
      <c r="J16" s="140">
        <v>2509</v>
      </c>
      <c r="K16" s="114">
        <v>-106</v>
      </c>
      <c r="L16" s="116">
        <v>-4.224790753288163</v>
      </c>
    </row>
    <row r="17" spans="1:12" s="110" customFormat="1" ht="15" customHeight="1" x14ac:dyDescent="0.2">
      <c r="A17" s="120"/>
      <c r="B17" s="121" t="s">
        <v>109</v>
      </c>
      <c r="C17" s="258"/>
      <c r="E17" s="113">
        <v>49.474861948244126</v>
      </c>
      <c r="F17" s="115">
        <v>13708</v>
      </c>
      <c r="G17" s="114">
        <v>14274</v>
      </c>
      <c r="H17" s="114">
        <v>14515</v>
      </c>
      <c r="I17" s="114">
        <v>14552</v>
      </c>
      <c r="J17" s="140">
        <v>14500</v>
      </c>
      <c r="K17" s="114">
        <v>-792</v>
      </c>
      <c r="L17" s="116">
        <v>-5.4620689655172416</v>
      </c>
    </row>
    <row r="18" spans="1:12" s="110" customFormat="1" ht="15" customHeight="1" x14ac:dyDescent="0.2">
      <c r="A18" s="120"/>
      <c r="B18" s="119"/>
      <c r="C18" s="258" t="s">
        <v>106</v>
      </c>
      <c r="E18" s="113">
        <v>36.197840676976945</v>
      </c>
      <c r="F18" s="115">
        <v>4962</v>
      </c>
      <c r="G18" s="114">
        <v>5155</v>
      </c>
      <c r="H18" s="114">
        <v>5210</v>
      </c>
      <c r="I18" s="114">
        <v>5143</v>
      </c>
      <c r="J18" s="140">
        <v>5058</v>
      </c>
      <c r="K18" s="114">
        <v>-96</v>
      </c>
      <c r="L18" s="116">
        <v>-1.8979833926453145</v>
      </c>
    </row>
    <row r="19" spans="1:12" s="110" customFormat="1" ht="15" customHeight="1" x14ac:dyDescent="0.2">
      <c r="A19" s="120"/>
      <c r="B19" s="119"/>
      <c r="C19" s="258" t="s">
        <v>107</v>
      </c>
      <c r="E19" s="113">
        <v>63.802159323023055</v>
      </c>
      <c r="F19" s="115">
        <v>8746</v>
      </c>
      <c r="G19" s="114">
        <v>9119</v>
      </c>
      <c r="H19" s="114">
        <v>9305</v>
      </c>
      <c r="I19" s="114">
        <v>9409</v>
      </c>
      <c r="J19" s="140">
        <v>9442</v>
      </c>
      <c r="K19" s="114">
        <v>-696</v>
      </c>
      <c r="L19" s="116">
        <v>-7.3713196356704085</v>
      </c>
    </row>
    <row r="20" spans="1:12" s="110" customFormat="1" ht="15" customHeight="1" x14ac:dyDescent="0.2">
      <c r="A20" s="120"/>
      <c r="B20" s="121" t="s">
        <v>110</v>
      </c>
      <c r="C20" s="258"/>
      <c r="E20" s="113">
        <v>19.226188327859386</v>
      </c>
      <c r="F20" s="115">
        <v>5327</v>
      </c>
      <c r="G20" s="114">
        <v>5453</v>
      </c>
      <c r="H20" s="114">
        <v>5498</v>
      </c>
      <c r="I20" s="114">
        <v>5450</v>
      </c>
      <c r="J20" s="140">
        <v>5440</v>
      </c>
      <c r="K20" s="114">
        <v>-113</v>
      </c>
      <c r="L20" s="116">
        <v>-2.0772058823529411</v>
      </c>
    </row>
    <row r="21" spans="1:12" s="110" customFormat="1" ht="15" customHeight="1" x14ac:dyDescent="0.2">
      <c r="A21" s="120"/>
      <c r="B21" s="119"/>
      <c r="C21" s="258" t="s">
        <v>106</v>
      </c>
      <c r="E21" s="113">
        <v>33.37713534822602</v>
      </c>
      <c r="F21" s="115">
        <v>1778</v>
      </c>
      <c r="G21" s="114">
        <v>1811</v>
      </c>
      <c r="H21" s="114">
        <v>1822</v>
      </c>
      <c r="I21" s="114">
        <v>1817</v>
      </c>
      <c r="J21" s="140">
        <v>1808</v>
      </c>
      <c r="K21" s="114">
        <v>-30</v>
      </c>
      <c r="L21" s="116">
        <v>-1.6592920353982301</v>
      </c>
    </row>
    <row r="22" spans="1:12" s="110" customFormat="1" ht="15" customHeight="1" x14ac:dyDescent="0.2">
      <c r="A22" s="120"/>
      <c r="B22" s="119"/>
      <c r="C22" s="258" t="s">
        <v>107</v>
      </c>
      <c r="E22" s="113">
        <v>66.62286465177398</v>
      </c>
      <c r="F22" s="115">
        <v>3549</v>
      </c>
      <c r="G22" s="114">
        <v>3642</v>
      </c>
      <c r="H22" s="114">
        <v>3676</v>
      </c>
      <c r="I22" s="114">
        <v>3633</v>
      </c>
      <c r="J22" s="140">
        <v>3632</v>
      </c>
      <c r="K22" s="114">
        <v>-83</v>
      </c>
      <c r="L22" s="116">
        <v>-2.2852422907488985</v>
      </c>
    </row>
    <row r="23" spans="1:12" s="110" customFormat="1" ht="15" customHeight="1" x14ac:dyDescent="0.2">
      <c r="A23" s="120"/>
      <c r="B23" s="121" t="s">
        <v>111</v>
      </c>
      <c r="C23" s="258"/>
      <c r="E23" s="113">
        <v>14.296026274948568</v>
      </c>
      <c r="F23" s="115">
        <v>3961</v>
      </c>
      <c r="G23" s="114">
        <v>4031</v>
      </c>
      <c r="H23" s="114">
        <v>4021</v>
      </c>
      <c r="I23" s="114">
        <v>3942</v>
      </c>
      <c r="J23" s="140">
        <v>3854</v>
      </c>
      <c r="K23" s="114">
        <v>107</v>
      </c>
      <c r="L23" s="116">
        <v>2.776336274001038</v>
      </c>
    </row>
    <row r="24" spans="1:12" s="110" customFormat="1" ht="15" customHeight="1" x14ac:dyDescent="0.2">
      <c r="A24" s="120"/>
      <c r="B24" s="119"/>
      <c r="C24" s="258" t="s">
        <v>106</v>
      </c>
      <c r="E24" s="113">
        <v>54.758899267861651</v>
      </c>
      <c r="F24" s="115">
        <v>2169</v>
      </c>
      <c r="G24" s="114">
        <v>2201</v>
      </c>
      <c r="H24" s="114">
        <v>2207</v>
      </c>
      <c r="I24" s="114">
        <v>2153</v>
      </c>
      <c r="J24" s="140">
        <v>2085</v>
      </c>
      <c r="K24" s="114">
        <v>84</v>
      </c>
      <c r="L24" s="116">
        <v>4.028776978417266</v>
      </c>
    </row>
    <row r="25" spans="1:12" s="110" customFormat="1" ht="15" customHeight="1" x14ac:dyDescent="0.2">
      <c r="A25" s="120"/>
      <c r="B25" s="119"/>
      <c r="C25" s="258" t="s">
        <v>107</v>
      </c>
      <c r="E25" s="113">
        <v>45.241100732138349</v>
      </c>
      <c r="F25" s="115">
        <v>1792</v>
      </c>
      <c r="G25" s="114">
        <v>1830</v>
      </c>
      <c r="H25" s="114">
        <v>1814</v>
      </c>
      <c r="I25" s="114">
        <v>1789</v>
      </c>
      <c r="J25" s="140">
        <v>1769</v>
      </c>
      <c r="K25" s="114">
        <v>23</v>
      </c>
      <c r="L25" s="116">
        <v>1.3001695873374788</v>
      </c>
    </row>
    <row r="26" spans="1:12" s="110" customFormat="1" ht="15" customHeight="1" x14ac:dyDescent="0.2">
      <c r="A26" s="120"/>
      <c r="C26" s="121" t="s">
        <v>187</v>
      </c>
      <c r="D26" s="110" t="s">
        <v>188</v>
      </c>
      <c r="E26" s="113">
        <v>1.4400692965676545</v>
      </c>
      <c r="F26" s="115">
        <v>399</v>
      </c>
      <c r="G26" s="114">
        <v>415</v>
      </c>
      <c r="H26" s="114">
        <v>433</v>
      </c>
      <c r="I26" s="114">
        <v>380</v>
      </c>
      <c r="J26" s="140">
        <v>365</v>
      </c>
      <c r="K26" s="114">
        <v>34</v>
      </c>
      <c r="L26" s="116">
        <v>9.3150684931506849</v>
      </c>
    </row>
    <row r="27" spans="1:12" s="110" customFormat="1" ht="15" customHeight="1" x14ac:dyDescent="0.2">
      <c r="A27" s="120"/>
      <c r="B27" s="119"/>
      <c r="D27" s="259" t="s">
        <v>106</v>
      </c>
      <c r="E27" s="113">
        <v>47.368421052631582</v>
      </c>
      <c r="F27" s="115">
        <v>189</v>
      </c>
      <c r="G27" s="114">
        <v>206</v>
      </c>
      <c r="H27" s="114">
        <v>211</v>
      </c>
      <c r="I27" s="114">
        <v>183</v>
      </c>
      <c r="J27" s="140">
        <v>173</v>
      </c>
      <c r="K27" s="114">
        <v>16</v>
      </c>
      <c r="L27" s="116">
        <v>9.2485549132947984</v>
      </c>
    </row>
    <row r="28" spans="1:12" s="110" customFormat="1" ht="15" customHeight="1" x14ac:dyDescent="0.2">
      <c r="A28" s="120"/>
      <c r="B28" s="119"/>
      <c r="D28" s="259" t="s">
        <v>107</v>
      </c>
      <c r="E28" s="113">
        <v>52.631578947368418</v>
      </c>
      <c r="F28" s="115">
        <v>210</v>
      </c>
      <c r="G28" s="114">
        <v>209</v>
      </c>
      <c r="H28" s="114">
        <v>222</v>
      </c>
      <c r="I28" s="114">
        <v>197</v>
      </c>
      <c r="J28" s="140">
        <v>192</v>
      </c>
      <c r="K28" s="114">
        <v>18</v>
      </c>
      <c r="L28" s="116">
        <v>9.375</v>
      </c>
    </row>
    <row r="29" spans="1:12" s="110" customFormat="1" ht="24" customHeight="1" x14ac:dyDescent="0.2">
      <c r="A29" s="604" t="s">
        <v>189</v>
      </c>
      <c r="B29" s="605"/>
      <c r="C29" s="605"/>
      <c r="D29" s="606"/>
      <c r="E29" s="113">
        <v>89.421445844010535</v>
      </c>
      <c r="F29" s="115">
        <v>24776</v>
      </c>
      <c r="G29" s="114">
        <v>25541</v>
      </c>
      <c r="H29" s="114">
        <v>25920</v>
      </c>
      <c r="I29" s="114">
        <v>26059</v>
      </c>
      <c r="J29" s="140">
        <v>25675</v>
      </c>
      <c r="K29" s="114">
        <v>-899</v>
      </c>
      <c r="L29" s="116">
        <v>-3.5014605647517039</v>
      </c>
    </row>
    <row r="30" spans="1:12" s="110" customFormat="1" ht="15" customHeight="1" x14ac:dyDescent="0.2">
      <c r="A30" s="120"/>
      <c r="B30" s="119"/>
      <c r="C30" s="258" t="s">
        <v>106</v>
      </c>
      <c r="E30" s="113">
        <v>40.192121407814014</v>
      </c>
      <c r="F30" s="115">
        <v>9958</v>
      </c>
      <c r="G30" s="114">
        <v>10201</v>
      </c>
      <c r="H30" s="114">
        <v>10316</v>
      </c>
      <c r="I30" s="114">
        <v>10298</v>
      </c>
      <c r="J30" s="140">
        <v>10005</v>
      </c>
      <c r="K30" s="114">
        <v>-47</v>
      </c>
      <c r="L30" s="116">
        <v>-0.46976511744127936</v>
      </c>
    </row>
    <row r="31" spans="1:12" s="110" customFormat="1" ht="15" customHeight="1" x14ac:dyDescent="0.2">
      <c r="A31" s="120"/>
      <c r="B31" s="119"/>
      <c r="C31" s="258" t="s">
        <v>107</v>
      </c>
      <c r="E31" s="113">
        <v>59.807878592185986</v>
      </c>
      <c r="F31" s="115">
        <v>14818</v>
      </c>
      <c r="G31" s="114">
        <v>15340</v>
      </c>
      <c r="H31" s="114">
        <v>15604</v>
      </c>
      <c r="I31" s="114">
        <v>15761</v>
      </c>
      <c r="J31" s="140">
        <v>15670</v>
      </c>
      <c r="K31" s="114">
        <v>-852</v>
      </c>
      <c r="L31" s="116">
        <v>-5.4371410338225905</v>
      </c>
    </row>
    <row r="32" spans="1:12" s="110" customFormat="1" ht="15" customHeight="1" x14ac:dyDescent="0.2">
      <c r="A32" s="120"/>
      <c r="B32" s="119" t="s">
        <v>117</v>
      </c>
      <c r="C32" s="258"/>
      <c r="E32" s="113">
        <v>10.459450680333489</v>
      </c>
      <c r="F32" s="114">
        <v>2898</v>
      </c>
      <c r="G32" s="114">
        <v>2976</v>
      </c>
      <c r="H32" s="114">
        <v>2940</v>
      </c>
      <c r="I32" s="114">
        <v>2862</v>
      </c>
      <c r="J32" s="140">
        <v>2845</v>
      </c>
      <c r="K32" s="114">
        <v>53</v>
      </c>
      <c r="L32" s="116">
        <v>1.8629173989455186</v>
      </c>
    </row>
    <row r="33" spans="1:12" s="110" customFormat="1" ht="15" customHeight="1" x14ac:dyDescent="0.2">
      <c r="A33" s="120"/>
      <c r="B33" s="119"/>
      <c r="C33" s="258" t="s">
        <v>106</v>
      </c>
      <c r="E33" s="113">
        <v>43.305728088336785</v>
      </c>
      <c r="F33" s="114">
        <v>1255</v>
      </c>
      <c r="G33" s="114">
        <v>1290</v>
      </c>
      <c r="H33" s="114">
        <v>1254</v>
      </c>
      <c r="I33" s="114">
        <v>1196</v>
      </c>
      <c r="J33" s="140">
        <v>1196</v>
      </c>
      <c r="K33" s="114">
        <v>59</v>
      </c>
      <c r="L33" s="116">
        <v>4.9331103678929766</v>
      </c>
    </row>
    <row r="34" spans="1:12" s="110" customFormat="1" ht="15" customHeight="1" x14ac:dyDescent="0.2">
      <c r="A34" s="120"/>
      <c r="B34" s="119"/>
      <c r="C34" s="258" t="s">
        <v>107</v>
      </c>
      <c r="E34" s="113">
        <v>56.694271911663215</v>
      </c>
      <c r="F34" s="114">
        <v>1643</v>
      </c>
      <c r="G34" s="114">
        <v>1686</v>
      </c>
      <c r="H34" s="114">
        <v>1686</v>
      </c>
      <c r="I34" s="114">
        <v>1666</v>
      </c>
      <c r="J34" s="140">
        <v>1649</v>
      </c>
      <c r="K34" s="114">
        <v>-6</v>
      </c>
      <c r="L34" s="116">
        <v>-0.3638568829593693</v>
      </c>
    </row>
    <row r="35" spans="1:12" s="110" customFormat="1" ht="24" customHeight="1" x14ac:dyDescent="0.2">
      <c r="A35" s="604" t="s">
        <v>192</v>
      </c>
      <c r="B35" s="605"/>
      <c r="C35" s="605"/>
      <c r="D35" s="606"/>
      <c r="E35" s="113">
        <v>21.608257840978816</v>
      </c>
      <c r="F35" s="114">
        <v>5987</v>
      </c>
      <c r="G35" s="114">
        <v>6072</v>
      </c>
      <c r="H35" s="114">
        <v>6130</v>
      </c>
      <c r="I35" s="114">
        <v>6279</v>
      </c>
      <c r="J35" s="114">
        <v>5997</v>
      </c>
      <c r="K35" s="318">
        <v>-10</v>
      </c>
      <c r="L35" s="319">
        <v>-0.16675004168751043</v>
      </c>
    </row>
    <row r="36" spans="1:12" s="110" customFormat="1" ht="15" customHeight="1" x14ac:dyDescent="0.2">
      <c r="A36" s="120"/>
      <c r="B36" s="119"/>
      <c r="C36" s="258" t="s">
        <v>106</v>
      </c>
      <c r="E36" s="113">
        <v>43.844997494571572</v>
      </c>
      <c r="F36" s="114">
        <v>2625</v>
      </c>
      <c r="G36" s="114">
        <v>2648</v>
      </c>
      <c r="H36" s="114">
        <v>2676</v>
      </c>
      <c r="I36" s="114">
        <v>2698</v>
      </c>
      <c r="J36" s="114">
        <v>2531</v>
      </c>
      <c r="K36" s="318">
        <v>94</v>
      </c>
      <c r="L36" s="116">
        <v>3.7139470564994075</v>
      </c>
    </row>
    <row r="37" spans="1:12" s="110" customFormat="1" ht="15" customHeight="1" x14ac:dyDescent="0.2">
      <c r="A37" s="120"/>
      <c r="B37" s="119"/>
      <c r="C37" s="258" t="s">
        <v>107</v>
      </c>
      <c r="E37" s="113">
        <v>56.155002505428428</v>
      </c>
      <c r="F37" s="114">
        <v>3362</v>
      </c>
      <c r="G37" s="114">
        <v>3424</v>
      </c>
      <c r="H37" s="114">
        <v>3454</v>
      </c>
      <c r="I37" s="114">
        <v>3581</v>
      </c>
      <c r="J37" s="140">
        <v>3466</v>
      </c>
      <c r="K37" s="114">
        <v>-104</v>
      </c>
      <c r="L37" s="116">
        <v>-3.0005770340450089</v>
      </c>
    </row>
    <row r="38" spans="1:12" s="110" customFormat="1" ht="15" customHeight="1" x14ac:dyDescent="0.2">
      <c r="A38" s="120"/>
      <c r="B38" s="119" t="s">
        <v>328</v>
      </c>
      <c r="C38" s="258"/>
      <c r="E38" s="113">
        <v>52.892770779947305</v>
      </c>
      <c r="F38" s="114">
        <v>14655</v>
      </c>
      <c r="G38" s="114">
        <v>15031</v>
      </c>
      <c r="H38" s="114">
        <v>15251</v>
      </c>
      <c r="I38" s="114">
        <v>15188</v>
      </c>
      <c r="J38" s="140">
        <v>14981</v>
      </c>
      <c r="K38" s="114">
        <v>-326</v>
      </c>
      <c r="L38" s="116">
        <v>-2.1760897136372739</v>
      </c>
    </row>
    <row r="39" spans="1:12" s="110" customFormat="1" ht="15" customHeight="1" x14ac:dyDescent="0.2">
      <c r="A39" s="120"/>
      <c r="B39" s="119"/>
      <c r="C39" s="258" t="s">
        <v>106</v>
      </c>
      <c r="E39" s="113">
        <v>42.047082906857725</v>
      </c>
      <c r="F39" s="115">
        <v>6162</v>
      </c>
      <c r="G39" s="114">
        <v>6295</v>
      </c>
      <c r="H39" s="114">
        <v>6336</v>
      </c>
      <c r="I39" s="114">
        <v>6278</v>
      </c>
      <c r="J39" s="140">
        <v>6131</v>
      </c>
      <c r="K39" s="114">
        <v>31</v>
      </c>
      <c r="L39" s="116">
        <v>0.50562714076007176</v>
      </c>
    </row>
    <row r="40" spans="1:12" s="110" customFormat="1" ht="15" customHeight="1" x14ac:dyDescent="0.2">
      <c r="A40" s="120"/>
      <c r="B40" s="119"/>
      <c r="C40" s="258" t="s">
        <v>107</v>
      </c>
      <c r="E40" s="113">
        <v>57.952917093142275</v>
      </c>
      <c r="F40" s="115">
        <v>8493</v>
      </c>
      <c r="G40" s="114">
        <v>8736</v>
      </c>
      <c r="H40" s="114">
        <v>8915</v>
      </c>
      <c r="I40" s="114">
        <v>8910</v>
      </c>
      <c r="J40" s="140">
        <v>8850</v>
      </c>
      <c r="K40" s="114">
        <v>-357</v>
      </c>
      <c r="L40" s="116">
        <v>-4.0338983050847457</v>
      </c>
    </row>
    <row r="41" spans="1:12" s="110" customFormat="1" ht="15" customHeight="1" x14ac:dyDescent="0.2">
      <c r="A41" s="120"/>
      <c r="B41" s="320" t="s">
        <v>515</v>
      </c>
      <c r="C41" s="258"/>
      <c r="E41" s="113">
        <v>5.6953116540946329</v>
      </c>
      <c r="F41" s="115">
        <v>1578</v>
      </c>
      <c r="G41" s="114">
        <v>1633</v>
      </c>
      <c r="H41" s="114">
        <v>1599</v>
      </c>
      <c r="I41" s="114">
        <v>1554</v>
      </c>
      <c r="J41" s="140">
        <v>1539</v>
      </c>
      <c r="K41" s="114">
        <v>39</v>
      </c>
      <c r="L41" s="116">
        <v>2.53411306042885</v>
      </c>
    </row>
    <row r="42" spans="1:12" s="110" customFormat="1" ht="15" customHeight="1" x14ac:dyDescent="0.2">
      <c r="A42" s="120"/>
      <c r="B42" s="119"/>
      <c r="C42" s="268" t="s">
        <v>106</v>
      </c>
      <c r="D42" s="182"/>
      <c r="E42" s="113">
        <v>46.451204055766794</v>
      </c>
      <c r="F42" s="115">
        <v>733</v>
      </c>
      <c r="G42" s="114">
        <v>748</v>
      </c>
      <c r="H42" s="114">
        <v>724</v>
      </c>
      <c r="I42" s="114">
        <v>700</v>
      </c>
      <c r="J42" s="140">
        <v>685</v>
      </c>
      <c r="K42" s="114">
        <v>48</v>
      </c>
      <c r="L42" s="116">
        <v>7.007299270072993</v>
      </c>
    </row>
    <row r="43" spans="1:12" s="110" customFormat="1" ht="15" customHeight="1" x14ac:dyDescent="0.2">
      <c r="A43" s="120"/>
      <c r="B43" s="119"/>
      <c r="C43" s="268" t="s">
        <v>107</v>
      </c>
      <c r="D43" s="182"/>
      <c r="E43" s="113">
        <v>53.548795944233206</v>
      </c>
      <c r="F43" s="115">
        <v>845</v>
      </c>
      <c r="G43" s="114">
        <v>885</v>
      </c>
      <c r="H43" s="114">
        <v>875</v>
      </c>
      <c r="I43" s="114">
        <v>854</v>
      </c>
      <c r="J43" s="140">
        <v>854</v>
      </c>
      <c r="K43" s="114">
        <v>-9</v>
      </c>
      <c r="L43" s="116">
        <v>-1.053864168618267</v>
      </c>
    </row>
    <row r="44" spans="1:12" s="110" customFormat="1" ht="15" customHeight="1" x14ac:dyDescent="0.2">
      <c r="A44" s="120"/>
      <c r="B44" s="119" t="s">
        <v>205</v>
      </c>
      <c r="C44" s="268"/>
      <c r="D44" s="182"/>
      <c r="E44" s="113">
        <v>19.803659724979248</v>
      </c>
      <c r="F44" s="115">
        <v>5487</v>
      </c>
      <c r="G44" s="114">
        <v>5821</v>
      </c>
      <c r="H44" s="114">
        <v>5928</v>
      </c>
      <c r="I44" s="114">
        <v>5951</v>
      </c>
      <c r="J44" s="140">
        <v>6046</v>
      </c>
      <c r="K44" s="114">
        <v>-559</v>
      </c>
      <c r="L44" s="116">
        <v>-9.2457823354283821</v>
      </c>
    </row>
    <row r="45" spans="1:12" s="110" customFormat="1" ht="15" customHeight="1" x14ac:dyDescent="0.2">
      <c r="A45" s="120"/>
      <c r="B45" s="119"/>
      <c r="C45" s="268" t="s">
        <v>106</v>
      </c>
      <c r="D45" s="182"/>
      <c r="E45" s="113">
        <v>30.927647166028795</v>
      </c>
      <c r="F45" s="115">
        <v>1697</v>
      </c>
      <c r="G45" s="114">
        <v>1806</v>
      </c>
      <c r="H45" s="114">
        <v>1841</v>
      </c>
      <c r="I45" s="114">
        <v>1828</v>
      </c>
      <c r="J45" s="140">
        <v>1864</v>
      </c>
      <c r="K45" s="114">
        <v>-167</v>
      </c>
      <c r="L45" s="116">
        <v>-8.959227467811159</v>
      </c>
    </row>
    <row r="46" spans="1:12" s="110" customFormat="1" ht="15" customHeight="1" x14ac:dyDescent="0.2">
      <c r="A46" s="123"/>
      <c r="B46" s="124"/>
      <c r="C46" s="260" t="s">
        <v>107</v>
      </c>
      <c r="D46" s="261"/>
      <c r="E46" s="125">
        <v>69.072352833971209</v>
      </c>
      <c r="F46" s="143">
        <v>3790</v>
      </c>
      <c r="G46" s="144">
        <v>4015</v>
      </c>
      <c r="H46" s="144">
        <v>4087</v>
      </c>
      <c r="I46" s="144">
        <v>4123</v>
      </c>
      <c r="J46" s="145">
        <v>4182</v>
      </c>
      <c r="K46" s="144">
        <v>-392</v>
      </c>
      <c r="L46" s="146">
        <v>-9.3735054997608795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27707</v>
      </c>
      <c r="E11" s="114">
        <v>28557</v>
      </c>
      <c r="F11" s="114">
        <v>28908</v>
      </c>
      <c r="G11" s="114">
        <v>28972</v>
      </c>
      <c r="H11" s="140">
        <v>28563</v>
      </c>
      <c r="I11" s="115">
        <v>-856</v>
      </c>
      <c r="J11" s="116">
        <v>-2.9968840808038371</v>
      </c>
    </row>
    <row r="12" spans="1:15" s="110" customFormat="1" ht="24.95" customHeight="1" x14ac:dyDescent="0.2">
      <c r="A12" s="193" t="s">
        <v>132</v>
      </c>
      <c r="B12" s="194" t="s">
        <v>133</v>
      </c>
      <c r="C12" s="113">
        <v>1.2487818962717003</v>
      </c>
      <c r="D12" s="115">
        <v>346</v>
      </c>
      <c r="E12" s="114">
        <v>345</v>
      </c>
      <c r="F12" s="114">
        <v>352</v>
      </c>
      <c r="G12" s="114">
        <v>350</v>
      </c>
      <c r="H12" s="140">
        <v>355</v>
      </c>
      <c r="I12" s="115">
        <v>-9</v>
      </c>
      <c r="J12" s="116">
        <v>-2.535211267605634</v>
      </c>
    </row>
    <row r="13" spans="1:15" s="110" customFormat="1" ht="24.95" customHeight="1" x14ac:dyDescent="0.2">
      <c r="A13" s="193" t="s">
        <v>134</v>
      </c>
      <c r="B13" s="199" t="s">
        <v>214</v>
      </c>
      <c r="C13" s="113">
        <v>0.56664380842386397</v>
      </c>
      <c r="D13" s="115">
        <v>157</v>
      </c>
      <c r="E13" s="114">
        <v>147</v>
      </c>
      <c r="F13" s="114">
        <v>155</v>
      </c>
      <c r="G13" s="114">
        <v>159</v>
      </c>
      <c r="H13" s="140">
        <v>154</v>
      </c>
      <c r="I13" s="115">
        <v>3</v>
      </c>
      <c r="J13" s="116">
        <v>1.948051948051948</v>
      </c>
    </row>
    <row r="14" spans="1:15" s="287" customFormat="1" ht="24.95" customHeight="1" x14ac:dyDescent="0.2">
      <c r="A14" s="193" t="s">
        <v>215</v>
      </c>
      <c r="B14" s="199" t="s">
        <v>137</v>
      </c>
      <c r="C14" s="113">
        <v>11.498899195149241</v>
      </c>
      <c r="D14" s="115">
        <v>3186</v>
      </c>
      <c r="E14" s="114">
        <v>3257</v>
      </c>
      <c r="F14" s="114">
        <v>3371</v>
      </c>
      <c r="G14" s="114">
        <v>3454</v>
      </c>
      <c r="H14" s="140">
        <v>3453</v>
      </c>
      <c r="I14" s="115">
        <v>-267</v>
      </c>
      <c r="J14" s="116">
        <v>-7.7324066029539527</v>
      </c>
      <c r="K14" s="110"/>
      <c r="L14" s="110"/>
      <c r="M14" s="110"/>
      <c r="N14" s="110"/>
      <c r="O14" s="110"/>
    </row>
    <row r="15" spans="1:15" s="110" customFormat="1" ht="24.95" customHeight="1" x14ac:dyDescent="0.2">
      <c r="A15" s="193" t="s">
        <v>216</v>
      </c>
      <c r="B15" s="199" t="s">
        <v>217</v>
      </c>
      <c r="C15" s="113">
        <v>3.0245064424152743</v>
      </c>
      <c r="D15" s="115">
        <v>838</v>
      </c>
      <c r="E15" s="114">
        <v>863</v>
      </c>
      <c r="F15" s="114">
        <v>862</v>
      </c>
      <c r="G15" s="114">
        <v>898</v>
      </c>
      <c r="H15" s="140">
        <v>863</v>
      </c>
      <c r="I15" s="115">
        <v>-25</v>
      </c>
      <c r="J15" s="116">
        <v>-2.8968713789107765</v>
      </c>
    </row>
    <row r="16" spans="1:15" s="287" customFormat="1" ht="24.95" customHeight="1" x14ac:dyDescent="0.2">
      <c r="A16" s="193" t="s">
        <v>218</v>
      </c>
      <c r="B16" s="199" t="s">
        <v>141</v>
      </c>
      <c r="C16" s="113">
        <v>6.1356335943985272</v>
      </c>
      <c r="D16" s="115">
        <v>1700</v>
      </c>
      <c r="E16" s="114">
        <v>1726</v>
      </c>
      <c r="F16" s="114">
        <v>1819</v>
      </c>
      <c r="G16" s="114">
        <v>1856</v>
      </c>
      <c r="H16" s="140">
        <v>1879</v>
      </c>
      <c r="I16" s="115">
        <v>-179</v>
      </c>
      <c r="J16" s="116">
        <v>-9.5263437998935601</v>
      </c>
      <c r="K16" s="110"/>
      <c r="L16" s="110"/>
      <c r="M16" s="110"/>
      <c r="N16" s="110"/>
      <c r="O16" s="110"/>
    </row>
    <row r="17" spans="1:15" s="110" customFormat="1" ht="24.95" customHeight="1" x14ac:dyDescent="0.2">
      <c r="A17" s="193" t="s">
        <v>142</v>
      </c>
      <c r="B17" s="199" t="s">
        <v>220</v>
      </c>
      <c r="C17" s="113">
        <v>2.3387591583354386</v>
      </c>
      <c r="D17" s="115">
        <v>648</v>
      </c>
      <c r="E17" s="114">
        <v>668</v>
      </c>
      <c r="F17" s="114">
        <v>690</v>
      </c>
      <c r="G17" s="114">
        <v>700</v>
      </c>
      <c r="H17" s="140">
        <v>711</v>
      </c>
      <c r="I17" s="115">
        <v>-63</v>
      </c>
      <c r="J17" s="116">
        <v>-8.8607594936708853</v>
      </c>
    </row>
    <row r="18" spans="1:15" s="287" customFormat="1" ht="24.95" customHeight="1" x14ac:dyDescent="0.2">
      <c r="A18" s="201" t="s">
        <v>144</v>
      </c>
      <c r="B18" s="202" t="s">
        <v>145</v>
      </c>
      <c r="C18" s="113">
        <v>5.0492655285667878</v>
      </c>
      <c r="D18" s="115">
        <v>1399</v>
      </c>
      <c r="E18" s="114">
        <v>1420</v>
      </c>
      <c r="F18" s="114">
        <v>1475</v>
      </c>
      <c r="G18" s="114">
        <v>1457</v>
      </c>
      <c r="H18" s="140">
        <v>1426</v>
      </c>
      <c r="I18" s="115">
        <v>-27</v>
      </c>
      <c r="J18" s="116">
        <v>-1.8934081346423561</v>
      </c>
      <c r="K18" s="110"/>
      <c r="L18" s="110"/>
      <c r="M18" s="110"/>
      <c r="N18" s="110"/>
      <c r="O18" s="110"/>
    </row>
    <row r="19" spans="1:15" s="110" customFormat="1" ht="24.95" customHeight="1" x14ac:dyDescent="0.2">
      <c r="A19" s="193" t="s">
        <v>146</v>
      </c>
      <c r="B19" s="199" t="s">
        <v>147</v>
      </c>
      <c r="C19" s="113">
        <v>18.240877756523624</v>
      </c>
      <c r="D19" s="115">
        <v>5054</v>
      </c>
      <c r="E19" s="114">
        <v>5076</v>
      </c>
      <c r="F19" s="114">
        <v>5120</v>
      </c>
      <c r="G19" s="114">
        <v>5161</v>
      </c>
      <c r="H19" s="140">
        <v>5104</v>
      </c>
      <c r="I19" s="115">
        <v>-50</v>
      </c>
      <c r="J19" s="116">
        <v>-0.97962382445141061</v>
      </c>
    </row>
    <row r="20" spans="1:15" s="287" customFormat="1" ht="24.95" customHeight="1" x14ac:dyDescent="0.2">
      <c r="A20" s="193" t="s">
        <v>148</v>
      </c>
      <c r="B20" s="199" t="s">
        <v>149</v>
      </c>
      <c r="C20" s="113">
        <v>5.3380012271267185</v>
      </c>
      <c r="D20" s="115">
        <v>1479</v>
      </c>
      <c r="E20" s="114">
        <v>1511</v>
      </c>
      <c r="F20" s="114">
        <v>1535</v>
      </c>
      <c r="G20" s="114">
        <v>1511</v>
      </c>
      <c r="H20" s="140">
        <v>1535</v>
      </c>
      <c r="I20" s="115">
        <v>-56</v>
      </c>
      <c r="J20" s="116">
        <v>-3.6482084690553744</v>
      </c>
      <c r="K20" s="110"/>
      <c r="L20" s="110"/>
      <c r="M20" s="110"/>
      <c r="N20" s="110"/>
      <c r="O20" s="110"/>
    </row>
    <row r="21" spans="1:15" s="110" customFormat="1" ht="24.95" customHeight="1" x14ac:dyDescent="0.2">
      <c r="A21" s="201" t="s">
        <v>150</v>
      </c>
      <c r="B21" s="202" t="s">
        <v>151</v>
      </c>
      <c r="C21" s="113">
        <v>8.9074963005738628</v>
      </c>
      <c r="D21" s="115">
        <v>2468</v>
      </c>
      <c r="E21" s="114">
        <v>2787</v>
      </c>
      <c r="F21" s="114">
        <v>2855</v>
      </c>
      <c r="G21" s="114">
        <v>2889</v>
      </c>
      <c r="H21" s="140">
        <v>2636</v>
      </c>
      <c r="I21" s="115">
        <v>-168</v>
      </c>
      <c r="J21" s="116">
        <v>-6.3732928679817906</v>
      </c>
    </row>
    <row r="22" spans="1:15" s="110" customFormat="1" ht="24.95" customHeight="1" x14ac:dyDescent="0.2">
      <c r="A22" s="201" t="s">
        <v>152</v>
      </c>
      <c r="B22" s="199" t="s">
        <v>153</v>
      </c>
      <c r="C22" s="113">
        <v>0.96004619771176958</v>
      </c>
      <c r="D22" s="115">
        <v>266</v>
      </c>
      <c r="E22" s="114">
        <v>257</v>
      </c>
      <c r="F22" s="114">
        <v>251</v>
      </c>
      <c r="G22" s="114">
        <v>230</v>
      </c>
      <c r="H22" s="140">
        <v>222</v>
      </c>
      <c r="I22" s="115">
        <v>44</v>
      </c>
      <c r="J22" s="116">
        <v>19.81981981981982</v>
      </c>
    </row>
    <row r="23" spans="1:15" s="110" customFormat="1" ht="24.95" customHeight="1" x14ac:dyDescent="0.2">
      <c r="A23" s="193" t="s">
        <v>154</v>
      </c>
      <c r="B23" s="199" t="s">
        <v>155</v>
      </c>
      <c r="C23" s="113">
        <v>0.89147146930378607</v>
      </c>
      <c r="D23" s="115">
        <v>247</v>
      </c>
      <c r="E23" s="114">
        <v>246</v>
      </c>
      <c r="F23" s="114">
        <v>246</v>
      </c>
      <c r="G23" s="114">
        <v>249</v>
      </c>
      <c r="H23" s="140">
        <v>243</v>
      </c>
      <c r="I23" s="115">
        <v>4</v>
      </c>
      <c r="J23" s="116">
        <v>1.6460905349794239</v>
      </c>
    </row>
    <row r="24" spans="1:15" s="110" customFormat="1" ht="24.95" customHeight="1" x14ac:dyDescent="0.2">
      <c r="A24" s="193" t="s">
        <v>156</v>
      </c>
      <c r="B24" s="199" t="s">
        <v>221</v>
      </c>
      <c r="C24" s="113">
        <v>7.3771970982062296</v>
      </c>
      <c r="D24" s="115">
        <v>2044</v>
      </c>
      <c r="E24" s="114">
        <v>2067</v>
      </c>
      <c r="F24" s="114">
        <v>2097</v>
      </c>
      <c r="G24" s="114">
        <v>2105</v>
      </c>
      <c r="H24" s="140">
        <v>2165</v>
      </c>
      <c r="I24" s="115">
        <v>-121</v>
      </c>
      <c r="J24" s="116">
        <v>-5.5889145496535795</v>
      </c>
    </row>
    <row r="25" spans="1:15" s="110" customFormat="1" ht="24.95" customHeight="1" x14ac:dyDescent="0.2">
      <c r="A25" s="193" t="s">
        <v>222</v>
      </c>
      <c r="B25" s="204" t="s">
        <v>159</v>
      </c>
      <c r="C25" s="113">
        <v>14.436784927996536</v>
      </c>
      <c r="D25" s="115">
        <v>4000</v>
      </c>
      <c r="E25" s="114">
        <v>4138</v>
      </c>
      <c r="F25" s="114">
        <v>4141</v>
      </c>
      <c r="G25" s="114">
        <v>4079</v>
      </c>
      <c r="H25" s="140">
        <v>4004</v>
      </c>
      <c r="I25" s="115">
        <v>-4</v>
      </c>
      <c r="J25" s="116">
        <v>-9.9900099900099903E-2</v>
      </c>
    </row>
    <row r="26" spans="1:15" s="110" customFormat="1" ht="24.95" customHeight="1" x14ac:dyDescent="0.2">
      <c r="A26" s="201">
        <v>782.78300000000002</v>
      </c>
      <c r="B26" s="203" t="s">
        <v>160</v>
      </c>
      <c r="C26" s="113">
        <v>0.99613816003176092</v>
      </c>
      <c r="D26" s="115">
        <v>276</v>
      </c>
      <c r="E26" s="114">
        <v>305</v>
      </c>
      <c r="F26" s="114">
        <v>300</v>
      </c>
      <c r="G26" s="114">
        <v>304</v>
      </c>
      <c r="H26" s="140">
        <v>263</v>
      </c>
      <c r="I26" s="115">
        <v>13</v>
      </c>
      <c r="J26" s="116">
        <v>4.9429657794676807</v>
      </c>
    </row>
    <row r="27" spans="1:15" s="110" customFormat="1" ht="24.95" customHeight="1" x14ac:dyDescent="0.2">
      <c r="A27" s="193" t="s">
        <v>161</v>
      </c>
      <c r="B27" s="199" t="s">
        <v>162</v>
      </c>
      <c r="C27" s="113">
        <v>0.51972425740787531</v>
      </c>
      <c r="D27" s="115">
        <v>144</v>
      </c>
      <c r="E27" s="114">
        <v>146</v>
      </c>
      <c r="F27" s="114">
        <v>139</v>
      </c>
      <c r="G27" s="114">
        <v>141</v>
      </c>
      <c r="H27" s="140">
        <v>142</v>
      </c>
      <c r="I27" s="115">
        <v>2</v>
      </c>
      <c r="J27" s="116">
        <v>1.408450704225352</v>
      </c>
    </row>
    <row r="28" spans="1:15" s="110" customFormat="1" ht="24.95" customHeight="1" x14ac:dyDescent="0.2">
      <c r="A28" s="193" t="s">
        <v>163</v>
      </c>
      <c r="B28" s="199" t="s">
        <v>164</v>
      </c>
      <c r="C28" s="113">
        <v>2.4181614754394198</v>
      </c>
      <c r="D28" s="115">
        <v>670</v>
      </c>
      <c r="E28" s="114">
        <v>706</v>
      </c>
      <c r="F28" s="114">
        <v>692</v>
      </c>
      <c r="G28" s="114">
        <v>710</v>
      </c>
      <c r="H28" s="140">
        <v>730</v>
      </c>
      <c r="I28" s="115">
        <v>-60</v>
      </c>
      <c r="J28" s="116">
        <v>-8.2191780821917817</v>
      </c>
    </row>
    <row r="29" spans="1:15" s="110" customFormat="1" ht="24.95" customHeight="1" x14ac:dyDescent="0.2">
      <c r="A29" s="193">
        <v>86</v>
      </c>
      <c r="B29" s="199" t="s">
        <v>165</v>
      </c>
      <c r="C29" s="113">
        <v>5.3921391706067059</v>
      </c>
      <c r="D29" s="115">
        <v>1494</v>
      </c>
      <c r="E29" s="114">
        <v>1533</v>
      </c>
      <c r="F29" s="114">
        <v>1557</v>
      </c>
      <c r="G29" s="114">
        <v>1550</v>
      </c>
      <c r="H29" s="140">
        <v>1546</v>
      </c>
      <c r="I29" s="115">
        <v>-52</v>
      </c>
      <c r="J29" s="116">
        <v>-3.3635187580853816</v>
      </c>
    </row>
    <row r="30" spans="1:15" s="110" customFormat="1" ht="24.95" customHeight="1" x14ac:dyDescent="0.2">
      <c r="A30" s="193">
        <v>87.88</v>
      </c>
      <c r="B30" s="204" t="s">
        <v>166</v>
      </c>
      <c r="C30" s="113">
        <v>5.7783231674306128</v>
      </c>
      <c r="D30" s="115">
        <v>1601</v>
      </c>
      <c r="E30" s="114">
        <v>1581</v>
      </c>
      <c r="F30" s="114">
        <v>1590</v>
      </c>
      <c r="G30" s="114">
        <v>1561</v>
      </c>
      <c r="H30" s="140">
        <v>1568</v>
      </c>
      <c r="I30" s="115">
        <v>33</v>
      </c>
      <c r="J30" s="116">
        <v>2.1045918367346941</v>
      </c>
    </row>
    <row r="31" spans="1:15" s="110" customFormat="1" ht="24.95" customHeight="1" x14ac:dyDescent="0.2">
      <c r="A31" s="193" t="s">
        <v>167</v>
      </c>
      <c r="B31" s="199" t="s">
        <v>168</v>
      </c>
      <c r="C31" s="113">
        <v>10.380048363229509</v>
      </c>
      <c r="D31" s="115">
        <v>2876</v>
      </c>
      <c r="E31" s="114">
        <v>3035</v>
      </c>
      <c r="F31" s="114">
        <v>3032</v>
      </c>
      <c r="G31" s="114">
        <v>3062</v>
      </c>
      <c r="H31" s="140">
        <v>3017</v>
      </c>
      <c r="I31" s="115">
        <v>-141</v>
      </c>
      <c r="J31" s="116">
        <v>-4.6735167384819354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1.2487818962717003</v>
      </c>
      <c r="D34" s="115">
        <v>346</v>
      </c>
      <c r="E34" s="114">
        <v>345</v>
      </c>
      <c r="F34" s="114">
        <v>352</v>
      </c>
      <c r="G34" s="114">
        <v>350</v>
      </c>
      <c r="H34" s="140">
        <v>355</v>
      </c>
      <c r="I34" s="115">
        <v>-9</v>
      </c>
      <c r="J34" s="116">
        <v>-2.535211267605634</v>
      </c>
    </row>
    <row r="35" spans="1:10" s="110" customFormat="1" ht="24.95" customHeight="1" x14ac:dyDescent="0.2">
      <c r="A35" s="292" t="s">
        <v>171</v>
      </c>
      <c r="B35" s="293" t="s">
        <v>172</v>
      </c>
      <c r="C35" s="113">
        <v>17.114808532139893</v>
      </c>
      <c r="D35" s="115">
        <v>4742</v>
      </c>
      <c r="E35" s="114">
        <v>4824</v>
      </c>
      <c r="F35" s="114">
        <v>5001</v>
      </c>
      <c r="G35" s="114">
        <v>5070</v>
      </c>
      <c r="H35" s="140">
        <v>5033</v>
      </c>
      <c r="I35" s="115">
        <v>-291</v>
      </c>
      <c r="J35" s="116">
        <v>-5.7818398569441687</v>
      </c>
    </row>
    <row r="36" spans="1:10" s="110" customFormat="1" ht="24.95" customHeight="1" x14ac:dyDescent="0.2">
      <c r="A36" s="294" t="s">
        <v>173</v>
      </c>
      <c r="B36" s="295" t="s">
        <v>174</v>
      </c>
      <c r="C36" s="125">
        <v>81.636409571588402</v>
      </c>
      <c r="D36" s="143">
        <v>22619</v>
      </c>
      <c r="E36" s="144">
        <v>23388</v>
      </c>
      <c r="F36" s="144">
        <v>23555</v>
      </c>
      <c r="G36" s="144">
        <v>23552</v>
      </c>
      <c r="H36" s="145">
        <v>23175</v>
      </c>
      <c r="I36" s="143">
        <v>-556</v>
      </c>
      <c r="J36" s="146">
        <v>-2.3991370010787487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27707</v>
      </c>
      <c r="F11" s="264">
        <v>28557</v>
      </c>
      <c r="G11" s="264">
        <v>28908</v>
      </c>
      <c r="H11" s="264">
        <v>28972</v>
      </c>
      <c r="I11" s="265">
        <v>28563</v>
      </c>
      <c r="J11" s="263">
        <v>-856</v>
      </c>
      <c r="K11" s="266">
        <v>-2.9968840808038371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46.403435954812863</v>
      </c>
      <c r="E13" s="115">
        <v>12857</v>
      </c>
      <c r="F13" s="114">
        <v>13091</v>
      </c>
      <c r="G13" s="114">
        <v>13383</v>
      </c>
      <c r="H13" s="114">
        <v>13585</v>
      </c>
      <c r="I13" s="140">
        <v>13477</v>
      </c>
      <c r="J13" s="115">
        <v>-620</v>
      </c>
      <c r="K13" s="116">
        <v>-4.6004303628403944</v>
      </c>
    </row>
    <row r="14" spans="1:15" ht="15.95" customHeight="1" x14ac:dyDescent="0.2">
      <c r="A14" s="306" t="s">
        <v>230</v>
      </c>
      <c r="B14" s="307"/>
      <c r="C14" s="308"/>
      <c r="D14" s="113">
        <v>42.328653408885842</v>
      </c>
      <c r="E14" s="115">
        <v>11728</v>
      </c>
      <c r="F14" s="114">
        <v>12236</v>
      </c>
      <c r="G14" s="114">
        <v>12316</v>
      </c>
      <c r="H14" s="114">
        <v>12178</v>
      </c>
      <c r="I14" s="140">
        <v>11990</v>
      </c>
      <c r="J14" s="115">
        <v>-262</v>
      </c>
      <c r="K14" s="116">
        <v>-2.1851542952460385</v>
      </c>
    </row>
    <row r="15" spans="1:15" ht="15.95" customHeight="1" x14ac:dyDescent="0.2">
      <c r="A15" s="306" t="s">
        <v>231</v>
      </c>
      <c r="B15" s="307"/>
      <c r="C15" s="308"/>
      <c r="D15" s="113">
        <v>4.8471505395748364</v>
      </c>
      <c r="E15" s="115">
        <v>1343</v>
      </c>
      <c r="F15" s="114">
        <v>1376</v>
      </c>
      <c r="G15" s="114">
        <v>1386</v>
      </c>
      <c r="H15" s="114">
        <v>1371</v>
      </c>
      <c r="I15" s="140">
        <v>1281</v>
      </c>
      <c r="J15" s="115">
        <v>62</v>
      </c>
      <c r="K15" s="116">
        <v>4.8399687743950039</v>
      </c>
    </row>
    <row r="16" spans="1:15" ht="15.95" customHeight="1" x14ac:dyDescent="0.2">
      <c r="A16" s="306" t="s">
        <v>232</v>
      </c>
      <c r="B16" s="307"/>
      <c r="C16" s="308"/>
      <c r="D16" s="113">
        <v>2.7538167250153389</v>
      </c>
      <c r="E16" s="115">
        <v>763</v>
      </c>
      <c r="F16" s="114">
        <v>781</v>
      </c>
      <c r="G16" s="114">
        <v>758</v>
      </c>
      <c r="H16" s="114">
        <v>757</v>
      </c>
      <c r="I16" s="140">
        <v>765</v>
      </c>
      <c r="J16" s="115">
        <v>-2</v>
      </c>
      <c r="K16" s="116">
        <v>-0.26143790849673204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1.1946439527917132</v>
      </c>
      <c r="E18" s="115">
        <v>331</v>
      </c>
      <c r="F18" s="114">
        <v>336</v>
      </c>
      <c r="G18" s="114">
        <v>338</v>
      </c>
      <c r="H18" s="114">
        <v>332</v>
      </c>
      <c r="I18" s="140">
        <v>333</v>
      </c>
      <c r="J18" s="115">
        <v>-2</v>
      </c>
      <c r="K18" s="116">
        <v>-0.60060060060060061</v>
      </c>
    </row>
    <row r="19" spans="1:11" ht="14.1" customHeight="1" x14ac:dyDescent="0.2">
      <c r="A19" s="306" t="s">
        <v>235</v>
      </c>
      <c r="B19" s="307" t="s">
        <v>236</v>
      </c>
      <c r="C19" s="308"/>
      <c r="D19" s="113">
        <v>0.79763236727180853</v>
      </c>
      <c r="E19" s="115">
        <v>221</v>
      </c>
      <c r="F19" s="114">
        <v>221</v>
      </c>
      <c r="G19" s="114">
        <v>229</v>
      </c>
      <c r="H19" s="114">
        <v>220</v>
      </c>
      <c r="I19" s="140">
        <v>216</v>
      </c>
      <c r="J19" s="115">
        <v>5</v>
      </c>
      <c r="K19" s="116">
        <v>2.3148148148148149</v>
      </c>
    </row>
    <row r="20" spans="1:11" ht="14.1" customHeight="1" x14ac:dyDescent="0.2">
      <c r="A20" s="306">
        <v>12</v>
      </c>
      <c r="B20" s="307" t="s">
        <v>237</v>
      </c>
      <c r="C20" s="308"/>
      <c r="D20" s="113">
        <v>1.5663911646876241</v>
      </c>
      <c r="E20" s="115">
        <v>434</v>
      </c>
      <c r="F20" s="114">
        <v>434</v>
      </c>
      <c r="G20" s="114">
        <v>468</v>
      </c>
      <c r="H20" s="114">
        <v>469</v>
      </c>
      <c r="I20" s="140">
        <v>435</v>
      </c>
      <c r="J20" s="115">
        <v>-1</v>
      </c>
      <c r="K20" s="116">
        <v>-0.22988505747126436</v>
      </c>
    </row>
    <row r="21" spans="1:11" ht="14.1" customHeight="1" x14ac:dyDescent="0.2">
      <c r="A21" s="306">
        <v>21</v>
      </c>
      <c r="B21" s="307" t="s">
        <v>238</v>
      </c>
      <c r="C21" s="308"/>
      <c r="D21" s="113">
        <v>0.16602302667196014</v>
      </c>
      <c r="E21" s="115">
        <v>46</v>
      </c>
      <c r="F21" s="114">
        <v>47</v>
      </c>
      <c r="G21" s="114">
        <v>52</v>
      </c>
      <c r="H21" s="114">
        <v>59</v>
      </c>
      <c r="I21" s="140">
        <v>61</v>
      </c>
      <c r="J21" s="115">
        <v>-15</v>
      </c>
      <c r="K21" s="116">
        <v>-24.590163934426229</v>
      </c>
    </row>
    <row r="22" spans="1:11" ht="14.1" customHeight="1" x14ac:dyDescent="0.2">
      <c r="A22" s="306">
        <v>22</v>
      </c>
      <c r="B22" s="307" t="s">
        <v>239</v>
      </c>
      <c r="C22" s="308"/>
      <c r="D22" s="113">
        <v>1.6097015194716138</v>
      </c>
      <c r="E22" s="115">
        <v>446</v>
      </c>
      <c r="F22" s="114">
        <v>436</v>
      </c>
      <c r="G22" s="114">
        <v>460</v>
      </c>
      <c r="H22" s="114">
        <v>467</v>
      </c>
      <c r="I22" s="140">
        <v>471</v>
      </c>
      <c r="J22" s="115">
        <v>-25</v>
      </c>
      <c r="K22" s="116">
        <v>-5.3078556263269636</v>
      </c>
    </row>
    <row r="23" spans="1:11" ht="14.1" customHeight="1" x14ac:dyDescent="0.2">
      <c r="A23" s="306">
        <v>23</v>
      </c>
      <c r="B23" s="307" t="s">
        <v>240</v>
      </c>
      <c r="C23" s="308"/>
      <c r="D23" s="113">
        <v>0.47641390262388567</v>
      </c>
      <c r="E23" s="115">
        <v>132</v>
      </c>
      <c r="F23" s="114">
        <v>139</v>
      </c>
      <c r="G23" s="114">
        <v>135</v>
      </c>
      <c r="H23" s="114">
        <v>131</v>
      </c>
      <c r="I23" s="140">
        <v>124</v>
      </c>
      <c r="J23" s="115">
        <v>8</v>
      </c>
      <c r="K23" s="116">
        <v>6.4516129032258061</v>
      </c>
    </row>
    <row r="24" spans="1:11" ht="14.1" customHeight="1" x14ac:dyDescent="0.2">
      <c r="A24" s="306">
        <v>24</v>
      </c>
      <c r="B24" s="307" t="s">
        <v>241</v>
      </c>
      <c r="C24" s="308"/>
      <c r="D24" s="113">
        <v>2.7249431551593459</v>
      </c>
      <c r="E24" s="115">
        <v>755</v>
      </c>
      <c r="F24" s="114">
        <v>790</v>
      </c>
      <c r="G24" s="114">
        <v>851</v>
      </c>
      <c r="H24" s="114">
        <v>889</v>
      </c>
      <c r="I24" s="140">
        <v>926</v>
      </c>
      <c r="J24" s="115">
        <v>-171</v>
      </c>
      <c r="K24" s="116">
        <v>-18.466522678185743</v>
      </c>
    </row>
    <row r="25" spans="1:11" ht="14.1" customHeight="1" x14ac:dyDescent="0.2">
      <c r="A25" s="306">
        <v>25</v>
      </c>
      <c r="B25" s="307" t="s">
        <v>242</v>
      </c>
      <c r="C25" s="308"/>
      <c r="D25" s="113">
        <v>2.1222073844154905</v>
      </c>
      <c r="E25" s="115">
        <v>588</v>
      </c>
      <c r="F25" s="114">
        <v>581</v>
      </c>
      <c r="G25" s="114">
        <v>595</v>
      </c>
      <c r="H25" s="114">
        <v>599</v>
      </c>
      <c r="I25" s="140">
        <v>589</v>
      </c>
      <c r="J25" s="115">
        <v>-1</v>
      </c>
      <c r="K25" s="116">
        <v>-0.1697792869269949</v>
      </c>
    </row>
    <row r="26" spans="1:11" ht="14.1" customHeight="1" x14ac:dyDescent="0.2">
      <c r="A26" s="306">
        <v>26</v>
      </c>
      <c r="B26" s="307" t="s">
        <v>243</v>
      </c>
      <c r="C26" s="308"/>
      <c r="D26" s="113">
        <v>1.2884830548236907</v>
      </c>
      <c r="E26" s="115">
        <v>357</v>
      </c>
      <c r="F26" s="114">
        <v>369</v>
      </c>
      <c r="G26" s="114">
        <v>371</v>
      </c>
      <c r="H26" s="114">
        <v>372</v>
      </c>
      <c r="I26" s="140">
        <v>368</v>
      </c>
      <c r="J26" s="115">
        <v>-11</v>
      </c>
      <c r="K26" s="116">
        <v>-2.9891304347826089</v>
      </c>
    </row>
    <row r="27" spans="1:11" ht="14.1" customHeight="1" x14ac:dyDescent="0.2">
      <c r="A27" s="306">
        <v>27</v>
      </c>
      <c r="B27" s="307" t="s">
        <v>244</v>
      </c>
      <c r="C27" s="308"/>
      <c r="D27" s="113">
        <v>0.53055184610387263</v>
      </c>
      <c r="E27" s="115">
        <v>147</v>
      </c>
      <c r="F27" s="114">
        <v>153</v>
      </c>
      <c r="G27" s="114">
        <v>153</v>
      </c>
      <c r="H27" s="114">
        <v>157</v>
      </c>
      <c r="I27" s="140">
        <v>161</v>
      </c>
      <c r="J27" s="115">
        <v>-14</v>
      </c>
      <c r="K27" s="116">
        <v>-8.695652173913043</v>
      </c>
    </row>
    <row r="28" spans="1:11" ht="14.1" customHeight="1" x14ac:dyDescent="0.2">
      <c r="A28" s="306">
        <v>28</v>
      </c>
      <c r="B28" s="307" t="s">
        <v>245</v>
      </c>
      <c r="C28" s="308"/>
      <c r="D28" s="113">
        <v>0.53416104233587181</v>
      </c>
      <c r="E28" s="115">
        <v>148</v>
      </c>
      <c r="F28" s="114">
        <v>151</v>
      </c>
      <c r="G28" s="114">
        <v>164</v>
      </c>
      <c r="H28" s="114">
        <v>164</v>
      </c>
      <c r="I28" s="140">
        <v>159</v>
      </c>
      <c r="J28" s="115">
        <v>-11</v>
      </c>
      <c r="K28" s="116">
        <v>-6.9182389937106921</v>
      </c>
    </row>
    <row r="29" spans="1:11" ht="14.1" customHeight="1" x14ac:dyDescent="0.2">
      <c r="A29" s="306">
        <v>29</v>
      </c>
      <c r="B29" s="307" t="s">
        <v>246</v>
      </c>
      <c r="C29" s="308"/>
      <c r="D29" s="113">
        <v>2.8368282383513193</v>
      </c>
      <c r="E29" s="115">
        <v>786</v>
      </c>
      <c r="F29" s="114">
        <v>861</v>
      </c>
      <c r="G29" s="114">
        <v>863</v>
      </c>
      <c r="H29" s="114">
        <v>872</v>
      </c>
      <c r="I29" s="140">
        <v>845</v>
      </c>
      <c r="J29" s="115">
        <v>-59</v>
      </c>
      <c r="K29" s="116">
        <v>-6.9822485207100593</v>
      </c>
    </row>
    <row r="30" spans="1:11" ht="14.1" customHeight="1" x14ac:dyDescent="0.2">
      <c r="A30" s="306" t="s">
        <v>247</v>
      </c>
      <c r="B30" s="307" t="s">
        <v>248</v>
      </c>
      <c r="C30" s="308"/>
      <c r="D30" s="113">
        <v>0.36452881943191251</v>
      </c>
      <c r="E30" s="115">
        <v>101</v>
      </c>
      <c r="F30" s="114">
        <v>109</v>
      </c>
      <c r="G30" s="114">
        <v>113</v>
      </c>
      <c r="H30" s="114">
        <v>116</v>
      </c>
      <c r="I30" s="140">
        <v>114</v>
      </c>
      <c r="J30" s="115">
        <v>-13</v>
      </c>
      <c r="K30" s="116">
        <v>-11.403508771929825</v>
      </c>
    </row>
    <row r="31" spans="1:11" ht="14.1" customHeight="1" x14ac:dyDescent="0.2">
      <c r="A31" s="306" t="s">
        <v>249</v>
      </c>
      <c r="B31" s="307" t="s">
        <v>250</v>
      </c>
      <c r="C31" s="308"/>
      <c r="D31" s="113">
        <v>2.4217706716714189</v>
      </c>
      <c r="E31" s="115">
        <v>671</v>
      </c>
      <c r="F31" s="114">
        <v>738</v>
      </c>
      <c r="G31" s="114">
        <v>739</v>
      </c>
      <c r="H31" s="114">
        <v>747</v>
      </c>
      <c r="I31" s="140">
        <v>723</v>
      </c>
      <c r="J31" s="115">
        <v>-52</v>
      </c>
      <c r="K31" s="116">
        <v>-7.1922544951590597</v>
      </c>
    </row>
    <row r="32" spans="1:11" ht="14.1" customHeight="1" x14ac:dyDescent="0.2">
      <c r="A32" s="306">
        <v>31</v>
      </c>
      <c r="B32" s="307" t="s">
        <v>251</v>
      </c>
      <c r="C32" s="308"/>
      <c r="D32" s="113">
        <v>0.13714945681596707</v>
      </c>
      <c r="E32" s="115">
        <v>38</v>
      </c>
      <c r="F32" s="114">
        <v>43</v>
      </c>
      <c r="G32" s="114">
        <v>41</v>
      </c>
      <c r="H32" s="114">
        <v>41</v>
      </c>
      <c r="I32" s="140">
        <v>44</v>
      </c>
      <c r="J32" s="115">
        <v>-6</v>
      </c>
      <c r="K32" s="116">
        <v>-13.636363636363637</v>
      </c>
    </row>
    <row r="33" spans="1:11" ht="14.1" customHeight="1" x14ac:dyDescent="0.2">
      <c r="A33" s="306">
        <v>32</v>
      </c>
      <c r="B33" s="307" t="s">
        <v>252</v>
      </c>
      <c r="C33" s="308"/>
      <c r="D33" s="113">
        <v>1.1332876168477279</v>
      </c>
      <c r="E33" s="115">
        <v>314</v>
      </c>
      <c r="F33" s="114">
        <v>301</v>
      </c>
      <c r="G33" s="114">
        <v>326</v>
      </c>
      <c r="H33" s="114">
        <v>340</v>
      </c>
      <c r="I33" s="140">
        <v>332</v>
      </c>
      <c r="J33" s="115">
        <v>-18</v>
      </c>
      <c r="K33" s="116">
        <v>-5.4216867469879517</v>
      </c>
    </row>
    <row r="34" spans="1:11" ht="14.1" customHeight="1" x14ac:dyDescent="0.2">
      <c r="A34" s="306">
        <v>33</v>
      </c>
      <c r="B34" s="307" t="s">
        <v>253</v>
      </c>
      <c r="C34" s="308"/>
      <c r="D34" s="113">
        <v>0.53777023856787098</v>
      </c>
      <c r="E34" s="115">
        <v>149</v>
      </c>
      <c r="F34" s="114">
        <v>157</v>
      </c>
      <c r="G34" s="114">
        <v>166</v>
      </c>
      <c r="H34" s="114">
        <v>170</v>
      </c>
      <c r="I34" s="140">
        <v>171</v>
      </c>
      <c r="J34" s="115">
        <v>-22</v>
      </c>
      <c r="K34" s="116">
        <v>-12.865497076023392</v>
      </c>
    </row>
    <row r="35" spans="1:11" ht="14.1" customHeight="1" x14ac:dyDescent="0.2">
      <c r="A35" s="306">
        <v>34</v>
      </c>
      <c r="B35" s="307" t="s">
        <v>254</v>
      </c>
      <c r="C35" s="308"/>
      <c r="D35" s="113">
        <v>3.9159779117190601</v>
      </c>
      <c r="E35" s="115">
        <v>1085</v>
      </c>
      <c r="F35" s="114">
        <v>1077</v>
      </c>
      <c r="G35" s="114">
        <v>1067</v>
      </c>
      <c r="H35" s="114">
        <v>1063</v>
      </c>
      <c r="I35" s="140">
        <v>1054</v>
      </c>
      <c r="J35" s="115">
        <v>31</v>
      </c>
      <c r="K35" s="116">
        <v>2.9411764705882355</v>
      </c>
    </row>
    <row r="36" spans="1:11" ht="14.1" customHeight="1" x14ac:dyDescent="0.2">
      <c r="A36" s="306">
        <v>41</v>
      </c>
      <c r="B36" s="307" t="s">
        <v>255</v>
      </c>
      <c r="C36" s="308"/>
      <c r="D36" s="113">
        <v>0.10466669072797488</v>
      </c>
      <c r="E36" s="115">
        <v>29</v>
      </c>
      <c r="F36" s="114">
        <v>27</v>
      </c>
      <c r="G36" s="114">
        <v>26</v>
      </c>
      <c r="H36" s="114">
        <v>29</v>
      </c>
      <c r="I36" s="140">
        <v>29</v>
      </c>
      <c r="J36" s="115">
        <v>0</v>
      </c>
      <c r="K36" s="116">
        <v>0</v>
      </c>
    </row>
    <row r="37" spans="1:11" ht="14.1" customHeight="1" x14ac:dyDescent="0.2">
      <c r="A37" s="306">
        <v>42</v>
      </c>
      <c r="B37" s="307" t="s">
        <v>256</v>
      </c>
      <c r="C37" s="308"/>
      <c r="D37" s="113">
        <v>3.6091962319991337E-2</v>
      </c>
      <c r="E37" s="115">
        <v>10</v>
      </c>
      <c r="F37" s="114">
        <v>8</v>
      </c>
      <c r="G37" s="114">
        <v>8</v>
      </c>
      <c r="H37" s="114" t="s">
        <v>513</v>
      </c>
      <c r="I37" s="140" t="s">
        <v>513</v>
      </c>
      <c r="J37" s="115" t="s">
        <v>513</v>
      </c>
      <c r="K37" s="116" t="s">
        <v>513</v>
      </c>
    </row>
    <row r="38" spans="1:11" ht="14.1" customHeight="1" x14ac:dyDescent="0.2">
      <c r="A38" s="306">
        <v>43</v>
      </c>
      <c r="B38" s="307" t="s">
        <v>257</v>
      </c>
      <c r="C38" s="308"/>
      <c r="D38" s="113">
        <v>0.32121846464792292</v>
      </c>
      <c r="E38" s="115">
        <v>89</v>
      </c>
      <c r="F38" s="114">
        <v>81</v>
      </c>
      <c r="G38" s="114">
        <v>78</v>
      </c>
      <c r="H38" s="114">
        <v>84</v>
      </c>
      <c r="I38" s="140">
        <v>85</v>
      </c>
      <c r="J38" s="115">
        <v>4</v>
      </c>
      <c r="K38" s="116">
        <v>4.7058823529411766</v>
      </c>
    </row>
    <row r="39" spans="1:11" ht="14.1" customHeight="1" x14ac:dyDescent="0.2">
      <c r="A39" s="306">
        <v>51</v>
      </c>
      <c r="B39" s="307" t="s">
        <v>258</v>
      </c>
      <c r="C39" s="308"/>
      <c r="D39" s="113">
        <v>5.1286678456707691</v>
      </c>
      <c r="E39" s="115">
        <v>1421</v>
      </c>
      <c r="F39" s="114">
        <v>1422</v>
      </c>
      <c r="G39" s="114">
        <v>1443</v>
      </c>
      <c r="H39" s="114">
        <v>1417</v>
      </c>
      <c r="I39" s="140">
        <v>1413</v>
      </c>
      <c r="J39" s="115">
        <v>8</v>
      </c>
      <c r="K39" s="116">
        <v>0.56617126680820951</v>
      </c>
    </row>
    <row r="40" spans="1:11" ht="14.1" customHeight="1" x14ac:dyDescent="0.2">
      <c r="A40" s="306" t="s">
        <v>259</v>
      </c>
      <c r="B40" s="307" t="s">
        <v>260</v>
      </c>
      <c r="C40" s="308"/>
      <c r="D40" s="113">
        <v>4.9915183888548018</v>
      </c>
      <c r="E40" s="115">
        <v>1383</v>
      </c>
      <c r="F40" s="114">
        <v>1380</v>
      </c>
      <c r="G40" s="114">
        <v>1400</v>
      </c>
      <c r="H40" s="114">
        <v>1378</v>
      </c>
      <c r="I40" s="140">
        <v>1371</v>
      </c>
      <c r="J40" s="115">
        <v>12</v>
      </c>
      <c r="K40" s="116">
        <v>0.87527352297592997</v>
      </c>
    </row>
    <row r="41" spans="1:11" ht="14.1" customHeight="1" x14ac:dyDescent="0.2">
      <c r="A41" s="306"/>
      <c r="B41" s="307" t="s">
        <v>261</v>
      </c>
      <c r="C41" s="308"/>
      <c r="D41" s="113">
        <v>3.5442306998231494</v>
      </c>
      <c r="E41" s="115">
        <v>982</v>
      </c>
      <c r="F41" s="114">
        <v>975</v>
      </c>
      <c r="G41" s="114">
        <v>969</v>
      </c>
      <c r="H41" s="114">
        <v>941</v>
      </c>
      <c r="I41" s="140">
        <v>933</v>
      </c>
      <c r="J41" s="115">
        <v>49</v>
      </c>
      <c r="K41" s="116">
        <v>5.251875669882101</v>
      </c>
    </row>
    <row r="42" spans="1:11" ht="14.1" customHeight="1" x14ac:dyDescent="0.2">
      <c r="A42" s="306">
        <v>52</v>
      </c>
      <c r="B42" s="307" t="s">
        <v>262</v>
      </c>
      <c r="C42" s="308"/>
      <c r="D42" s="113">
        <v>5.038437939870791</v>
      </c>
      <c r="E42" s="115">
        <v>1396</v>
      </c>
      <c r="F42" s="114">
        <v>1429</v>
      </c>
      <c r="G42" s="114">
        <v>1438</v>
      </c>
      <c r="H42" s="114">
        <v>1394</v>
      </c>
      <c r="I42" s="140">
        <v>1362</v>
      </c>
      <c r="J42" s="115">
        <v>34</v>
      </c>
      <c r="K42" s="116">
        <v>2.4963289280469896</v>
      </c>
    </row>
    <row r="43" spans="1:11" ht="14.1" customHeight="1" x14ac:dyDescent="0.2">
      <c r="A43" s="306" t="s">
        <v>263</v>
      </c>
      <c r="B43" s="307" t="s">
        <v>264</v>
      </c>
      <c r="C43" s="308"/>
      <c r="D43" s="113">
        <v>4.8471505395748364</v>
      </c>
      <c r="E43" s="115">
        <v>1343</v>
      </c>
      <c r="F43" s="114">
        <v>1374</v>
      </c>
      <c r="G43" s="114">
        <v>1376</v>
      </c>
      <c r="H43" s="114">
        <v>1330</v>
      </c>
      <c r="I43" s="140">
        <v>1319</v>
      </c>
      <c r="J43" s="115">
        <v>24</v>
      </c>
      <c r="K43" s="116">
        <v>1.819560272934041</v>
      </c>
    </row>
    <row r="44" spans="1:11" ht="14.1" customHeight="1" x14ac:dyDescent="0.2">
      <c r="A44" s="306">
        <v>53</v>
      </c>
      <c r="B44" s="307" t="s">
        <v>265</v>
      </c>
      <c r="C44" s="308"/>
      <c r="D44" s="113">
        <v>1.6313566968636084</v>
      </c>
      <c r="E44" s="115">
        <v>452</v>
      </c>
      <c r="F44" s="114">
        <v>442</v>
      </c>
      <c r="G44" s="114">
        <v>443</v>
      </c>
      <c r="H44" s="114">
        <v>447</v>
      </c>
      <c r="I44" s="140">
        <v>423</v>
      </c>
      <c r="J44" s="115">
        <v>29</v>
      </c>
      <c r="K44" s="116">
        <v>6.8557919621749406</v>
      </c>
    </row>
    <row r="45" spans="1:11" ht="14.1" customHeight="1" x14ac:dyDescent="0.2">
      <c r="A45" s="306" t="s">
        <v>266</v>
      </c>
      <c r="B45" s="307" t="s">
        <v>267</v>
      </c>
      <c r="C45" s="308"/>
      <c r="D45" s="113">
        <v>1.6097015194716138</v>
      </c>
      <c r="E45" s="115">
        <v>446</v>
      </c>
      <c r="F45" s="114">
        <v>437</v>
      </c>
      <c r="G45" s="114">
        <v>438</v>
      </c>
      <c r="H45" s="114">
        <v>443</v>
      </c>
      <c r="I45" s="140">
        <v>419</v>
      </c>
      <c r="J45" s="115">
        <v>27</v>
      </c>
      <c r="K45" s="116">
        <v>6.4439140811455848</v>
      </c>
    </row>
    <row r="46" spans="1:11" ht="14.1" customHeight="1" x14ac:dyDescent="0.2">
      <c r="A46" s="306">
        <v>54</v>
      </c>
      <c r="B46" s="307" t="s">
        <v>268</v>
      </c>
      <c r="C46" s="308"/>
      <c r="D46" s="113">
        <v>18.291406503771611</v>
      </c>
      <c r="E46" s="115">
        <v>5068</v>
      </c>
      <c r="F46" s="114">
        <v>5238</v>
      </c>
      <c r="G46" s="114">
        <v>5307</v>
      </c>
      <c r="H46" s="114">
        <v>5265</v>
      </c>
      <c r="I46" s="140">
        <v>5205</v>
      </c>
      <c r="J46" s="115">
        <v>-137</v>
      </c>
      <c r="K46" s="116">
        <v>-2.6320845341018253</v>
      </c>
    </row>
    <row r="47" spans="1:11" ht="14.1" customHeight="1" x14ac:dyDescent="0.2">
      <c r="A47" s="306">
        <v>61</v>
      </c>
      <c r="B47" s="307" t="s">
        <v>269</v>
      </c>
      <c r="C47" s="308"/>
      <c r="D47" s="113">
        <v>0.71462085393582853</v>
      </c>
      <c r="E47" s="115">
        <v>198</v>
      </c>
      <c r="F47" s="114">
        <v>180</v>
      </c>
      <c r="G47" s="114">
        <v>180</v>
      </c>
      <c r="H47" s="114">
        <v>185</v>
      </c>
      <c r="I47" s="140">
        <v>197</v>
      </c>
      <c r="J47" s="115">
        <v>1</v>
      </c>
      <c r="K47" s="116">
        <v>0.50761421319796951</v>
      </c>
    </row>
    <row r="48" spans="1:11" ht="14.1" customHeight="1" x14ac:dyDescent="0.2">
      <c r="A48" s="306">
        <v>62</v>
      </c>
      <c r="B48" s="307" t="s">
        <v>270</v>
      </c>
      <c r="C48" s="308"/>
      <c r="D48" s="113">
        <v>11.098278413397336</v>
      </c>
      <c r="E48" s="115">
        <v>3075</v>
      </c>
      <c r="F48" s="114">
        <v>3104</v>
      </c>
      <c r="G48" s="114">
        <v>3094</v>
      </c>
      <c r="H48" s="114">
        <v>3196</v>
      </c>
      <c r="I48" s="140">
        <v>3142</v>
      </c>
      <c r="J48" s="115">
        <v>-67</v>
      </c>
      <c r="K48" s="116">
        <v>-2.1323997453851051</v>
      </c>
    </row>
    <row r="49" spans="1:11" ht="14.1" customHeight="1" x14ac:dyDescent="0.2">
      <c r="A49" s="306">
        <v>63</v>
      </c>
      <c r="B49" s="307" t="s">
        <v>271</v>
      </c>
      <c r="C49" s="308"/>
      <c r="D49" s="113">
        <v>6.9765763164543255</v>
      </c>
      <c r="E49" s="115">
        <v>1933</v>
      </c>
      <c r="F49" s="114">
        <v>2242</v>
      </c>
      <c r="G49" s="114">
        <v>2300</v>
      </c>
      <c r="H49" s="114">
        <v>2281</v>
      </c>
      <c r="I49" s="140">
        <v>2147</v>
      </c>
      <c r="J49" s="115">
        <v>-214</v>
      </c>
      <c r="K49" s="116">
        <v>-9.9673963670237544</v>
      </c>
    </row>
    <row r="50" spans="1:11" ht="14.1" customHeight="1" x14ac:dyDescent="0.2">
      <c r="A50" s="306" t="s">
        <v>272</v>
      </c>
      <c r="B50" s="307" t="s">
        <v>273</v>
      </c>
      <c r="C50" s="308"/>
      <c r="D50" s="113">
        <v>0.34648283827191684</v>
      </c>
      <c r="E50" s="115">
        <v>96</v>
      </c>
      <c r="F50" s="114">
        <v>117</v>
      </c>
      <c r="G50" s="114">
        <v>123</v>
      </c>
      <c r="H50" s="114">
        <v>125</v>
      </c>
      <c r="I50" s="140">
        <v>115</v>
      </c>
      <c r="J50" s="115">
        <v>-19</v>
      </c>
      <c r="K50" s="116">
        <v>-16.521739130434781</v>
      </c>
    </row>
    <row r="51" spans="1:11" ht="14.1" customHeight="1" x14ac:dyDescent="0.2">
      <c r="A51" s="306" t="s">
        <v>274</v>
      </c>
      <c r="B51" s="307" t="s">
        <v>275</v>
      </c>
      <c r="C51" s="308"/>
      <c r="D51" s="113">
        <v>6.3233117984624823</v>
      </c>
      <c r="E51" s="115">
        <v>1752</v>
      </c>
      <c r="F51" s="114">
        <v>2025</v>
      </c>
      <c r="G51" s="114">
        <v>2073</v>
      </c>
      <c r="H51" s="114">
        <v>2030</v>
      </c>
      <c r="I51" s="140">
        <v>1912</v>
      </c>
      <c r="J51" s="115">
        <v>-160</v>
      </c>
      <c r="K51" s="116">
        <v>-8.3682008368200833</v>
      </c>
    </row>
    <row r="52" spans="1:11" ht="14.1" customHeight="1" x14ac:dyDescent="0.2">
      <c r="A52" s="306">
        <v>71</v>
      </c>
      <c r="B52" s="307" t="s">
        <v>276</v>
      </c>
      <c r="C52" s="308"/>
      <c r="D52" s="113">
        <v>11.906738369365142</v>
      </c>
      <c r="E52" s="115">
        <v>3299</v>
      </c>
      <c r="F52" s="114">
        <v>3343</v>
      </c>
      <c r="G52" s="114">
        <v>3386</v>
      </c>
      <c r="H52" s="114">
        <v>3389</v>
      </c>
      <c r="I52" s="140">
        <v>3437</v>
      </c>
      <c r="J52" s="115">
        <v>-138</v>
      </c>
      <c r="K52" s="116">
        <v>-4.0151294733779457</v>
      </c>
    </row>
    <row r="53" spans="1:11" ht="14.1" customHeight="1" x14ac:dyDescent="0.2">
      <c r="A53" s="306" t="s">
        <v>277</v>
      </c>
      <c r="B53" s="307" t="s">
        <v>278</v>
      </c>
      <c r="C53" s="308"/>
      <c r="D53" s="113">
        <v>1.1441152055437254</v>
      </c>
      <c r="E53" s="115">
        <v>317</v>
      </c>
      <c r="F53" s="114">
        <v>330</v>
      </c>
      <c r="G53" s="114">
        <v>337</v>
      </c>
      <c r="H53" s="114">
        <v>328</v>
      </c>
      <c r="I53" s="140">
        <v>339</v>
      </c>
      <c r="J53" s="115">
        <v>-22</v>
      </c>
      <c r="K53" s="116">
        <v>-6.4896755162241888</v>
      </c>
    </row>
    <row r="54" spans="1:11" ht="14.1" customHeight="1" x14ac:dyDescent="0.2">
      <c r="A54" s="306" t="s">
        <v>279</v>
      </c>
      <c r="B54" s="307" t="s">
        <v>280</v>
      </c>
      <c r="C54" s="308"/>
      <c r="D54" s="113">
        <v>10.358393185837514</v>
      </c>
      <c r="E54" s="115">
        <v>2870</v>
      </c>
      <c r="F54" s="114">
        <v>2902</v>
      </c>
      <c r="G54" s="114">
        <v>2937</v>
      </c>
      <c r="H54" s="114">
        <v>2947</v>
      </c>
      <c r="I54" s="140">
        <v>2984</v>
      </c>
      <c r="J54" s="115">
        <v>-114</v>
      </c>
      <c r="K54" s="116">
        <v>-3.8203753351206435</v>
      </c>
    </row>
    <row r="55" spans="1:11" ht="14.1" customHeight="1" x14ac:dyDescent="0.2">
      <c r="A55" s="306">
        <v>72</v>
      </c>
      <c r="B55" s="307" t="s">
        <v>281</v>
      </c>
      <c r="C55" s="308"/>
      <c r="D55" s="113">
        <v>1.1152416356877324</v>
      </c>
      <c r="E55" s="115">
        <v>309</v>
      </c>
      <c r="F55" s="114">
        <v>306</v>
      </c>
      <c r="G55" s="114">
        <v>311</v>
      </c>
      <c r="H55" s="114">
        <v>316</v>
      </c>
      <c r="I55" s="140">
        <v>310</v>
      </c>
      <c r="J55" s="115">
        <v>-1</v>
      </c>
      <c r="K55" s="116">
        <v>-0.32258064516129031</v>
      </c>
    </row>
    <row r="56" spans="1:11" ht="14.1" customHeight="1" x14ac:dyDescent="0.2">
      <c r="A56" s="306" t="s">
        <v>282</v>
      </c>
      <c r="B56" s="307" t="s">
        <v>283</v>
      </c>
      <c r="C56" s="308"/>
      <c r="D56" s="113">
        <v>0.18406900783195582</v>
      </c>
      <c r="E56" s="115">
        <v>51</v>
      </c>
      <c r="F56" s="114">
        <v>49</v>
      </c>
      <c r="G56" s="114">
        <v>50</v>
      </c>
      <c r="H56" s="114">
        <v>56</v>
      </c>
      <c r="I56" s="140">
        <v>56</v>
      </c>
      <c r="J56" s="115">
        <v>-5</v>
      </c>
      <c r="K56" s="116">
        <v>-8.9285714285714288</v>
      </c>
    </row>
    <row r="57" spans="1:11" ht="14.1" customHeight="1" x14ac:dyDescent="0.2">
      <c r="A57" s="306" t="s">
        <v>284</v>
      </c>
      <c r="B57" s="307" t="s">
        <v>285</v>
      </c>
      <c r="C57" s="308"/>
      <c r="D57" s="113">
        <v>0.58829898581585882</v>
      </c>
      <c r="E57" s="115">
        <v>163</v>
      </c>
      <c r="F57" s="114">
        <v>162</v>
      </c>
      <c r="G57" s="114">
        <v>164</v>
      </c>
      <c r="H57" s="114">
        <v>163</v>
      </c>
      <c r="I57" s="140">
        <v>160</v>
      </c>
      <c r="J57" s="115">
        <v>3</v>
      </c>
      <c r="K57" s="116">
        <v>1.875</v>
      </c>
    </row>
    <row r="58" spans="1:11" ht="14.1" customHeight="1" x14ac:dyDescent="0.2">
      <c r="A58" s="306">
        <v>73</v>
      </c>
      <c r="B58" s="307" t="s">
        <v>286</v>
      </c>
      <c r="C58" s="308"/>
      <c r="D58" s="113">
        <v>0.68574728407983543</v>
      </c>
      <c r="E58" s="115">
        <v>190</v>
      </c>
      <c r="F58" s="114">
        <v>185</v>
      </c>
      <c r="G58" s="114">
        <v>187</v>
      </c>
      <c r="H58" s="114">
        <v>190</v>
      </c>
      <c r="I58" s="140">
        <v>191</v>
      </c>
      <c r="J58" s="115">
        <v>-1</v>
      </c>
      <c r="K58" s="116">
        <v>-0.52356020942408377</v>
      </c>
    </row>
    <row r="59" spans="1:11" ht="14.1" customHeight="1" x14ac:dyDescent="0.2">
      <c r="A59" s="306" t="s">
        <v>287</v>
      </c>
      <c r="B59" s="307" t="s">
        <v>288</v>
      </c>
      <c r="C59" s="308"/>
      <c r="D59" s="113">
        <v>0.53416104233587181</v>
      </c>
      <c r="E59" s="115">
        <v>148</v>
      </c>
      <c r="F59" s="114">
        <v>141</v>
      </c>
      <c r="G59" s="114">
        <v>141</v>
      </c>
      <c r="H59" s="114">
        <v>137</v>
      </c>
      <c r="I59" s="140">
        <v>136</v>
      </c>
      <c r="J59" s="115">
        <v>12</v>
      </c>
      <c r="K59" s="116">
        <v>8.8235294117647065</v>
      </c>
    </row>
    <row r="60" spans="1:11" ht="14.1" customHeight="1" x14ac:dyDescent="0.2">
      <c r="A60" s="306">
        <v>81</v>
      </c>
      <c r="B60" s="307" t="s">
        <v>289</v>
      </c>
      <c r="C60" s="308"/>
      <c r="D60" s="113">
        <v>3.9340238928790559</v>
      </c>
      <c r="E60" s="115">
        <v>1090</v>
      </c>
      <c r="F60" s="114">
        <v>1130</v>
      </c>
      <c r="G60" s="114">
        <v>1140</v>
      </c>
      <c r="H60" s="114">
        <v>1148</v>
      </c>
      <c r="I60" s="140">
        <v>1169</v>
      </c>
      <c r="J60" s="115">
        <v>-79</v>
      </c>
      <c r="K60" s="116">
        <v>-6.7579127459366983</v>
      </c>
    </row>
    <row r="61" spans="1:11" ht="14.1" customHeight="1" x14ac:dyDescent="0.2">
      <c r="A61" s="306" t="s">
        <v>290</v>
      </c>
      <c r="B61" s="307" t="s">
        <v>291</v>
      </c>
      <c r="C61" s="308"/>
      <c r="D61" s="113">
        <v>1.2993106435196882</v>
      </c>
      <c r="E61" s="115">
        <v>360</v>
      </c>
      <c r="F61" s="114">
        <v>365</v>
      </c>
      <c r="G61" s="114">
        <v>380</v>
      </c>
      <c r="H61" s="114">
        <v>378</v>
      </c>
      <c r="I61" s="140">
        <v>378</v>
      </c>
      <c r="J61" s="115">
        <v>-18</v>
      </c>
      <c r="K61" s="116">
        <v>-4.7619047619047619</v>
      </c>
    </row>
    <row r="62" spans="1:11" ht="14.1" customHeight="1" x14ac:dyDescent="0.2">
      <c r="A62" s="306" t="s">
        <v>292</v>
      </c>
      <c r="B62" s="307" t="s">
        <v>293</v>
      </c>
      <c r="C62" s="308"/>
      <c r="D62" s="113">
        <v>1.5555635759916266</v>
      </c>
      <c r="E62" s="115">
        <v>431</v>
      </c>
      <c r="F62" s="114">
        <v>449</v>
      </c>
      <c r="G62" s="114">
        <v>452</v>
      </c>
      <c r="H62" s="114">
        <v>472</v>
      </c>
      <c r="I62" s="140">
        <v>493</v>
      </c>
      <c r="J62" s="115">
        <v>-62</v>
      </c>
      <c r="K62" s="116">
        <v>-12.57606490872211</v>
      </c>
    </row>
    <row r="63" spans="1:11" ht="14.1" customHeight="1" x14ac:dyDescent="0.2">
      <c r="A63" s="306"/>
      <c r="B63" s="307" t="s">
        <v>294</v>
      </c>
      <c r="C63" s="308"/>
      <c r="D63" s="113">
        <v>1.3354026058396795</v>
      </c>
      <c r="E63" s="115">
        <v>370</v>
      </c>
      <c r="F63" s="114">
        <v>381</v>
      </c>
      <c r="G63" s="114">
        <v>382</v>
      </c>
      <c r="H63" s="114">
        <v>402</v>
      </c>
      <c r="I63" s="140">
        <v>427</v>
      </c>
      <c r="J63" s="115">
        <v>-57</v>
      </c>
      <c r="K63" s="116">
        <v>-13.348946135831381</v>
      </c>
    </row>
    <row r="64" spans="1:11" ht="14.1" customHeight="1" x14ac:dyDescent="0.2">
      <c r="A64" s="306" t="s">
        <v>295</v>
      </c>
      <c r="B64" s="307" t="s">
        <v>296</v>
      </c>
      <c r="C64" s="308"/>
      <c r="D64" s="113">
        <v>5.0528747247987872E-2</v>
      </c>
      <c r="E64" s="115">
        <v>14</v>
      </c>
      <c r="F64" s="114">
        <v>15</v>
      </c>
      <c r="G64" s="114">
        <v>14</v>
      </c>
      <c r="H64" s="114">
        <v>12</v>
      </c>
      <c r="I64" s="140">
        <v>11</v>
      </c>
      <c r="J64" s="115">
        <v>3</v>
      </c>
      <c r="K64" s="116">
        <v>27.272727272727273</v>
      </c>
    </row>
    <row r="65" spans="1:11" ht="14.1" customHeight="1" x14ac:dyDescent="0.2">
      <c r="A65" s="306" t="s">
        <v>297</v>
      </c>
      <c r="B65" s="307" t="s">
        <v>298</v>
      </c>
      <c r="C65" s="308"/>
      <c r="D65" s="113">
        <v>0.75793120871981812</v>
      </c>
      <c r="E65" s="115">
        <v>210</v>
      </c>
      <c r="F65" s="114">
        <v>221</v>
      </c>
      <c r="G65" s="114">
        <v>216</v>
      </c>
      <c r="H65" s="114">
        <v>209</v>
      </c>
      <c r="I65" s="140">
        <v>208</v>
      </c>
      <c r="J65" s="115">
        <v>2</v>
      </c>
      <c r="K65" s="116">
        <v>0.96153846153846156</v>
      </c>
    </row>
    <row r="66" spans="1:11" ht="14.1" customHeight="1" x14ac:dyDescent="0.2">
      <c r="A66" s="306">
        <v>82</v>
      </c>
      <c r="B66" s="307" t="s">
        <v>299</v>
      </c>
      <c r="C66" s="308"/>
      <c r="D66" s="113">
        <v>2.2340924676074638</v>
      </c>
      <c r="E66" s="115">
        <v>619</v>
      </c>
      <c r="F66" s="114">
        <v>648</v>
      </c>
      <c r="G66" s="114">
        <v>665</v>
      </c>
      <c r="H66" s="114">
        <v>650</v>
      </c>
      <c r="I66" s="140">
        <v>653</v>
      </c>
      <c r="J66" s="115">
        <v>-34</v>
      </c>
      <c r="K66" s="116">
        <v>-5.2067381316998471</v>
      </c>
    </row>
    <row r="67" spans="1:11" ht="14.1" customHeight="1" x14ac:dyDescent="0.2">
      <c r="A67" s="306" t="s">
        <v>300</v>
      </c>
      <c r="B67" s="307" t="s">
        <v>301</v>
      </c>
      <c r="C67" s="308"/>
      <c r="D67" s="113">
        <v>1.0971956545277366</v>
      </c>
      <c r="E67" s="115">
        <v>304</v>
      </c>
      <c r="F67" s="114">
        <v>310</v>
      </c>
      <c r="G67" s="114">
        <v>325</v>
      </c>
      <c r="H67" s="114">
        <v>305</v>
      </c>
      <c r="I67" s="140">
        <v>302</v>
      </c>
      <c r="J67" s="115">
        <v>2</v>
      </c>
      <c r="K67" s="116">
        <v>0.66225165562913912</v>
      </c>
    </row>
    <row r="68" spans="1:11" ht="14.1" customHeight="1" x14ac:dyDescent="0.2">
      <c r="A68" s="306" t="s">
        <v>302</v>
      </c>
      <c r="B68" s="307" t="s">
        <v>303</v>
      </c>
      <c r="C68" s="308"/>
      <c r="D68" s="113">
        <v>0.74349442379182151</v>
      </c>
      <c r="E68" s="115">
        <v>206</v>
      </c>
      <c r="F68" s="114">
        <v>231</v>
      </c>
      <c r="G68" s="114">
        <v>234</v>
      </c>
      <c r="H68" s="114">
        <v>239</v>
      </c>
      <c r="I68" s="140">
        <v>244</v>
      </c>
      <c r="J68" s="115">
        <v>-38</v>
      </c>
      <c r="K68" s="116">
        <v>-15.573770491803279</v>
      </c>
    </row>
    <row r="69" spans="1:11" ht="14.1" customHeight="1" x14ac:dyDescent="0.2">
      <c r="A69" s="306">
        <v>83</v>
      </c>
      <c r="B69" s="307" t="s">
        <v>304</v>
      </c>
      <c r="C69" s="308"/>
      <c r="D69" s="113">
        <v>3.7355181001191036</v>
      </c>
      <c r="E69" s="115">
        <v>1035</v>
      </c>
      <c r="F69" s="114">
        <v>1038</v>
      </c>
      <c r="G69" s="114">
        <v>1035</v>
      </c>
      <c r="H69" s="114">
        <v>1044</v>
      </c>
      <c r="I69" s="140">
        <v>1008</v>
      </c>
      <c r="J69" s="115">
        <v>27</v>
      </c>
      <c r="K69" s="116">
        <v>2.6785714285714284</v>
      </c>
    </row>
    <row r="70" spans="1:11" ht="14.1" customHeight="1" x14ac:dyDescent="0.2">
      <c r="A70" s="306" t="s">
        <v>305</v>
      </c>
      <c r="B70" s="307" t="s">
        <v>306</v>
      </c>
      <c r="C70" s="308"/>
      <c r="D70" s="113">
        <v>2.212437290215469</v>
      </c>
      <c r="E70" s="115">
        <v>613</v>
      </c>
      <c r="F70" s="114">
        <v>619</v>
      </c>
      <c r="G70" s="114">
        <v>617</v>
      </c>
      <c r="H70" s="114">
        <v>621</v>
      </c>
      <c r="I70" s="140">
        <v>592</v>
      </c>
      <c r="J70" s="115">
        <v>21</v>
      </c>
      <c r="K70" s="116">
        <v>3.5472972972972974</v>
      </c>
    </row>
    <row r="71" spans="1:11" ht="14.1" customHeight="1" x14ac:dyDescent="0.2">
      <c r="A71" s="306"/>
      <c r="B71" s="307" t="s">
        <v>307</v>
      </c>
      <c r="C71" s="308"/>
      <c r="D71" s="113">
        <v>1.1260692243837298</v>
      </c>
      <c r="E71" s="115">
        <v>312</v>
      </c>
      <c r="F71" s="114">
        <v>305</v>
      </c>
      <c r="G71" s="114">
        <v>314</v>
      </c>
      <c r="H71" s="114">
        <v>315</v>
      </c>
      <c r="I71" s="140">
        <v>310</v>
      </c>
      <c r="J71" s="115">
        <v>2</v>
      </c>
      <c r="K71" s="116">
        <v>0.64516129032258063</v>
      </c>
    </row>
    <row r="72" spans="1:11" ht="14.1" customHeight="1" x14ac:dyDescent="0.2">
      <c r="A72" s="306">
        <v>84</v>
      </c>
      <c r="B72" s="307" t="s">
        <v>308</v>
      </c>
      <c r="C72" s="308"/>
      <c r="D72" s="113">
        <v>1.2848738585916917</v>
      </c>
      <c r="E72" s="115">
        <v>356</v>
      </c>
      <c r="F72" s="114">
        <v>383</v>
      </c>
      <c r="G72" s="114">
        <v>372</v>
      </c>
      <c r="H72" s="114">
        <v>369</v>
      </c>
      <c r="I72" s="140">
        <v>370</v>
      </c>
      <c r="J72" s="115">
        <v>-14</v>
      </c>
      <c r="K72" s="116">
        <v>-3.7837837837837838</v>
      </c>
    </row>
    <row r="73" spans="1:11" ht="14.1" customHeight="1" x14ac:dyDescent="0.2">
      <c r="A73" s="306" t="s">
        <v>309</v>
      </c>
      <c r="B73" s="307" t="s">
        <v>310</v>
      </c>
      <c r="C73" s="308"/>
      <c r="D73" s="113">
        <v>0.12993106435196883</v>
      </c>
      <c r="E73" s="115">
        <v>36</v>
      </c>
      <c r="F73" s="114">
        <v>32</v>
      </c>
      <c r="G73" s="114">
        <v>30</v>
      </c>
      <c r="H73" s="114">
        <v>31</v>
      </c>
      <c r="I73" s="140">
        <v>35</v>
      </c>
      <c r="J73" s="115">
        <v>1</v>
      </c>
      <c r="K73" s="116">
        <v>2.8571428571428572</v>
      </c>
    </row>
    <row r="74" spans="1:11" ht="14.1" customHeight="1" x14ac:dyDescent="0.2">
      <c r="A74" s="306" t="s">
        <v>311</v>
      </c>
      <c r="B74" s="307" t="s">
        <v>312</v>
      </c>
      <c r="C74" s="308"/>
      <c r="D74" s="113">
        <v>5.774713971198614E-2</v>
      </c>
      <c r="E74" s="115">
        <v>16</v>
      </c>
      <c r="F74" s="114">
        <v>18</v>
      </c>
      <c r="G74" s="114">
        <v>17</v>
      </c>
      <c r="H74" s="114">
        <v>18</v>
      </c>
      <c r="I74" s="140">
        <v>19</v>
      </c>
      <c r="J74" s="115">
        <v>-3</v>
      </c>
      <c r="K74" s="116">
        <v>-15.789473684210526</v>
      </c>
    </row>
    <row r="75" spans="1:11" ht="14.1" customHeight="1" x14ac:dyDescent="0.2">
      <c r="A75" s="306" t="s">
        <v>313</v>
      </c>
      <c r="B75" s="307" t="s">
        <v>314</v>
      </c>
      <c r="C75" s="308"/>
      <c r="D75" s="113">
        <v>0.31039087595192549</v>
      </c>
      <c r="E75" s="115">
        <v>86</v>
      </c>
      <c r="F75" s="114">
        <v>105</v>
      </c>
      <c r="G75" s="114">
        <v>93</v>
      </c>
      <c r="H75" s="114">
        <v>93</v>
      </c>
      <c r="I75" s="140">
        <v>81</v>
      </c>
      <c r="J75" s="115">
        <v>5</v>
      </c>
      <c r="K75" s="116">
        <v>6.1728395061728394</v>
      </c>
    </row>
    <row r="76" spans="1:11" ht="14.1" customHeight="1" x14ac:dyDescent="0.2">
      <c r="A76" s="306">
        <v>91</v>
      </c>
      <c r="B76" s="307" t="s">
        <v>315</v>
      </c>
      <c r="C76" s="308"/>
      <c r="D76" s="113">
        <v>5.774713971198614E-2</v>
      </c>
      <c r="E76" s="115">
        <v>16</v>
      </c>
      <c r="F76" s="114">
        <v>18</v>
      </c>
      <c r="G76" s="114">
        <v>17</v>
      </c>
      <c r="H76" s="114">
        <v>13</v>
      </c>
      <c r="I76" s="140">
        <v>13</v>
      </c>
      <c r="J76" s="115">
        <v>3</v>
      </c>
      <c r="K76" s="116">
        <v>23.076923076923077</v>
      </c>
    </row>
    <row r="77" spans="1:11" ht="14.1" customHeight="1" x14ac:dyDescent="0.2">
      <c r="A77" s="306">
        <v>92</v>
      </c>
      <c r="B77" s="307" t="s">
        <v>316</v>
      </c>
      <c r="C77" s="308"/>
      <c r="D77" s="113">
        <v>0.26347132493593678</v>
      </c>
      <c r="E77" s="115">
        <v>73</v>
      </c>
      <c r="F77" s="114">
        <v>74</v>
      </c>
      <c r="G77" s="114">
        <v>78</v>
      </c>
      <c r="H77" s="114">
        <v>85</v>
      </c>
      <c r="I77" s="140">
        <v>84</v>
      </c>
      <c r="J77" s="115">
        <v>-11</v>
      </c>
      <c r="K77" s="116">
        <v>-13.095238095238095</v>
      </c>
    </row>
    <row r="78" spans="1:11" ht="14.1" customHeight="1" x14ac:dyDescent="0.2">
      <c r="A78" s="306">
        <v>93</v>
      </c>
      <c r="B78" s="307" t="s">
        <v>317</v>
      </c>
      <c r="C78" s="308"/>
      <c r="D78" s="113">
        <v>4.3310354783989605E-2</v>
      </c>
      <c r="E78" s="115">
        <v>12</v>
      </c>
      <c r="F78" s="114">
        <v>14</v>
      </c>
      <c r="G78" s="114">
        <v>15</v>
      </c>
      <c r="H78" s="114">
        <v>18</v>
      </c>
      <c r="I78" s="140">
        <v>17</v>
      </c>
      <c r="J78" s="115">
        <v>-5</v>
      </c>
      <c r="K78" s="116">
        <v>-29.411764705882351</v>
      </c>
    </row>
    <row r="79" spans="1:11" ht="14.1" customHeight="1" x14ac:dyDescent="0.2">
      <c r="A79" s="306">
        <v>94</v>
      </c>
      <c r="B79" s="307" t="s">
        <v>318</v>
      </c>
      <c r="C79" s="308"/>
      <c r="D79" s="113">
        <v>0.94560941278377308</v>
      </c>
      <c r="E79" s="115">
        <v>262</v>
      </c>
      <c r="F79" s="114">
        <v>294</v>
      </c>
      <c r="G79" s="114">
        <v>267</v>
      </c>
      <c r="H79" s="114">
        <v>236</v>
      </c>
      <c r="I79" s="140">
        <v>175</v>
      </c>
      <c r="J79" s="115">
        <v>87</v>
      </c>
      <c r="K79" s="116">
        <v>49.714285714285715</v>
      </c>
    </row>
    <row r="80" spans="1:11" ht="14.1" customHeight="1" x14ac:dyDescent="0.2">
      <c r="A80" s="306" t="s">
        <v>319</v>
      </c>
      <c r="B80" s="307" t="s">
        <v>320</v>
      </c>
      <c r="C80" s="308"/>
      <c r="D80" s="113">
        <v>1.0827588695997401E-2</v>
      </c>
      <c r="E80" s="115">
        <v>3</v>
      </c>
      <c r="F80" s="114">
        <v>3</v>
      </c>
      <c r="G80" s="114">
        <v>3</v>
      </c>
      <c r="H80" s="114" t="s">
        <v>513</v>
      </c>
      <c r="I80" s="140" t="s">
        <v>513</v>
      </c>
      <c r="J80" s="115" t="s">
        <v>513</v>
      </c>
      <c r="K80" s="116" t="s">
        <v>513</v>
      </c>
    </row>
    <row r="81" spans="1:11" ht="14.1" customHeight="1" x14ac:dyDescent="0.2">
      <c r="A81" s="310" t="s">
        <v>321</v>
      </c>
      <c r="B81" s="311" t="s">
        <v>333</v>
      </c>
      <c r="C81" s="312"/>
      <c r="D81" s="125">
        <v>3.6669433717111199</v>
      </c>
      <c r="E81" s="143">
        <v>1016</v>
      </c>
      <c r="F81" s="144">
        <v>1073</v>
      </c>
      <c r="G81" s="144">
        <v>1065</v>
      </c>
      <c r="H81" s="144">
        <v>1081</v>
      </c>
      <c r="I81" s="145">
        <v>1050</v>
      </c>
      <c r="J81" s="143">
        <v>-34</v>
      </c>
      <c r="K81" s="146">
        <v>-3.2380952380952381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7573</v>
      </c>
      <c r="G12" s="536">
        <v>5427</v>
      </c>
      <c r="H12" s="536">
        <v>10136</v>
      </c>
      <c r="I12" s="536">
        <v>6723</v>
      </c>
      <c r="J12" s="537">
        <v>7388</v>
      </c>
      <c r="K12" s="538">
        <v>185</v>
      </c>
      <c r="L12" s="349">
        <v>2.5040606388738493</v>
      </c>
    </row>
    <row r="13" spans="1:17" s="110" customFormat="1" ht="15" customHeight="1" x14ac:dyDescent="0.2">
      <c r="A13" s="350" t="s">
        <v>344</v>
      </c>
      <c r="B13" s="351" t="s">
        <v>345</v>
      </c>
      <c r="C13" s="347"/>
      <c r="D13" s="347"/>
      <c r="E13" s="348"/>
      <c r="F13" s="536">
        <v>4594</v>
      </c>
      <c r="G13" s="536">
        <v>3003</v>
      </c>
      <c r="H13" s="536">
        <v>5970</v>
      </c>
      <c r="I13" s="536">
        <v>4230</v>
      </c>
      <c r="J13" s="537">
        <v>4543</v>
      </c>
      <c r="K13" s="538">
        <v>51</v>
      </c>
      <c r="L13" s="349">
        <v>1.12260620735197</v>
      </c>
    </row>
    <row r="14" spans="1:17" s="110" customFormat="1" ht="22.5" customHeight="1" x14ac:dyDescent="0.2">
      <c r="A14" s="350"/>
      <c r="B14" s="351" t="s">
        <v>346</v>
      </c>
      <c r="C14" s="347"/>
      <c r="D14" s="347"/>
      <c r="E14" s="348"/>
      <c r="F14" s="536">
        <v>2979</v>
      </c>
      <c r="G14" s="536">
        <v>2424</v>
      </c>
      <c r="H14" s="536">
        <v>4166</v>
      </c>
      <c r="I14" s="536">
        <v>2493</v>
      </c>
      <c r="J14" s="537">
        <v>2845</v>
      </c>
      <c r="K14" s="538">
        <v>134</v>
      </c>
      <c r="L14" s="349">
        <v>4.7100175746924426</v>
      </c>
    </row>
    <row r="15" spans="1:17" s="110" customFormat="1" ht="15" customHeight="1" x14ac:dyDescent="0.2">
      <c r="A15" s="350" t="s">
        <v>347</v>
      </c>
      <c r="B15" s="351" t="s">
        <v>108</v>
      </c>
      <c r="C15" s="347"/>
      <c r="D15" s="347"/>
      <c r="E15" s="348"/>
      <c r="F15" s="536">
        <v>1814</v>
      </c>
      <c r="G15" s="536">
        <v>1285</v>
      </c>
      <c r="H15" s="536">
        <v>4286</v>
      </c>
      <c r="I15" s="536">
        <v>1598</v>
      </c>
      <c r="J15" s="537">
        <v>1910</v>
      </c>
      <c r="K15" s="538">
        <v>-96</v>
      </c>
      <c r="L15" s="349">
        <v>-5.0261780104712042</v>
      </c>
    </row>
    <row r="16" spans="1:17" s="110" customFormat="1" ht="15" customHeight="1" x14ac:dyDescent="0.2">
      <c r="A16" s="350"/>
      <c r="B16" s="351" t="s">
        <v>109</v>
      </c>
      <c r="C16" s="347"/>
      <c r="D16" s="347"/>
      <c r="E16" s="348"/>
      <c r="F16" s="536">
        <v>5004</v>
      </c>
      <c r="G16" s="536">
        <v>3601</v>
      </c>
      <c r="H16" s="536">
        <v>5145</v>
      </c>
      <c r="I16" s="536">
        <v>4566</v>
      </c>
      <c r="J16" s="537">
        <v>4825</v>
      </c>
      <c r="K16" s="538">
        <v>179</v>
      </c>
      <c r="L16" s="349">
        <v>3.7098445595854921</v>
      </c>
    </row>
    <row r="17" spans="1:12" s="110" customFormat="1" ht="15" customHeight="1" x14ac:dyDescent="0.2">
      <c r="A17" s="350"/>
      <c r="B17" s="351" t="s">
        <v>110</v>
      </c>
      <c r="C17" s="347"/>
      <c r="D17" s="347"/>
      <c r="E17" s="348"/>
      <c r="F17" s="536">
        <v>675</v>
      </c>
      <c r="G17" s="536">
        <v>467</v>
      </c>
      <c r="H17" s="536">
        <v>644</v>
      </c>
      <c r="I17" s="536">
        <v>507</v>
      </c>
      <c r="J17" s="537">
        <v>566</v>
      </c>
      <c r="K17" s="538">
        <v>109</v>
      </c>
      <c r="L17" s="349">
        <v>19.257950530035334</v>
      </c>
    </row>
    <row r="18" spans="1:12" s="110" customFormat="1" ht="15" customHeight="1" x14ac:dyDescent="0.2">
      <c r="A18" s="350"/>
      <c r="B18" s="351" t="s">
        <v>111</v>
      </c>
      <c r="C18" s="347"/>
      <c r="D18" s="347"/>
      <c r="E18" s="348"/>
      <c r="F18" s="536">
        <v>80</v>
      </c>
      <c r="G18" s="536">
        <v>74</v>
      </c>
      <c r="H18" s="536">
        <v>61</v>
      </c>
      <c r="I18" s="536">
        <v>52</v>
      </c>
      <c r="J18" s="537">
        <v>87</v>
      </c>
      <c r="K18" s="538">
        <v>-7</v>
      </c>
      <c r="L18" s="349">
        <v>-8.0459770114942533</v>
      </c>
    </row>
    <row r="19" spans="1:12" s="110" customFormat="1" ht="15" customHeight="1" x14ac:dyDescent="0.2">
      <c r="A19" s="118" t="s">
        <v>113</v>
      </c>
      <c r="B19" s="119" t="s">
        <v>181</v>
      </c>
      <c r="C19" s="347"/>
      <c r="D19" s="347"/>
      <c r="E19" s="348"/>
      <c r="F19" s="536">
        <v>5356</v>
      </c>
      <c r="G19" s="536">
        <v>3718</v>
      </c>
      <c r="H19" s="536">
        <v>7881</v>
      </c>
      <c r="I19" s="536">
        <v>4867</v>
      </c>
      <c r="J19" s="537">
        <v>5438</v>
      </c>
      <c r="K19" s="538">
        <v>-82</v>
      </c>
      <c r="L19" s="349">
        <v>-1.5079073188672305</v>
      </c>
    </row>
    <row r="20" spans="1:12" s="110" customFormat="1" ht="15" customHeight="1" x14ac:dyDescent="0.2">
      <c r="A20" s="118"/>
      <c r="B20" s="119" t="s">
        <v>182</v>
      </c>
      <c r="C20" s="347"/>
      <c r="D20" s="347"/>
      <c r="E20" s="348"/>
      <c r="F20" s="536">
        <v>2217</v>
      </c>
      <c r="G20" s="536">
        <v>1709</v>
      </c>
      <c r="H20" s="536">
        <v>2255</v>
      </c>
      <c r="I20" s="536">
        <v>1856</v>
      </c>
      <c r="J20" s="537">
        <v>1950</v>
      </c>
      <c r="K20" s="538">
        <v>267</v>
      </c>
      <c r="L20" s="349">
        <v>13.692307692307692</v>
      </c>
    </row>
    <row r="21" spans="1:12" s="110" customFormat="1" ht="15" customHeight="1" x14ac:dyDescent="0.2">
      <c r="A21" s="118" t="s">
        <v>113</v>
      </c>
      <c r="B21" s="119" t="s">
        <v>116</v>
      </c>
      <c r="C21" s="347"/>
      <c r="D21" s="347"/>
      <c r="E21" s="348"/>
      <c r="F21" s="536">
        <v>6102</v>
      </c>
      <c r="G21" s="536">
        <v>4408</v>
      </c>
      <c r="H21" s="536">
        <v>8420</v>
      </c>
      <c r="I21" s="536">
        <v>5356</v>
      </c>
      <c r="J21" s="537">
        <v>6000</v>
      </c>
      <c r="K21" s="538">
        <v>102</v>
      </c>
      <c r="L21" s="349">
        <v>1.7</v>
      </c>
    </row>
    <row r="22" spans="1:12" s="110" customFormat="1" ht="15" customHeight="1" x14ac:dyDescent="0.2">
      <c r="A22" s="118"/>
      <c r="B22" s="119" t="s">
        <v>117</v>
      </c>
      <c r="C22" s="347"/>
      <c r="D22" s="347"/>
      <c r="E22" s="348"/>
      <c r="F22" s="536">
        <v>1464</v>
      </c>
      <c r="G22" s="536">
        <v>1017</v>
      </c>
      <c r="H22" s="536">
        <v>1708</v>
      </c>
      <c r="I22" s="536">
        <v>1351</v>
      </c>
      <c r="J22" s="537">
        <v>1380</v>
      </c>
      <c r="K22" s="538">
        <v>84</v>
      </c>
      <c r="L22" s="349">
        <v>6.0869565217391308</v>
      </c>
    </row>
    <row r="23" spans="1:12" s="110" customFormat="1" ht="15" customHeight="1" x14ac:dyDescent="0.2">
      <c r="A23" s="352" t="s">
        <v>347</v>
      </c>
      <c r="B23" s="353" t="s">
        <v>193</v>
      </c>
      <c r="C23" s="354"/>
      <c r="D23" s="354"/>
      <c r="E23" s="355"/>
      <c r="F23" s="539">
        <v>154</v>
      </c>
      <c r="G23" s="539">
        <v>259</v>
      </c>
      <c r="H23" s="539">
        <v>2059</v>
      </c>
      <c r="I23" s="539">
        <v>178</v>
      </c>
      <c r="J23" s="540">
        <v>156</v>
      </c>
      <c r="K23" s="541">
        <v>-2</v>
      </c>
      <c r="L23" s="356">
        <v>-1.2820512820512822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31.8</v>
      </c>
      <c r="G25" s="542">
        <v>33</v>
      </c>
      <c r="H25" s="542">
        <v>37.6</v>
      </c>
      <c r="I25" s="542">
        <v>33.5</v>
      </c>
      <c r="J25" s="542">
        <v>34.299999999999997</v>
      </c>
      <c r="K25" s="543" t="s">
        <v>349</v>
      </c>
      <c r="L25" s="364">
        <v>-2.4999999999999964</v>
      </c>
    </row>
    <row r="26" spans="1:12" s="110" customFormat="1" ht="15" customHeight="1" x14ac:dyDescent="0.2">
      <c r="A26" s="365" t="s">
        <v>105</v>
      </c>
      <c r="B26" s="366" t="s">
        <v>345</v>
      </c>
      <c r="C26" s="362"/>
      <c r="D26" s="362"/>
      <c r="E26" s="363"/>
      <c r="F26" s="542">
        <v>30.8</v>
      </c>
      <c r="G26" s="542">
        <v>30.7</v>
      </c>
      <c r="H26" s="542">
        <v>35.9</v>
      </c>
      <c r="I26" s="542">
        <v>30.8</v>
      </c>
      <c r="J26" s="544">
        <v>32.799999999999997</v>
      </c>
      <c r="K26" s="543" t="s">
        <v>349</v>
      </c>
      <c r="L26" s="364">
        <v>-1.9999999999999964</v>
      </c>
    </row>
    <row r="27" spans="1:12" s="110" customFormat="1" ht="15" customHeight="1" x14ac:dyDescent="0.2">
      <c r="A27" s="365"/>
      <c r="B27" s="366" t="s">
        <v>346</v>
      </c>
      <c r="C27" s="362"/>
      <c r="D27" s="362"/>
      <c r="E27" s="363"/>
      <c r="F27" s="542">
        <v>33.4</v>
      </c>
      <c r="G27" s="542">
        <v>35.799999999999997</v>
      </c>
      <c r="H27" s="542">
        <v>40.200000000000003</v>
      </c>
      <c r="I27" s="542">
        <v>38.4</v>
      </c>
      <c r="J27" s="542">
        <v>36.799999999999997</v>
      </c>
      <c r="K27" s="543" t="s">
        <v>349</v>
      </c>
      <c r="L27" s="364">
        <v>-3.3999999999999986</v>
      </c>
    </row>
    <row r="28" spans="1:12" s="110" customFormat="1" ht="15" customHeight="1" x14ac:dyDescent="0.2">
      <c r="A28" s="365" t="s">
        <v>113</v>
      </c>
      <c r="B28" s="366" t="s">
        <v>108</v>
      </c>
      <c r="C28" s="362"/>
      <c r="D28" s="362"/>
      <c r="E28" s="363"/>
      <c r="F28" s="542">
        <v>47.1</v>
      </c>
      <c r="G28" s="542">
        <v>44</v>
      </c>
      <c r="H28" s="542">
        <v>50.7</v>
      </c>
      <c r="I28" s="542">
        <v>47.5</v>
      </c>
      <c r="J28" s="542">
        <v>49</v>
      </c>
      <c r="K28" s="543" t="s">
        <v>349</v>
      </c>
      <c r="L28" s="364">
        <v>-1.8999999999999986</v>
      </c>
    </row>
    <row r="29" spans="1:12" s="110" customFormat="1" ht="11.25" x14ac:dyDescent="0.2">
      <c r="A29" s="365"/>
      <c r="B29" s="366" t="s">
        <v>109</v>
      </c>
      <c r="C29" s="362"/>
      <c r="D29" s="362"/>
      <c r="E29" s="363"/>
      <c r="F29" s="542">
        <v>28.1</v>
      </c>
      <c r="G29" s="542">
        <v>30.8</v>
      </c>
      <c r="H29" s="542">
        <v>33.6</v>
      </c>
      <c r="I29" s="542">
        <v>29.8</v>
      </c>
      <c r="J29" s="544">
        <v>29.7</v>
      </c>
      <c r="K29" s="543" t="s">
        <v>349</v>
      </c>
      <c r="L29" s="364">
        <v>-1.5999999999999979</v>
      </c>
    </row>
    <row r="30" spans="1:12" s="110" customFormat="1" ht="15" customHeight="1" x14ac:dyDescent="0.2">
      <c r="A30" s="365"/>
      <c r="B30" s="366" t="s">
        <v>110</v>
      </c>
      <c r="C30" s="362"/>
      <c r="D30" s="362"/>
      <c r="E30" s="363"/>
      <c r="F30" s="542">
        <v>22.2</v>
      </c>
      <c r="G30" s="542">
        <v>27.3</v>
      </c>
      <c r="H30" s="542">
        <v>27.5</v>
      </c>
      <c r="I30" s="542">
        <v>28.3</v>
      </c>
      <c r="J30" s="542">
        <v>28.8</v>
      </c>
      <c r="K30" s="543" t="s">
        <v>349</v>
      </c>
      <c r="L30" s="364">
        <v>-6.6000000000000014</v>
      </c>
    </row>
    <row r="31" spans="1:12" s="110" customFormat="1" ht="15" customHeight="1" x14ac:dyDescent="0.2">
      <c r="A31" s="365"/>
      <c r="B31" s="366" t="s">
        <v>111</v>
      </c>
      <c r="C31" s="362"/>
      <c r="D31" s="362"/>
      <c r="E31" s="363"/>
      <c r="F31" s="542">
        <v>25</v>
      </c>
      <c r="G31" s="542">
        <v>23</v>
      </c>
      <c r="H31" s="542">
        <v>24.6</v>
      </c>
      <c r="I31" s="542">
        <v>23.1</v>
      </c>
      <c r="J31" s="542">
        <v>29.9</v>
      </c>
      <c r="K31" s="543" t="s">
        <v>349</v>
      </c>
      <c r="L31" s="364">
        <v>-4.8999999999999986</v>
      </c>
    </row>
    <row r="32" spans="1:12" s="110" customFormat="1" ht="15" customHeight="1" x14ac:dyDescent="0.2">
      <c r="A32" s="367" t="s">
        <v>113</v>
      </c>
      <c r="B32" s="368" t="s">
        <v>181</v>
      </c>
      <c r="C32" s="362"/>
      <c r="D32" s="362"/>
      <c r="E32" s="363"/>
      <c r="F32" s="542">
        <v>30.1</v>
      </c>
      <c r="G32" s="542">
        <v>29.2</v>
      </c>
      <c r="H32" s="542">
        <v>35.700000000000003</v>
      </c>
      <c r="I32" s="542">
        <v>31.2</v>
      </c>
      <c r="J32" s="544">
        <v>32.4</v>
      </c>
      <c r="K32" s="543" t="s">
        <v>349</v>
      </c>
      <c r="L32" s="364">
        <v>-2.2999999999999972</v>
      </c>
    </row>
    <row r="33" spans="1:12" s="110" customFormat="1" ht="15" customHeight="1" x14ac:dyDescent="0.2">
      <c r="A33" s="367"/>
      <c r="B33" s="368" t="s">
        <v>182</v>
      </c>
      <c r="C33" s="362"/>
      <c r="D33" s="362"/>
      <c r="E33" s="363"/>
      <c r="F33" s="542">
        <v>35.9</v>
      </c>
      <c r="G33" s="542">
        <v>40.4</v>
      </c>
      <c r="H33" s="542">
        <v>42.6</v>
      </c>
      <c r="I33" s="542">
        <v>39.6</v>
      </c>
      <c r="J33" s="542">
        <v>39.5</v>
      </c>
      <c r="K33" s="543" t="s">
        <v>349</v>
      </c>
      <c r="L33" s="364">
        <v>-3.6000000000000014</v>
      </c>
    </row>
    <row r="34" spans="1:12" s="369" customFormat="1" ht="15" customHeight="1" x14ac:dyDescent="0.2">
      <c r="A34" s="367" t="s">
        <v>113</v>
      </c>
      <c r="B34" s="368" t="s">
        <v>116</v>
      </c>
      <c r="C34" s="362"/>
      <c r="D34" s="362"/>
      <c r="E34" s="363"/>
      <c r="F34" s="542">
        <v>30.4</v>
      </c>
      <c r="G34" s="542">
        <v>31.5</v>
      </c>
      <c r="H34" s="542">
        <v>35.299999999999997</v>
      </c>
      <c r="I34" s="542">
        <v>31.4</v>
      </c>
      <c r="J34" s="542">
        <v>32.799999999999997</v>
      </c>
      <c r="K34" s="543" t="s">
        <v>349</v>
      </c>
      <c r="L34" s="364">
        <v>-2.3999999999999986</v>
      </c>
    </row>
    <row r="35" spans="1:12" s="369" customFormat="1" ht="11.25" x14ac:dyDescent="0.2">
      <c r="A35" s="370"/>
      <c r="B35" s="371" t="s">
        <v>117</v>
      </c>
      <c r="C35" s="372"/>
      <c r="D35" s="372"/>
      <c r="E35" s="373"/>
      <c r="F35" s="545">
        <v>37.6</v>
      </c>
      <c r="G35" s="545">
        <v>39</v>
      </c>
      <c r="H35" s="545">
        <v>47.3</v>
      </c>
      <c r="I35" s="545">
        <v>41.9</v>
      </c>
      <c r="J35" s="546">
        <v>40.5</v>
      </c>
      <c r="K35" s="547" t="s">
        <v>349</v>
      </c>
      <c r="L35" s="374">
        <v>-2.8999999999999986</v>
      </c>
    </row>
    <row r="36" spans="1:12" s="369" customFormat="1" ht="15.95" customHeight="1" x14ac:dyDescent="0.2">
      <c r="A36" s="375" t="s">
        <v>350</v>
      </c>
      <c r="B36" s="376"/>
      <c r="C36" s="377"/>
      <c r="D36" s="376"/>
      <c r="E36" s="378"/>
      <c r="F36" s="548">
        <v>7378</v>
      </c>
      <c r="G36" s="548">
        <v>5089</v>
      </c>
      <c r="H36" s="548">
        <v>7744</v>
      </c>
      <c r="I36" s="548">
        <v>6493</v>
      </c>
      <c r="J36" s="548">
        <v>7185</v>
      </c>
      <c r="K36" s="549">
        <v>193</v>
      </c>
      <c r="L36" s="380">
        <v>2.686151704940849</v>
      </c>
    </row>
    <row r="37" spans="1:12" s="369" customFormat="1" ht="15.95" customHeight="1" x14ac:dyDescent="0.2">
      <c r="A37" s="381"/>
      <c r="B37" s="382" t="s">
        <v>113</v>
      </c>
      <c r="C37" s="382" t="s">
        <v>351</v>
      </c>
      <c r="D37" s="382"/>
      <c r="E37" s="383"/>
      <c r="F37" s="548">
        <v>2348</v>
      </c>
      <c r="G37" s="548">
        <v>1677</v>
      </c>
      <c r="H37" s="548">
        <v>2913</v>
      </c>
      <c r="I37" s="548">
        <v>2178</v>
      </c>
      <c r="J37" s="548">
        <v>2466</v>
      </c>
      <c r="K37" s="549">
        <v>-118</v>
      </c>
      <c r="L37" s="380">
        <v>-4.7850770478507707</v>
      </c>
    </row>
    <row r="38" spans="1:12" s="369" customFormat="1" ht="15.95" customHeight="1" x14ac:dyDescent="0.2">
      <c r="A38" s="381"/>
      <c r="B38" s="384" t="s">
        <v>105</v>
      </c>
      <c r="C38" s="384" t="s">
        <v>106</v>
      </c>
      <c r="D38" s="385"/>
      <c r="E38" s="383"/>
      <c r="F38" s="548">
        <v>4498</v>
      </c>
      <c r="G38" s="548">
        <v>2853</v>
      </c>
      <c r="H38" s="548">
        <v>4581</v>
      </c>
      <c r="I38" s="548">
        <v>4128</v>
      </c>
      <c r="J38" s="550">
        <v>4433</v>
      </c>
      <c r="K38" s="549">
        <v>65</v>
      </c>
      <c r="L38" s="380">
        <v>1.466275659824047</v>
      </c>
    </row>
    <row r="39" spans="1:12" s="369" customFormat="1" ht="15.95" customHeight="1" x14ac:dyDescent="0.2">
      <c r="A39" s="381"/>
      <c r="B39" s="385"/>
      <c r="C39" s="382" t="s">
        <v>352</v>
      </c>
      <c r="D39" s="385"/>
      <c r="E39" s="383"/>
      <c r="F39" s="548">
        <v>1385</v>
      </c>
      <c r="G39" s="548">
        <v>877</v>
      </c>
      <c r="H39" s="548">
        <v>1643</v>
      </c>
      <c r="I39" s="548">
        <v>1270</v>
      </c>
      <c r="J39" s="548">
        <v>1454</v>
      </c>
      <c r="K39" s="549">
        <v>-69</v>
      </c>
      <c r="L39" s="380">
        <v>-4.7455295735900966</v>
      </c>
    </row>
    <row r="40" spans="1:12" s="369" customFormat="1" ht="15.95" customHeight="1" x14ac:dyDescent="0.2">
      <c r="A40" s="381"/>
      <c r="B40" s="384"/>
      <c r="C40" s="384" t="s">
        <v>107</v>
      </c>
      <c r="D40" s="385"/>
      <c r="E40" s="383"/>
      <c r="F40" s="548">
        <v>2880</v>
      </c>
      <c r="G40" s="548">
        <v>2236</v>
      </c>
      <c r="H40" s="548">
        <v>3163</v>
      </c>
      <c r="I40" s="548">
        <v>2365</v>
      </c>
      <c r="J40" s="548">
        <v>2752</v>
      </c>
      <c r="K40" s="549">
        <v>128</v>
      </c>
      <c r="L40" s="380">
        <v>4.6511627906976747</v>
      </c>
    </row>
    <row r="41" spans="1:12" s="369" customFormat="1" ht="24" customHeight="1" x14ac:dyDescent="0.2">
      <c r="A41" s="381"/>
      <c r="B41" s="385"/>
      <c r="C41" s="382" t="s">
        <v>352</v>
      </c>
      <c r="D41" s="385"/>
      <c r="E41" s="383"/>
      <c r="F41" s="548">
        <v>963</v>
      </c>
      <c r="G41" s="548">
        <v>800</v>
      </c>
      <c r="H41" s="548">
        <v>1270</v>
      </c>
      <c r="I41" s="548">
        <v>908</v>
      </c>
      <c r="J41" s="550">
        <v>1012</v>
      </c>
      <c r="K41" s="549">
        <v>-49</v>
      </c>
      <c r="L41" s="380">
        <v>-4.8418972332015811</v>
      </c>
    </row>
    <row r="42" spans="1:12" s="110" customFormat="1" ht="15" customHeight="1" x14ac:dyDescent="0.2">
      <c r="A42" s="381"/>
      <c r="B42" s="384" t="s">
        <v>113</v>
      </c>
      <c r="C42" s="384" t="s">
        <v>353</v>
      </c>
      <c r="D42" s="385"/>
      <c r="E42" s="383"/>
      <c r="F42" s="548">
        <v>1661</v>
      </c>
      <c r="G42" s="548">
        <v>1001</v>
      </c>
      <c r="H42" s="548">
        <v>2077</v>
      </c>
      <c r="I42" s="548">
        <v>1428</v>
      </c>
      <c r="J42" s="548">
        <v>1745</v>
      </c>
      <c r="K42" s="549">
        <v>-84</v>
      </c>
      <c r="L42" s="380">
        <v>-4.8137535816618913</v>
      </c>
    </row>
    <row r="43" spans="1:12" s="110" customFormat="1" ht="15" customHeight="1" x14ac:dyDescent="0.2">
      <c r="A43" s="381"/>
      <c r="B43" s="385"/>
      <c r="C43" s="382" t="s">
        <v>352</v>
      </c>
      <c r="D43" s="385"/>
      <c r="E43" s="383"/>
      <c r="F43" s="548">
        <v>782</v>
      </c>
      <c r="G43" s="548">
        <v>440</v>
      </c>
      <c r="H43" s="548">
        <v>1053</v>
      </c>
      <c r="I43" s="548">
        <v>678</v>
      </c>
      <c r="J43" s="548">
        <v>855</v>
      </c>
      <c r="K43" s="549">
        <v>-73</v>
      </c>
      <c r="L43" s="380">
        <v>-8.5380116959064321</v>
      </c>
    </row>
    <row r="44" spans="1:12" s="110" customFormat="1" ht="15" customHeight="1" x14ac:dyDescent="0.2">
      <c r="A44" s="381"/>
      <c r="B44" s="384"/>
      <c r="C44" s="366" t="s">
        <v>109</v>
      </c>
      <c r="D44" s="385"/>
      <c r="E44" s="383"/>
      <c r="F44" s="548">
        <v>4962</v>
      </c>
      <c r="G44" s="548">
        <v>3548</v>
      </c>
      <c r="H44" s="548">
        <v>4963</v>
      </c>
      <c r="I44" s="548">
        <v>4508</v>
      </c>
      <c r="J44" s="550">
        <v>4790</v>
      </c>
      <c r="K44" s="549">
        <v>172</v>
      </c>
      <c r="L44" s="380">
        <v>3.5908141962421714</v>
      </c>
    </row>
    <row r="45" spans="1:12" s="110" customFormat="1" ht="15" customHeight="1" x14ac:dyDescent="0.2">
      <c r="A45" s="381"/>
      <c r="B45" s="385"/>
      <c r="C45" s="382" t="s">
        <v>352</v>
      </c>
      <c r="D45" s="385"/>
      <c r="E45" s="383"/>
      <c r="F45" s="548">
        <v>1396</v>
      </c>
      <c r="G45" s="548">
        <v>1093</v>
      </c>
      <c r="H45" s="548">
        <v>1668</v>
      </c>
      <c r="I45" s="548">
        <v>1345</v>
      </c>
      <c r="J45" s="548">
        <v>1423</v>
      </c>
      <c r="K45" s="549">
        <v>-27</v>
      </c>
      <c r="L45" s="380">
        <v>-1.8973998594518622</v>
      </c>
    </row>
    <row r="46" spans="1:12" s="110" customFormat="1" ht="15" customHeight="1" x14ac:dyDescent="0.2">
      <c r="A46" s="381"/>
      <c r="B46" s="384"/>
      <c r="C46" s="366" t="s">
        <v>110</v>
      </c>
      <c r="D46" s="385"/>
      <c r="E46" s="383"/>
      <c r="F46" s="548">
        <v>675</v>
      </c>
      <c r="G46" s="548">
        <v>466</v>
      </c>
      <c r="H46" s="548">
        <v>643</v>
      </c>
      <c r="I46" s="548">
        <v>505</v>
      </c>
      <c r="J46" s="548">
        <v>563</v>
      </c>
      <c r="K46" s="549">
        <v>112</v>
      </c>
      <c r="L46" s="380">
        <v>19.893428063943162</v>
      </c>
    </row>
    <row r="47" spans="1:12" s="110" customFormat="1" ht="15" customHeight="1" x14ac:dyDescent="0.2">
      <c r="A47" s="381"/>
      <c r="B47" s="385"/>
      <c r="C47" s="382" t="s">
        <v>352</v>
      </c>
      <c r="D47" s="385"/>
      <c r="E47" s="383"/>
      <c r="F47" s="548">
        <v>150</v>
      </c>
      <c r="G47" s="548">
        <v>127</v>
      </c>
      <c r="H47" s="548">
        <v>177</v>
      </c>
      <c r="I47" s="548">
        <v>143</v>
      </c>
      <c r="J47" s="550">
        <v>162</v>
      </c>
      <c r="K47" s="549">
        <v>-12</v>
      </c>
      <c r="L47" s="380">
        <v>-7.4074074074074074</v>
      </c>
    </row>
    <row r="48" spans="1:12" s="110" customFormat="1" ht="15" customHeight="1" x14ac:dyDescent="0.2">
      <c r="A48" s="381"/>
      <c r="B48" s="385"/>
      <c r="C48" s="366" t="s">
        <v>111</v>
      </c>
      <c r="D48" s="386"/>
      <c r="E48" s="387"/>
      <c r="F48" s="548">
        <v>80</v>
      </c>
      <c r="G48" s="548">
        <v>74</v>
      </c>
      <c r="H48" s="548">
        <v>61</v>
      </c>
      <c r="I48" s="548">
        <v>52</v>
      </c>
      <c r="J48" s="548">
        <v>87</v>
      </c>
      <c r="K48" s="549">
        <v>-7</v>
      </c>
      <c r="L48" s="380">
        <v>-8.0459770114942533</v>
      </c>
    </row>
    <row r="49" spans="1:12" s="110" customFormat="1" ht="15" customHeight="1" x14ac:dyDescent="0.2">
      <c r="A49" s="381"/>
      <c r="B49" s="385"/>
      <c r="C49" s="382" t="s">
        <v>352</v>
      </c>
      <c r="D49" s="385"/>
      <c r="E49" s="383"/>
      <c r="F49" s="548">
        <v>20</v>
      </c>
      <c r="G49" s="548">
        <v>17</v>
      </c>
      <c r="H49" s="548">
        <v>15</v>
      </c>
      <c r="I49" s="548">
        <v>12</v>
      </c>
      <c r="J49" s="548">
        <v>26</v>
      </c>
      <c r="K49" s="549">
        <v>-6</v>
      </c>
      <c r="L49" s="380">
        <v>-23.076923076923077</v>
      </c>
    </row>
    <row r="50" spans="1:12" s="110" customFormat="1" ht="15" customHeight="1" x14ac:dyDescent="0.2">
      <c r="A50" s="381"/>
      <c r="B50" s="384" t="s">
        <v>113</v>
      </c>
      <c r="C50" s="382" t="s">
        <v>181</v>
      </c>
      <c r="D50" s="385"/>
      <c r="E50" s="383"/>
      <c r="F50" s="548">
        <v>5178</v>
      </c>
      <c r="G50" s="548">
        <v>3402</v>
      </c>
      <c r="H50" s="548">
        <v>5559</v>
      </c>
      <c r="I50" s="548">
        <v>4650</v>
      </c>
      <c r="J50" s="550">
        <v>5249</v>
      </c>
      <c r="K50" s="549">
        <v>-71</v>
      </c>
      <c r="L50" s="380">
        <v>-1.3526385978281577</v>
      </c>
    </row>
    <row r="51" spans="1:12" s="110" customFormat="1" ht="15" customHeight="1" x14ac:dyDescent="0.2">
      <c r="A51" s="381"/>
      <c r="B51" s="385"/>
      <c r="C51" s="382" t="s">
        <v>352</v>
      </c>
      <c r="D51" s="385"/>
      <c r="E51" s="383"/>
      <c r="F51" s="548">
        <v>1558</v>
      </c>
      <c r="G51" s="548">
        <v>995</v>
      </c>
      <c r="H51" s="548">
        <v>1982</v>
      </c>
      <c r="I51" s="548">
        <v>1449</v>
      </c>
      <c r="J51" s="548">
        <v>1702</v>
      </c>
      <c r="K51" s="549">
        <v>-144</v>
      </c>
      <c r="L51" s="380">
        <v>-8.46063454759107</v>
      </c>
    </row>
    <row r="52" spans="1:12" s="110" customFormat="1" ht="15" customHeight="1" x14ac:dyDescent="0.2">
      <c r="A52" s="381"/>
      <c r="B52" s="384"/>
      <c r="C52" s="382" t="s">
        <v>182</v>
      </c>
      <c r="D52" s="385"/>
      <c r="E52" s="383"/>
      <c r="F52" s="548">
        <v>2200</v>
      </c>
      <c r="G52" s="548">
        <v>1687</v>
      </c>
      <c r="H52" s="548">
        <v>2185</v>
      </c>
      <c r="I52" s="548">
        <v>1843</v>
      </c>
      <c r="J52" s="548">
        <v>1936</v>
      </c>
      <c r="K52" s="549">
        <v>264</v>
      </c>
      <c r="L52" s="380">
        <v>13.636363636363637</v>
      </c>
    </row>
    <row r="53" spans="1:12" s="269" customFormat="1" ht="11.25" customHeight="1" x14ac:dyDescent="0.2">
      <c r="A53" s="381"/>
      <c r="B53" s="385"/>
      <c r="C53" s="382" t="s">
        <v>352</v>
      </c>
      <c r="D53" s="385"/>
      <c r="E53" s="383"/>
      <c r="F53" s="548">
        <v>790</v>
      </c>
      <c r="G53" s="548">
        <v>682</v>
      </c>
      <c r="H53" s="548">
        <v>931</v>
      </c>
      <c r="I53" s="548">
        <v>729</v>
      </c>
      <c r="J53" s="550">
        <v>764</v>
      </c>
      <c r="K53" s="549">
        <v>26</v>
      </c>
      <c r="L53" s="380">
        <v>3.4031413612565444</v>
      </c>
    </row>
    <row r="54" spans="1:12" s="151" customFormat="1" ht="12.75" customHeight="1" x14ac:dyDescent="0.2">
      <c r="A54" s="381"/>
      <c r="B54" s="384" t="s">
        <v>113</v>
      </c>
      <c r="C54" s="384" t="s">
        <v>116</v>
      </c>
      <c r="D54" s="385"/>
      <c r="E54" s="383"/>
      <c r="F54" s="548">
        <v>5929</v>
      </c>
      <c r="G54" s="548">
        <v>4116</v>
      </c>
      <c r="H54" s="548">
        <v>6245</v>
      </c>
      <c r="I54" s="548">
        <v>5152</v>
      </c>
      <c r="J54" s="548">
        <v>5821</v>
      </c>
      <c r="K54" s="549">
        <v>108</v>
      </c>
      <c r="L54" s="380">
        <v>1.8553513142071809</v>
      </c>
    </row>
    <row r="55" spans="1:12" ht="11.25" x14ac:dyDescent="0.2">
      <c r="A55" s="381"/>
      <c r="B55" s="385"/>
      <c r="C55" s="382" t="s">
        <v>352</v>
      </c>
      <c r="D55" s="385"/>
      <c r="E55" s="383"/>
      <c r="F55" s="548">
        <v>1803</v>
      </c>
      <c r="G55" s="548">
        <v>1298</v>
      </c>
      <c r="H55" s="548">
        <v>2202</v>
      </c>
      <c r="I55" s="548">
        <v>1620</v>
      </c>
      <c r="J55" s="548">
        <v>1910</v>
      </c>
      <c r="K55" s="549">
        <v>-107</v>
      </c>
      <c r="L55" s="380">
        <v>-5.6020942408376966</v>
      </c>
    </row>
    <row r="56" spans="1:12" ht="14.25" customHeight="1" x14ac:dyDescent="0.2">
      <c r="A56" s="381"/>
      <c r="B56" s="385"/>
      <c r="C56" s="384" t="s">
        <v>117</v>
      </c>
      <c r="D56" s="385"/>
      <c r="E56" s="383"/>
      <c r="F56" s="548">
        <v>1442</v>
      </c>
      <c r="G56" s="548">
        <v>972</v>
      </c>
      <c r="H56" s="548">
        <v>1492</v>
      </c>
      <c r="I56" s="548">
        <v>1326</v>
      </c>
      <c r="J56" s="548">
        <v>1356</v>
      </c>
      <c r="K56" s="549">
        <v>86</v>
      </c>
      <c r="L56" s="380">
        <v>6.3421828908554572</v>
      </c>
    </row>
    <row r="57" spans="1:12" ht="18.75" customHeight="1" x14ac:dyDescent="0.2">
      <c r="A57" s="388"/>
      <c r="B57" s="389"/>
      <c r="C57" s="390" t="s">
        <v>352</v>
      </c>
      <c r="D57" s="389"/>
      <c r="E57" s="391"/>
      <c r="F57" s="551">
        <v>542</v>
      </c>
      <c r="G57" s="552">
        <v>379</v>
      </c>
      <c r="H57" s="552">
        <v>706</v>
      </c>
      <c r="I57" s="552">
        <v>556</v>
      </c>
      <c r="J57" s="552">
        <v>549</v>
      </c>
      <c r="K57" s="553">
        <f t="shared" ref="K57" si="0">IF(OR(F57=".",J57=".")=TRUE,".",IF(OR(F57="*",J57="*")=TRUE,"*",IF(AND(F57="-",J57="-")=TRUE,"-",IF(AND(ISNUMBER(J57),ISNUMBER(F57))=TRUE,IF(F57-J57=0,0,F57-J57),IF(ISNUMBER(F57)=TRUE,F57,-J57)))))</f>
        <v>-7</v>
      </c>
      <c r="L57" s="392">
        <f t="shared" ref="L57" si="1">IF(K57 =".",".",IF(K57 ="*","*",IF(K57="-","-",IF(K57=0,0,IF(OR(J57="-",J57=".",F57="-",F57=".")=TRUE,"X",IF(J57=0,"0,0",IF(ABS(K57*100/J57)&gt;250,".X",(K57*100/J57))))))))</f>
        <v>-1.2750455373406193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7573</v>
      </c>
      <c r="E11" s="114">
        <v>5427</v>
      </c>
      <c r="F11" s="114">
        <v>10136</v>
      </c>
      <c r="G11" s="114">
        <v>6723</v>
      </c>
      <c r="H11" s="140">
        <v>7388</v>
      </c>
      <c r="I11" s="115">
        <v>185</v>
      </c>
      <c r="J11" s="116">
        <v>2.5040606388738493</v>
      </c>
    </row>
    <row r="12" spans="1:15" s="110" customFormat="1" ht="24.95" customHeight="1" x14ac:dyDescent="0.2">
      <c r="A12" s="193" t="s">
        <v>132</v>
      </c>
      <c r="B12" s="194" t="s">
        <v>133</v>
      </c>
      <c r="C12" s="113">
        <v>0.8979268453717153</v>
      </c>
      <c r="D12" s="115">
        <v>68</v>
      </c>
      <c r="E12" s="114">
        <v>50</v>
      </c>
      <c r="F12" s="114">
        <v>103</v>
      </c>
      <c r="G12" s="114">
        <v>50</v>
      </c>
      <c r="H12" s="140">
        <v>60</v>
      </c>
      <c r="I12" s="115">
        <v>8</v>
      </c>
      <c r="J12" s="116">
        <v>13.333333333333334</v>
      </c>
    </row>
    <row r="13" spans="1:15" s="110" customFormat="1" ht="24.95" customHeight="1" x14ac:dyDescent="0.2">
      <c r="A13" s="193" t="s">
        <v>134</v>
      </c>
      <c r="B13" s="199" t="s">
        <v>214</v>
      </c>
      <c r="C13" s="113">
        <v>0.9111316519212993</v>
      </c>
      <c r="D13" s="115">
        <v>69</v>
      </c>
      <c r="E13" s="114">
        <v>95</v>
      </c>
      <c r="F13" s="114">
        <v>127</v>
      </c>
      <c r="G13" s="114">
        <v>82</v>
      </c>
      <c r="H13" s="140">
        <v>72</v>
      </c>
      <c r="I13" s="115">
        <v>-3</v>
      </c>
      <c r="J13" s="116">
        <v>-4.166666666666667</v>
      </c>
    </row>
    <row r="14" spans="1:15" s="287" customFormat="1" ht="24.95" customHeight="1" x14ac:dyDescent="0.2">
      <c r="A14" s="193" t="s">
        <v>215</v>
      </c>
      <c r="B14" s="199" t="s">
        <v>137</v>
      </c>
      <c r="C14" s="113">
        <v>16.307936088736302</v>
      </c>
      <c r="D14" s="115">
        <v>1235</v>
      </c>
      <c r="E14" s="114">
        <v>768</v>
      </c>
      <c r="F14" s="114">
        <v>1968</v>
      </c>
      <c r="G14" s="114">
        <v>1226</v>
      </c>
      <c r="H14" s="140">
        <v>1529</v>
      </c>
      <c r="I14" s="115">
        <v>-294</v>
      </c>
      <c r="J14" s="116">
        <v>-19.228253760627862</v>
      </c>
      <c r="K14" s="110"/>
      <c r="L14" s="110"/>
      <c r="M14" s="110"/>
      <c r="N14" s="110"/>
      <c r="O14" s="110"/>
    </row>
    <row r="15" spans="1:15" s="110" customFormat="1" ht="24.95" customHeight="1" x14ac:dyDescent="0.2">
      <c r="A15" s="193" t="s">
        <v>216</v>
      </c>
      <c r="B15" s="199" t="s">
        <v>217</v>
      </c>
      <c r="C15" s="113">
        <v>1.8222633038425986</v>
      </c>
      <c r="D15" s="115">
        <v>138</v>
      </c>
      <c r="E15" s="114">
        <v>116</v>
      </c>
      <c r="F15" s="114">
        <v>199</v>
      </c>
      <c r="G15" s="114">
        <v>116</v>
      </c>
      <c r="H15" s="140">
        <v>128</v>
      </c>
      <c r="I15" s="115">
        <v>10</v>
      </c>
      <c r="J15" s="116">
        <v>7.8125</v>
      </c>
    </row>
    <row r="16" spans="1:15" s="287" customFormat="1" ht="24.95" customHeight="1" x14ac:dyDescent="0.2">
      <c r="A16" s="193" t="s">
        <v>218</v>
      </c>
      <c r="B16" s="199" t="s">
        <v>141</v>
      </c>
      <c r="C16" s="113">
        <v>10.880760596857256</v>
      </c>
      <c r="D16" s="115">
        <v>824</v>
      </c>
      <c r="E16" s="114">
        <v>491</v>
      </c>
      <c r="F16" s="114">
        <v>1310</v>
      </c>
      <c r="G16" s="114">
        <v>793</v>
      </c>
      <c r="H16" s="140">
        <v>1028</v>
      </c>
      <c r="I16" s="115">
        <v>-204</v>
      </c>
      <c r="J16" s="116">
        <v>-19.844357976653697</v>
      </c>
      <c r="K16" s="110"/>
      <c r="L16" s="110"/>
      <c r="M16" s="110"/>
      <c r="N16" s="110"/>
      <c r="O16" s="110"/>
    </row>
    <row r="17" spans="1:15" s="110" customFormat="1" ht="24.95" customHeight="1" x14ac:dyDescent="0.2">
      <c r="A17" s="193" t="s">
        <v>142</v>
      </c>
      <c r="B17" s="199" t="s">
        <v>220</v>
      </c>
      <c r="C17" s="113">
        <v>3.6049121880364452</v>
      </c>
      <c r="D17" s="115">
        <v>273</v>
      </c>
      <c r="E17" s="114">
        <v>161</v>
      </c>
      <c r="F17" s="114">
        <v>459</v>
      </c>
      <c r="G17" s="114">
        <v>317</v>
      </c>
      <c r="H17" s="140">
        <v>373</v>
      </c>
      <c r="I17" s="115">
        <v>-100</v>
      </c>
      <c r="J17" s="116">
        <v>-26.809651474530831</v>
      </c>
    </row>
    <row r="18" spans="1:15" s="287" customFormat="1" ht="24.95" customHeight="1" x14ac:dyDescent="0.2">
      <c r="A18" s="201" t="s">
        <v>144</v>
      </c>
      <c r="B18" s="202" t="s">
        <v>145</v>
      </c>
      <c r="C18" s="113">
        <v>7.1173907302258019</v>
      </c>
      <c r="D18" s="115">
        <v>539</v>
      </c>
      <c r="E18" s="114">
        <v>261</v>
      </c>
      <c r="F18" s="114">
        <v>622</v>
      </c>
      <c r="G18" s="114">
        <v>439</v>
      </c>
      <c r="H18" s="140">
        <v>506</v>
      </c>
      <c r="I18" s="115">
        <v>33</v>
      </c>
      <c r="J18" s="116">
        <v>6.5217391304347823</v>
      </c>
      <c r="K18" s="110"/>
      <c r="L18" s="110"/>
      <c r="M18" s="110"/>
      <c r="N18" s="110"/>
      <c r="O18" s="110"/>
    </row>
    <row r="19" spans="1:15" s="110" customFormat="1" ht="24.95" customHeight="1" x14ac:dyDescent="0.2">
      <c r="A19" s="193" t="s">
        <v>146</v>
      </c>
      <c r="B19" s="199" t="s">
        <v>147</v>
      </c>
      <c r="C19" s="113">
        <v>15.938201505347946</v>
      </c>
      <c r="D19" s="115">
        <v>1207</v>
      </c>
      <c r="E19" s="114">
        <v>731</v>
      </c>
      <c r="F19" s="114">
        <v>1377</v>
      </c>
      <c r="G19" s="114">
        <v>830</v>
      </c>
      <c r="H19" s="140">
        <v>867</v>
      </c>
      <c r="I19" s="115">
        <v>340</v>
      </c>
      <c r="J19" s="116">
        <v>39.215686274509807</v>
      </c>
    </row>
    <row r="20" spans="1:15" s="287" customFormat="1" ht="24.95" customHeight="1" x14ac:dyDescent="0.2">
      <c r="A20" s="193" t="s">
        <v>148</v>
      </c>
      <c r="B20" s="199" t="s">
        <v>149</v>
      </c>
      <c r="C20" s="113">
        <v>3.2483824111976758</v>
      </c>
      <c r="D20" s="115">
        <v>246</v>
      </c>
      <c r="E20" s="114">
        <v>225</v>
      </c>
      <c r="F20" s="114">
        <v>322</v>
      </c>
      <c r="G20" s="114">
        <v>216</v>
      </c>
      <c r="H20" s="140">
        <v>266</v>
      </c>
      <c r="I20" s="115">
        <v>-20</v>
      </c>
      <c r="J20" s="116">
        <v>-7.518796992481203</v>
      </c>
      <c r="K20" s="110"/>
      <c r="L20" s="110"/>
      <c r="M20" s="110"/>
      <c r="N20" s="110"/>
      <c r="O20" s="110"/>
    </row>
    <row r="21" spans="1:15" s="110" customFormat="1" ht="24.95" customHeight="1" x14ac:dyDescent="0.2">
      <c r="A21" s="201" t="s">
        <v>150</v>
      </c>
      <c r="B21" s="202" t="s">
        <v>151</v>
      </c>
      <c r="C21" s="113">
        <v>3.1031295391522513</v>
      </c>
      <c r="D21" s="115">
        <v>235</v>
      </c>
      <c r="E21" s="114">
        <v>223</v>
      </c>
      <c r="F21" s="114">
        <v>247</v>
      </c>
      <c r="G21" s="114">
        <v>225</v>
      </c>
      <c r="H21" s="140">
        <v>286</v>
      </c>
      <c r="I21" s="115">
        <v>-51</v>
      </c>
      <c r="J21" s="116">
        <v>-17.832167832167833</v>
      </c>
    </row>
    <row r="22" spans="1:15" s="110" customFormat="1" ht="24.95" customHeight="1" x14ac:dyDescent="0.2">
      <c r="A22" s="201" t="s">
        <v>152</v>
      </c>
      <c r="B22" s="199" t="s">
        <v>153</v>
      </c>
      <c r="C22" s="113">
        <v>1.1224085567146442</v>
      </c>
      <c r="D22" s="115">
        <v>85</v>
      </c>
      <c r="E22" s="114">
        <v>48</v>
      </c>
      <c r="F22" s="114">
        <v>74</v>
      </c>
      <c r="G22" s="114">
        <v>47</v>
      </c>
      <c r="H22" s="140">
        <v>74</v>
      </c>
      <c r="I22" s="115">
        <v>11</v>
      </c>
      <c r="J22" s="116">
        <v>14.864864864864865</v>
      </c>
    </row>
    <row r="23" spans="1:15" s="110" customFormat="1" ht="24.95" customHeight="1" x14ac:dyDescent="0.2">
      <c r="A23" s="193" t="s">
        <v>154</v>
      </c>
      <c r="B23" s="199" t="s">
        <v>155</v>
      </c>
      <c r="C23" s="113">
        <v>0.95074607157005153</v>
      </c>
      <c r="D23" s="115">
        <v>72</v>
      </c>
      <c r="E23" s="114">
        <v>34</v>
      </c>
      <c r="F23" s="114">
        <v>124</v>
      </c>
      <c r="G23" s="114">
        <v>27</v>
      </c>
      <c r="H23" s="140">
        <v>79</v>
      </c>
      <c r="I23" s="115">
        <v>-7</v>
      </c>
      <c r="J23" s="116">
        <v>-8.8607594936708853</v>
      </c>
    </row>
    <row r="24" spans="1:15" s="110" customFormat="1" ht="24.95" customHeight="1" x14ac:dyDescent="0.2">
      <c r="A24" s="193" t="s">
        <v>156</v>
      </c>
      <c r="B24" s="199" t="s">
        <v>221</v>
      </c>
      <c r="C24" s="113">
        <v>15.674105374356266</v>
      </c>
      <c r="D24" s="115">
        <v>1187</v>
      </c>
      <c r="E24" s="114">
        <v>915</v>
      </c>
      <c r="F24" s="114">
        <v>1367</v>
      </c>
      <c r="G24" s="114">
        <v>1242</v>
      </c>
      <c r="H24" s="140">
        <v>1219</v>
      </c>
      <c r="I24" s="115">
        <v>-32</v>
      </c>
      <c r="J24" s="116">
        <v>-2.6251025430680888</v>
      </c>
    </row>
    <row r="25" spans="1:15" s="110" customFormat="1" ht="24.95" customHeight="1" x14ac:dyDescent="0.2">
      <c r="A25" s="193" t="s">
        <v>222</v>
      </c>
      <c r="B25" s="204" t="s">
        <v>159</v>
      </c>
      <c r="C25" s="113">
        <v>3.9746467714247986</v>
      </c>
      <c r="D25" s="115">
        <v>301</v>
      </c>
      <c r="E25" s="114">
        <v>232</v>
      </c>
      <c r="F25" s="114">
        <v>385</v>
      </c>
      <c r="G25" s="114">
        <v>340</v>
      </c>
      <c r="H25" s="140">
        <v>329</v>
      </c>
      <c r="I25" s="115">
        <v>-28</v>
      </c>
      <c r="J25" s="116">
        <v>-8.5106382978723403</v>
      </c>
    </row>
    <row r="26" spans="1:15" s="110" customFormat="1" ht="24.95" customHeight="1" x14ac:dyDescent="0.2">
      <c r="A26" s="201">
        <v>782.78300000000002</v>
      </c>
      <c r="B26" s="203" t="s">
        <v>160</v>
      </c>
      <c r="C26" s="113">
        <v>11.541000924336458</v>
      </c>
      <c r="D26" s="115">
        <v>874</v>
      </c>
      <c r="E26" s="114">
        <v>547</v>
      </c>
      <c r="F26" s="114">
        <v>1167</v>
      </c>
      <c r="G26" s="114">
        <v>772</v>
      </c>
      <c r="H26" s="140">
        <v>807</v>
      </c>
      <c r="I26" s="115">
        <v>67</v>
      </c>
      <c r="J26" s="116">
        <v>8.3023543990086743</v>
      </c>
    </row>
    <row r="27" spans="1:15" s="110" customFormat="1" ht="24.95" customHeight="1" x14ac:dyDescent="0.2">
      <c r="A27" s="193" t="s">
        <v>161</v>
      </c>
      <c r="B27" s="199" t="s">
        <v>162</v>
      </c>
      <c r="C27" s="113">
        <v>1.2148422025617325</v>
      </c>
      <c r="D27" s="115">
        <v>92</v>
      </c>
      <c r="E27" s="114">
        <v>108</v>
      </c>
      <c r="F27" s="114">
        <v>176</v>
      </c>
      <c r="G27" s="114">
        <v>82</v>
      </c>
      <c r="H27" s="140">
        <v>62</v>
      </c>
      <c r="I27" s="115">
        <v>30</v>
      </c>
      <c r="J27" s="116">
        <v>48.387096774193552</v>
      </c>
    </row>
    <row r="28" spans="1:15" s="110" customFormat="1" ht="24.95" customHeight="1" x14ac:dyDescent="0.2">
      <c r="A28" s="193" t="s">
        <v>163</v>
      </c>
      <c r="B28" s="199" t="s">
        <v>164</v>
      </c>
      <c r="C28" s="113">
        <v>2.7333949557638979</v>
      </c>
      <c r="D28" s="115">
        <v>207</v>
      </c>
      <c r="E28" s="114">
        <v>197</v>
      </c>
      <c r="F28" s="114">
        <v>515</v>
      </c>
      <c r="G28" s="114">
        <v>162</v>
      </c>
      <c r="H28" s="140">
        <v>243</v>
      </c>
      <c r="I28" s="115">
        <v>-36</v>
      </c>
      <c r="J28" s="116">
        <v>-14.814814814814815</v>
      </c>
    </row>
    <row r="29" spans="1:15" s="110" customFormat="1" ht="24.95" customHeight="1" x14ac:dyDescent="0.2">
      <c r="A29" s="193">
        <v>86</v>
      </c>
      <c r="B29" s="199" t="s">
        <v>165</v>
      </c>
      <c r="C29" s="113">
        <v>4.357586161362736</v>
      </c>
      <c r="D29" s="115">
        <v>330</v>
      </c>
      <c r="E29" s="114">
        <v>311</v>
      </c>
      <c r="F29" s="114">
        <v>492</v>
      </c>
      <c r="G29" s="114">
        <v>320</v>
      </c>
      <c r="H29" s="140">
        <v>312</v>
      </c>
      <c r="I29" s="115">
        <v>18</v>
      </c>
      <c r="J29" s="116">
        <v>5.7692307692307692</v>
      </c>
    </row>
    <row r="30" spans="1:15" s="110" customFormat="1" ht="24.95" customHeight="1" x14ac:dyDescent="0.2">
      <c r="A30" s="193">
        <v>87.88</v>
      </c>
      <c r="B30" s="204" t="s">
        <v>166</v>
      </c>
      <c r="C30" s="113">
        <v>7.8832695101016768</v>
      </c>
      <c r="D30" s="115">
        <v>597</v>
      </c>
      <c r="E30" s="114">
        <v>524</v>
      </c>
      <c r="F30" s="114">
        <v>780</v>
      </c>
      <c r="G30" s="114">
        <v>497</v>
      </c>
      <c r="H30" s="140">
        <v>474</v>
      </c>
      <c r="I30" s="115">
        <v>123</v>
      </c>
      <c r="J30" s="116">
        <v>25.949367088607595</v>
      </c>
    </row>
    <row r="31" spans="1:15" s="110" customFormat="1" ht="24.95" customHeight="1" x14ac:dyDescent="0.2">
      <c r="A31" s="193" t="s">
        <v>167</v>
      </c>
      <c r="B31" s="199" t="s">
        <v>168</v>
      </c>
      <c r="C31" s="113">
        <v>3.0239006998547473</v>
      </c>
      <c r="D31" s="115">
        <v>229</v>
      </c>
      <c r="E31" s="114">
        <v>158</v>
      </c>
      <c r="F31" s="114">
        <v>290</v>
      </c>
      <c r="G31" s="114">
        <v>166</v>
      </c>
      <c r="H31" s="140">
        <v>203</v>
      </c>
      <c r="I31" s="115">
        <v>26</v>
      </c>
      <c r="J31" s="116">
        <v>12.807881773399014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0.8979268453717153</v>
      </c>
      <c r="D34" s="115">
        <v>68</v>
      </c>
      <c r="E34" s="114">
        <v>50</v>
      </c>
      <c r="F34" s="114">
        <v>103</v>
      </c>
      <c r="G34" s="114">
        <v>50</v>
      </c>
      <c r="H34" s="140">
        <v>60</v>
      </c>
      <c r="I34" s="115">
        <v>8</v>
      </c>
      <c r="J34" s="116">
        <v>13.333333333333334</v>
      </c>
    </row>
    <row r="35" spans="1:10" s="110" customFormat="1" ht="24.95" customHeight="1" x14ac:dyDescent="0.2">
      <c r="A35" s="292" t="s">
        <v>171</v>
      </c>
      <c r="B35" s="293" t="s">
        <v>172</v>
      </c>
      <c r="C35" s="113">
        <v>24.3364584708834</v>
      </c>
      <c r="D35" s="115">
        <v>1843</v>
      </c>
      <c r="E35" s="114">
        <v>1124</v>
      </c>
      <c r="F35" s="114">
        <v>2717</v>
      </c>
      <c r="G35" s="114">
        <v>1747</v>
      </c>
      <c r="H35" s="140">
        <v>2107</v>
      </c>
      <c r="I35" s="115">
        <v>-264</v>
      </c>
      <c r="J35" s="116">
        <v>-12.529663028001899</v>
      </c>
    </row>
    <row r="36" spans="1:10" s="110" customFormat="1" ht="24.95" customHeight="1" x14ac:dyDescent="0.2">
      <c r="A36" s="294" t="s">
        <v>173</v>
      </c>
      <c r="B36" s="295" t="s">
        <v>174</v>
      </c>
      <c r="C36" s="125">
        <v>74.765614683744886</v>
      </c>
      <c r="D36" s="143">
        <v>5662</v>
      </c>
      <c r="E36" s="144">
        <v>4253</v>
      </c>
      <c r="F36" s="144">
        <v>7316</v>
      </c>
      <c r="G36" s="144">
        <v>4926</v>
      </c>
      <c r="H36" s="145">
        <v>5221</v>
      </c>
      <c r="I36" s="143">
        <v>441</v>
      </c>
      <c r="J36" s="146">
        <v>8.4466577284045208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7573</v>
      </c>
      <c r="F11" s="264">
        <v>5427</v>
      </c>
      <c r="G11" s="264">
        <v>10136</v>
      </c>
      <c r="H11" s="264">
        <v>6723</v>
      </c>
      <c r="I11" s="265">
        <v>7388</v>
      </c>
      <c r="J11" s="263">
        <v>185</v>
      </c>
      <c r="K11" s="266">
        <v>2.5040606388738493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26.832166908754786</v>
      </c>
      <c r="E13" s="115">
        <v>2032</v>
      </c>
      <c r="F13" s="114">
        <v>1419</v>
      </c>
      <c r="G13" s="114">
        <v>2564</v>
      </c>
      <c r="H13" s="114">
        <v>1900</v>
      </c>
      <c r="I13" s="140">
        <v>1904</v>
      </c>
      <c r="J13" s="115">
        <v>128</v>
      </c>
      <c r="K13" s="116">
        <v>6.7226890756302522</v>
      </c>
    </row>
    <row r="14" spans="1:15" ht="15.95" customHeight="1" x14ac:dyDescent="0.2">
      <c r="A14" s="306" t="s">
        <v>230</v>
      </c>
      <c r="B14" s="307"/>
      <c r="C14" s="308"/>
      <c r="D14" s="113">
        <v>50.481975439059816</v>
      </c>
      <c r="E14" s="115">
        <v>3823</v>
      </c>
      <c r="F14" s="114">
        <v>2685</v>
      </c>
      <c r="G14" s="114">
        <v>5682</v>
      </c>
      <c r="H14" s="114">
        <v>3120</v>
      </c>
      <c r="I14" s="140">
        <v>3579</v>
      </c>
      <c r="J14" s="115">
        <v>244</v>
      </c>
      <c r="K14" s="116">
        <v>6.8175468007823419</v>
      </c>
    </row>
    <row r="15" spans="1:15" ht="15.95" customHeight="1" x14ac:dyDescent="0.2">
      <c r="A15" s="306" t="s">
        <v>231</v>
      </c>
      <c r="B15" s="307"/>
      <c r="C15" s="308"/>
      <c r="D15" s="113">
        <v>11.699458602931466</v>
      </c>
      <c r="E15" s="115">
        <v>886</v>
      </c>
      <c r="F15" s="114">
        <v>674</v>
      </c>
      <c r="G15" s="114">
        <v>979</v>
      </c>
      <c r="H15" s="114">
        <v>893</v>
      </c>
      <c r="I15" s="140">
        <v>952</v>
      </c>
      <c r="J15" s="115">
        <v>-66</v>
      </c>
      <c r="K15" s="116">
        <v>-6.9327731092436977</v>
      </c>
    </row>
    <row r="16" spans="1:15" ht="15.95" customHeight="1" x14ac:dyDescent="0.2">
      <c r="A16" s="306" t="s">
        <v>232</v>
      </c>
      <c r="B16" s="307"/>
      <c r="C16" s="308"/>
      <c r="D16" s="113">
        <v>10.82794137065892</v>
      </c>
      <c r="E16" s="115">
        <v>820</v>
      </c>
      <c r="F16" s="114">
        <v>648</v>
      </c>
      <c r="G16" s="114">
        <v>862</v>
      </c>
      <c r="H16" s="114">
        <v>805</v>
      </c>
      <c r="I16" s="140">
        <v>949</v>
      </c>
      <c r="J16" s="115">
        <v>-129</v>
      </c>
      <c r="K16" s="116">
        <v>-13.593256059009484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0.81869800607421106</v>
      </c>
      <c r="E18" s="115">
        <v>62</v>
      </c>
      <c r="F18" s="114">
        <v>59</v>
      </c>
      <c r="G18" s="114">
        <v>109</v>
      </c>
      <c r="H18" s="114">
        <v>53</v>
      </c>
      <c r="I18" s="140">
        <v>52</v>
      </c>
      <c r="J18" s="115">
        <v>10</v>
      </c>
      <c r="K18" s="116">
        <v>19.23076923076923</v>
      </c>
    </row>
    <row r="19" spans="1:11" ht="14.1" customHeight="1" x14ac:dyDescent="0.2">
      <c r="A19" s="306" t="s">
        <v>235</v>
      </c>
      <c r="B19" s="307" t="s">
        <v>236</v>
      </c>
      <c r="C19" s="308"/>
      <c r="D19" s="113">
        <v>0.39614419648752147</v>
      </c>
      <c r="E19" s="115">
        <v>30</v>
      </c>
      <c r="F19" s="114">
        <v>33</v>
      </c>
      <c r="G19" s="114">
        <v>76</v>
      </c>
      <c r="H19" s="114">
        <v>23</v>
      </c>
      <c r="I19" s="140">
        <v>30</v>
      </c>
      <c r="J19" s="115">
        <v>0</v>
      </c>
      <c r="K19" s="116">
        <v>0</v>
      </c>
    </row>
    <row r="20" spans="1:11" ht="14.1" customHeight="1" x14ac:dyDescent="0.2">
      <c r="A20" s="306">
        <v>12</v>
      </c>
      <c r="B20" s="307" t="s">
        <v>237</v>
      </c>
      <c r="C20" s="308"/>
      <c r="D20" s="113">
        <v>1.0167701043179718</v>
      </c>
      <c r="E20" s="115">
        <v>77</v>
      </c>
      <c r="F20" s="114">
        <v>38</v>
      </c>
      <c r="G20" s="114">
        <v>102</v>
      </c>
      <c r="H20" s="114">
        <v>93</v>
      </c>
      <c r="I20" s="140">
        <v>89</v>
      </c>
      <c r="J20" s="115">
        <v>-12</v>
      </c>
      <c r="K20" s="116">
        <v>-13.48314606741573</v>
      </c>
    </row>
    <row r="21" spans="1:11" ht="14.1" customHeight="1" x14ac:dyDescent="0.2">
      <c r="A21" s="306">
        <v>21</v>
      </c>
      <c r="B21" s="307" t="s">
        <v>238</v>
      </c>
      <c r="C21" s="308"/>
      <c r="D21" s="113">
        <v>0.528192261983362</v>
      </c>
      <c r="E21" s="115">
        <v>40</v>
      </c>
      <c r="F21" s="114">
        <v>9</v>
      </c>
      <c r="G21" s="114">
        <v>21</v>
      </c>
      <c r="H21" s="114">
        <v>57</v>
      </c>
      <c r="I21" s="140">
        <v>63</v>
      </c>
      <c r="J21" s="115">
        <v>-23</v>
      </c>
      <c r="K21" s="116">
        <v>-36.507936507936506</v>
      </c>
    </row>
    <row r="22" spans="1:11" ht="14.1" customHeight="1" x14ac:dyDescent="0.2">
      <c r="A22" s="306">
        <v>22</v>
      </c>
      <c r="B22" s="307" t="s">
        <v>239</v>
      </c>
      <c r="C22" s="308"/>
      <c r="D22" s="113">
        <v>4.8989832298956824</v>
      </c>
      <c r="E22" s="115">
        <v>371</v>
      </c>
      <c r="F22" s="114">
        <v>225</v>
      </c>
      <c r="G22" s="114">
        <v>685</v>
      </c>
      <c r="H22" s="114">
        <v>420</v>
      </c>
      <c r="I22" s="140">
        <v>440</v>
      </c>
      <c r="J22" s="115">
        <v>-69</v>
      </c>
      <c r="K22" s="116">
        <v>-15.681818181818182</v>
      </c>
    </row>
    <row r="23" spans="1:11" ht="14.1" customHeight="1" x14ac:dyDescent="0.2">
      <c r="A23" s="306">
        <v>23</v>
      </c>
      <c r="B23" s="307" t="s">
        <v>240</v>
      </c>
      <c r="C23" s="308"/>
      <c r="D23" s="113">
        <v>0.95074607157005153</v>
      </c>
      <c r="E23" s="115">
        <v>72</v>
      </c>
      <c r="F23" s="114">
        <v>35</v>
      </c>
      <c r="G23" s="114">
        <v>88</v>
      </c>
      <c r="H23" s="114">
        <v>49</v>
      </c>
      <c r="I23" s="140">
        <v>49</v>
      </c>
      <c r="J23" s="115">
        <v>23</v>
      </c>
      <c r="K23" s="116">
        <v>46.938775510204081</v>
      </c>
    </row>
    <row r="24" spans="1:11" ht="14.1" customHeight="1" x14ac:dyDescent="0.2">
      <c r="A24" s="306">
        <v>24</v>
      </c>
      <c r="B24" s="307" t="s">
        <v>241</v>
      </c>
      <c r="C24" s="308"/>
      <c r="D24" s="113">
        <v>10.088472203882214</v>
      </c>
      <c r="E24" s="115">
        <v>764</v>
      </c>
      <c r="F24" s="114">
        <v>372</v>
      </c>
      <c r="G24" s="114">
        <v>847</v>
      </c>
      <c r="H24" s="114">
        <v>518</v>
      </c>
      <c r="I24" s="140">
        <v>556</v>
      </c>
      <c r="J24" s="115">
        <v>208</v>
      </c>
      <c r="K24" s="116">
        <v>37.410071942446045</v>
      </c>
    </row>
    <row r="25" spans="1:11" ht="14.1" customHeight="1" x14ac:dyDescent="0.2">
      <c r="A25" s="306">
        <v>25</v>
      </c>
      <c r="B25" s="307" t="s">
        <v>242</v>
      </c>
      <c r="C25" s="308"/>
      <c r="D25" s="113">
        <v>6.9721378581803775</v>
      </c>
      <c r="E25" s="115">
        <v>528</v>
      </c>
      <c r="F25" s="114">
        <v>351</v>
      </c>
      <c r="G25" s="114">
        <v>720</v>
      </c>
      <c r="H25" s="114">
        <v>594</v>
      </c>
      <c r="I25" s="140">
        <v>622</v>
      </c>
      <c r="J25" s="115">
        <v>-94</v>
      </c>
      <c r="K25" s="116">
        <v>-15.112540192926046</v>
      </c>
    </row>
    <row r="26" spans="1:11" ht="14.1" customHeight="1" x14ac:dyDescent="0.2">
      <c r="A26" s="306">
        <v>26</v>
      </c>
      <c r="B26" s="307" t="s">
        <v>243</v>
      </c>
      <c r="C26" s="308"/>
      <c r="D26" s="113">
        <v>4.595272679255249</v>
      </c>
      <c r="E26" s="115">
        <v>348</v>
      </c>
      <c r="F26" s="114">
        <v>324</v>
      </c>
      <c r="G26" s="114">
        <v>591</v>
      </c>
      <c r="H26" s="114">
        <v>349</v>
      </c>
      <c r="I26" s="140">
        <v>444</v>
      </c>
      <c r="J26" s="115">
        <v>-96</v>
      </c>
      <c r="K26" s="116">
        <v>-21.621621621621621</v>
      </c>
    </row>
    <row r="27" spans="1:11" ht="14.1" customHeight="1" x14ac:dyDescent="0.2">
      <c r="A27" s="306">
        <v>27</v>
      </c>
      <c r="B27" s="307" t="s">
        <v>244</v>
      </c>
      <c r="C27" s="308"/>
      <c r="D27" s="113">
        <v>3.4464545094414367</v>
      </c>
      <c r="E27" s="115">
        <v>261</v>
      </c>
      <c r="F27" s="114">
        <v>180</v>
      </c>
      <c r="G27" s="114">
        <v>281</v>
      </c>
      <c r="H27" s="114">
        <v>294</v>
      </c>
      <c r="I27" s="140">
        <v>296</v>
      </c>
      <c r="J27" s="115">
        <v>-35</v>
      </c>
      <c r="K27" s="116">
        <v>-11.824324324324325</v>
      </c>
    </row>
    <row r="28" spans="1:11" ht="14.1" customHeight="1" x14ac:dyDescent="0.2">
      <c r="A28" s="306">
        <v>28</v>
      </c>
      <c r="B28" s="307" t="s">
        <v>245</v>
      </c>
      <c r="C28" s="308"/>
      <c r="D28" s="113">
        <v>0.264096130991681</v>
      </c>
      <c r="E28" s="115">
        <v>20</v>
      </c>
      <c r="F28" s="114">
        <v>20</v>
      </c>
      <c r="G28" s="114">
        <v>23</v>
      </c>
      <c r="H28" s="114">
        <v>18</v>
      </c>
      <c r="I28" s="140">
        <v>25</v>
      </c>
      <c r="J28" s="115">
        <v>-5</v>
      </c>
      <c r="K28" s="116">
        <v>-20</v>
      </c>
    </row>
    <row r="29" spans="1:11" ht="14.1" customHeight="1" x14ac:dyDescent="0.2">
      <c r="A29" s="306">
        <v>29</v>
      </c>
      <c r="B29" s="307" t="s">
        <v>246</v>
      </c>
      <c r="C29" s="308"/>
      <c r="D29" s="113">
        <v>1.8354681103921828</v>
      </c>
      <c r="E29" s="115">
        <v>139</v>
      </c>
      <c r="F29" s="114">
        <v>128</v>
      </c>
      <c r="G29" s="114">
        <v>193</v>
      </c>
      <c r="H29" s="114">
        <v>148</v>
      </c>
      <c r="I29" s="140">
        <v>158</v>
      </c>
      <c r="J29" s="115">
        <v>-19</v>
      </c>
      <c r="K29" s="116">
        <v>-12.025316455696203</v>
      </c>
    </row>
    <row r="30" spans="1:11" ht="14.1" customHeight="1" x14ac:dyDescent="0.2">
      <c r="A30" s="306" t="s">
        <v>247</v>
      </c>
      <c r="B30" s="307" t="s">
        <v>248</v>
      </c>
      <c r="C30" s="308"/>
      <c r="D30" s="113">
        <v>0.51498745543377789</v>
      </c>
      <c r="E30" s="115">
        <v>39</v>
      </c>
      <c r="F30" s="114">
        <v>29</v>
      </c>
      <c r="G30" s="114" t="s">
        <v>513</v>
      </c>
      <c r="H30" s="114" t="s">
        <v>513</v>
      </c>
      <c r="I30" s="140">
        <v>40</v>
      </c>
      <c r="J30" s="115">
        <v>-1</v>
      </c>
      <c r="K30" s="116">
        <v>-2.5</v>
      </c>
    </row>
    <row r="31" spans="1:11" ht="14.1" customHeight="1" x14ac:dyDescent="0.2">
      <c r="A31" s="306" t="s">
        <v>249</v>
      </c>
      <c r="B31" s="307" t="s">
        <v>250</v>
      </c>
      <c r="C31" s="308"/>
      <c r="D31" s="113">
        <v>1.3204806549584049</v>
      </c>
      <c r="E31" s="115">
        <v>100</v>
      </c>
      <c r="F31" s="114">
        <v>94</v>
      </c>
      <c r="G31" s="114">
        <v>136</v>
      </c>
      <c r="H31" s="114">
        <v>112</v>
      </c>
      <c r="I31" s="140">
        <v>118</v>
      </c>
      <c r="J31" s="115">
        <v>-18</v>
      </c>
      <c r="K31" s="116">
        <v>-15.254237288135593</v>
      </c>
    </row>
    <row r="32" spans="1:11" ht="14.1" customHeight="1" x14ac:dyDescent="0.2">
      <c r="A32" s="306">
        <v>31</v>
      </c>
      <c r="B32" s="307" t="s">
        <v>251</v>
      </c>
      <c r="C32" s="308"/>
      <c r="D32" s="113">
        <v>0.62062590783045024</v>
      </c>
      <c r="E32" s="115">
        <v>47</v>
      </c>
      <c r="F32" s="114">
        <v>27</v>
      </c>
      <c r="G32" s="114">
        <v>37</v>
      </c>
      <c r="H32" s="114">
        <v>25</v>
      </c>
      <c r="I32" s="140">
        <v>34</v>
      </c>
      <c r="J32" s="115">
        <v>13</v>
      </c>
      <c r="K32" s="116">
        <v>38.235294117647058</v>
      </c>
    </row>
    <row r="33" spans="1:11" ht="14.1" customHeight="1" x14ac:dyDescent="0.2">
      <c r="A33" s="306">
        <v>32</v>
      </c>
      <c r="B33" s="307" t="s">
        <v>252</v>
      </c>
      <c r="C33" s="308"/>
      <c r="D33" s="113">
        <v>3.1427439588010038</v>
      </c>
      <c r="E33" s="115">
        <v>238</v>
      </c>
      <c r="F33" s="114">
        <v>148</v>
      </c>
      <c r="G33" s="114">
        <v>252</v>
      </c>
      <c r="H33" s="114">
        <v>246</v>
      </c>
      <c r="I33" s="140">
        <v>203</v>
      </c>
      <c r="J33" s="115">
        <v>35</v>
      </c>
      <c r="K33" s="116">
        <v>17.241379310344829</v>
      </c>
    </row>
    <row r="34" spans="1:11" ht="14.1" customHeight="1" x14ac:dyDescent="0.2">
      <c r="A34" s="306">
        <v>33</v>
      </c>
      <c r="B34" s="307" t="s">
        <v>253</v>
      </c>
      <c r="C34" s="308"/>
      <c r="D34" s="113">
        <v>1.5977815924996699</v>
      </c>
      <c r="E34" s="115">
        <v>121</v>
      </c>
      <c r="F34" s="114">
        <v>41</v>
      </c>
      <c r="G34" s="114">
        <v>139</v>
      </c>
      <c r="H34" s="114">
        <v>79</v>
      </c>
      <c r="I34" s="140">
        <v>109</v>
      </c>
      <c r="J34" s="115">
        <v>12</v>
      </c>
      <c r="K34" s="116">
        <v>11.009174311926605</v>
      </c>
    </row>
    <row r="35" spans="1:11" ht="14.1" customHeight="1" x14ac:dyDescent="0.2">
      <c r="A35" s="306">
        <v>34</v>
      </c>
      <c r="B35" s="307" t="s">
        <v>254</v>
      </c>
      <c r="C35" s="308"/>
      <c r="D35" s="113">
        <v>2.112769047933448</v>
      </c>
      <c r="E35" s="115">
        <v>160</v>
      </c>
      <c r="F35" s="114">
        <v>75</v>
      </c>
      <c r="G35" s="114">
        <v>167</v>
      </c>
      <c r="H35" s="114">
        <v>103</v>
      </c>
      <c r="I35" s="140">
        <v>126</v>
      </c>
      <c r="J35" s="115">
        <v>34</v>
      </c>
      <c r="K35" s="116">
        <v>26.984126984126984</v>
      </c>
    </row>
    <row r="36" spans="1:11" ht="14.1" customHeight="1" x14ac:dyDescent="0.2">
      <c r="A36" s="306">
        <v>41</v>
      </c>
      <c r="B36" s="307" t="s">
        <v>255</v>
      </c>
      <c r="C36" s="308"/>
      <c r="D36" s="113">
        <v>0.83190281262379506</v>
      </c>
      <c r="E36" s="115">
        <v>63</v>
      </c>
      <c r="F36" s="114">
        <v>59</v>
      </c>
      <c r="G36" s="114">
        <v>81</v>
      </c>
      <c r="H36" s="114">
        <v>65</v>
      </c>
      <c r="I36" s="140">
        <v>61</v>
      </c>
      <c r="J36" s="115">
        <v>2</v>
      </c>
      <c r="K36" s="116">
        <v>3.278688524590164</v>
      </c>
    </row>
    <row r="37" spans="1:11" ht="14.1" customHeight="1" x14ac:dyDescent="0.2">
      <c r="A37" s="306">
        <v>42</v>
      </c>
      <c r="B37" s="307" t="s">
        <v>256</v>
      </c>
      <c r="C37" s="308"/>
      <c r="D37" s="113">
        <v>0.21127690479334477</v>
      </c>
      <c r="E37" s="115">
        <v>16</v>
      </c>
      <c r="F37" s="114">
        <v>13</v>
      </c>
      <c r="G37" s="114">
        <v>17</v>
      </c>
      <c r="H37" s="114">
        <v>16</v>
      </c>
      <c r="I37" s="140">
        <v>14</v>
      </c>
      <c r="J37" s="115">
        <v>2</v>
      </c>
      <c r="K37" s="116">
        <v>14.285714285714286</v>
      </c>
    </row>
    <row r="38" spans="1:11" ht="14.1" customHeight="1" x14ac:dyDescent="0.2">
      <c r="A38" s="306">
        <v>43</v>
      </c>
      <c r="B38" s="307" t="s">
        <v>257</v>
      </c>
      <c r="C38" s="308"/>
      <c r="D38" s="113">
        <v>2.8258286016109864</v>
      </c>
      <c r="E38" s="115">
        <v>214</v>
      </c>
      <c r="F38" s="114">
        <v>150</v>
      </c>
      <c r="G38" s="114">
        <v>220</v>
      </c>
      <c r="H38" s="114">
        <v>169</v>
      </c>
      <c r="I38" s="140">
        <v>185</v>
      </c>
      <c r="J38" s="115">
        <v>29</v>
      </c>
      <c r="K38" s="116">
        <v>15.675675675675675</v>
      </c>
    </row>
    <row r="39" spans="1:11" ht="14.1" customHeight="1" x14ac:dyDescent="0.2">
      <c r="A39" s="306">
        <v>51</v>
      </c>
      <c r="B39" s="307" t="s">
        <v>258</v>
      </c>
      <c r="C39" s="308"/>
      <c r="D39" s="113">
        <v>6.5495840485936885</v>
      </c>
      <c r="E39" s="115">
        <v>496</v>
      </c>
      <c r="F39" s="114">
        <v>317</v>
      </c>
      <c r="G39" s="114">
        <v>673</v>
      </c>
      <c r="H39" s="114">
        <v>439</v>
      </c>
      <c r="I39" s="140">
        <v>470</v>
      </c>
      <c r="J39" s="115">
        <v>26</v>
      </c>
      <c r="K39" s="116">
        <v>5.5319148936170217</v>
      </c>
    </row>
    <row r="40" spans="1:11" ht="14.1" customHeight="1" x14ac:dyDescent="0.2">
      <c r="A40" s="306" t="s">
        <v>259</v>
      </c>
      <c r="B40" s="307" t="s">
        <v>260</v>
      </c>
      <c r="C40" s="308"/>
      <c r="D40" s="113">
        <v>6.1930542717549191</v>
      </c>
      <c r="E40" s="115">
        <v>469</v>
      </c>
      <c r="F40" s="114">
        <v>299</v>
      </c>
      <c r="G40" s="114">
        <v>623</v>
      </c>
      <c r="H40" s="114">
        <v>406</v>
      </c>
      <c r="I40" s="140">
        <v>434</v>
      </c>
      <c r="J40" s="115">
        <v>35</v>
      </c>
      <c r="K40" s="116">
        <v>8.064516129032258</v>
      </c>
    </row>
    <row r="41" spans="1:11" ht="14.1" customHeight="1" x14ac:dyDescent="0.2">
      <c r="A41" s="306"/>
      <c r="B41" s="307" t="s">
        <v>261</v>
      </c>
      <c r="C41" s="308"/>
      <c r="D41" s="113">
        <v>5.5196091377261327</v>
      </c>
      <c r="E41" s="115">
        <v>418</v>
      </c>
      <c r="F41" s="114">
        <v>246</v>
      </c>
      <c r="G41" s="114">
        <v>552</v>
      </c>
      <c r="H41" s="114">
        <v>371</v>
      </c>
      <c r="I41" s="140">
        <v>383</v>
      </c>
      <c r="J41" s="115">
        <v>35</v>
      </c>
      <c r="K41" s="116">
        <v>9.1383812010443872</v>
      </c>
    </row>
    <row r="42" spans="1:11" ht="14.1" customHeight="1" x14ac:dyDescent="0.2">
      <c r="A42" s="306">
        <v>52</v>
      </c>
      <c r="B42" s="307" t="s">
        <v>262</v>
      </c>
      <c r="C42" s="308"/>
      <c r="D42" s="113">
        <v>3.8293938993793741</v>
      </c>
      <c r="E42" s="115">
        <v>290</v>
      </c>
      <c r="F42" s="114">
        <v>224</v>
      </c>
      <c r="G42" s="114">
        <v>267</v>
      </c>
      <c r="H42" s="114">
        <v>235</v>
      </c>
      <c r="I42" s="140">
        <v>260</v>
      </c>
      <c r="J42" s="115">
        <v>30</v>
      </c>
      <c r="K42" s="116">
        <v>11.538461538461538</v>
      </c>
    </row>
    <row r="43" spans="1:11" ht="14.1" customHeight="1" x14ac:dyDescent="0.2">
      <c r="A43" s="306" t="s">
        <v>263</v>
      </c>
      <c r="B43" s="307" t="s">
        <v>264</v>
      </c>
      <c r="C43" s="308"/>
      <c r="D43" s="113">
        <v>3.1955631849993398</v>
      </c>
      <c r="E43" s="115">
        <v>242</v>
      </c>
      <c r="F43" s="114">
        <v>185</v>
      </c>
      <c r="G43" s="114">
        <v>223</v>
      </c>
      <c r="H43" s="114">
        <v>187</v>
      </c>
      <c r="I43" s="140">
        <v>205</v>
      </c>
      <c r="J43" s="115">
        <v>37</v>
      </c>
      <c r="K43" s="116">
        <v>18.048780487804876</v>
      </c>
    </row>
    <row r="44" spans="1:11" ht="14.1" customHeight="1" x14ac:dyDescent="0.2">
      <c r="A44" s="306">
        <v>53</v>
      </c>
      <c r="B44" s="307" t="s">
        <v>265</v>
      </c>
      <c r="C44" s="308"/>
      <c r="D44" s="113">
        <v>0.60742110128086624</v>
      </c>
      <c r="E44" s="115">
        <v>46</v>
      </c>
      <c r="F44" s="114">
        <v>35</v>
      </c>
      <c r="G44" s="114">
        <v>41</v>
      </c>
      <c r="H44" s="114">
        <v>43</v>
      </c>
      <c r="I44" s="140">
        <v>45</v>
      </c>
      <c r="J44" s="115">
        <v>1</v>
      </c>
      <c r="K44" s="116">
        <v>2.2222222222222223</v>
      </c>
    </row>
    <row r="45" spans="1:11" ht="14.1" customHeight="1" x14ac:dyDescent="0.2">
      <c r="A45" s="306" t="s">
        <v>266</v>
      </c>
      <c r="B45" s="307" t="s">
        <v>267</v>
      </c>
      <c r="C45" s="308"/>
      <c r="D45" s="113">
        <v>0.56780668163211412</v>
      </c>
      <c r="E45" s="115">
        <v>43</v>
      </c>
      <c r="F45" s="114">
        <v>34</v>
      </c>
      <c r="G45" s="114">
        <v>41</v>
      </c>
      <c r="H45" s="114">
        <v>42</v>
      </c>
      <c r="I45" s="140">
        <v>45</v>
      </c>
      <c r="J45" s="115">
        <v>-2</v>
      </c>
      <c r="K45" s="116">
        <v>-4.4444444444444446</v>
      </c>
    </row>
    <row r="46" spans="1:11" ht="14.1" customHeight="1" x14ac:dyDescent="0.2">
      <c r="A46" s="306">
        <v>54</v>
      </c>
      <c r="B46" s="307" t="s">
        <v>268</v>
      </c>
      <c r="C46" s="308"/>
      <c r="D46" s="113">
        <v>2.456094018222633</v>
      </c>
      <c r="E46" s="115">
        <v>186</v>
      </c>
      <c r="F46" s="114">
        <v>156</v>
      </c>
      <c r="G46" s="114">
        <v>212</v>
      </c>
      <c r="H46" s="114">
        <v>219</v>
      </c>
      <c r="I46" s="140">
        <v>212</v>
      </c>
      <c r="J46" s="115">
        <v>-26</v>
      </c>
      <c r="K46" s="116">
        <v>-12.264150943396226</v>
      </c>
    </row>
    <row r="47" spans="1:11" ht="14.1" customHeight="1" x14ac:dyDescent="0.2">
      <c r="A47" s="306">
        <v>61</v>
      </c>
      <c r="B47" s="307" t="s">
        <v>269</v>
      </c>
      <c r="C47" s="308"/>
      <c r="D47" s="113">
        <v>2.3900699854747129</v>
      </c>
      <c r="E47" s="115">
        <v>181</v>
      </c>
      <c r="F47" s="114">
        <v>123</v>
      </c>
      <c r="G47" s="114">
        <v>241</v>
      </c>
      <c r="H47" s="114">
        <v>180</v>
      </c>
      <c r="I47" s="140">
        <v>220</v>
      </c>
      <c r="J47" s="115">
        <v>-39</v>
      </c>
      <c r="K47" s="116">
        <v>-17.727272727272727</v>
      </c>
    </row>
    <row r="48" spans="1:11" ht="14.1" customHeight="1" x14ac:dyDescent="0.2">
      <c r="A48" s="306">
        <v>62</v>
      </c>
      <c r="B48" s="307" t="s">
        <v>270</v>
      </c>
      <c r="C48" s="308"/>
      <c r="D48" s="113">
        <v>6.0874158193582462</v>
      </c>
      <c r="E48" s="115">
        <v>461</v>
      </c>
      <c r="F48" s="114">
        <v>393</v>
      </c>
      <c r="G48" s="114">
        <v>597</v>
      </c>
      <c r="H48" s="114">
        <v>374</v>
      </c>
      <c r="I48" s="140">
        <v>348</v>
      </c>
      <c r="J48" s="115">
        <v>113</v>
      </c>
      <c r="K48" s="116">
        <v>32.47126436781609</v>
      </c>
    </row>
    <row r="49" spans="1:11" ht="14.1" customHeight="1" x14ac:dyDescent="0.2">
      <c r="A49" s="306">
        <v>63</v>
      </c>
      <c r="B49" s="307" t="s">
        <v>271</v>
      </c>
      <c r="C49" s="308"/>
      <c r="D49" s="113">
        <v>1.9807209824376073</v>
      </c>
      <c r="E49" s="115">
        <v>150</v>
      </c>
      <c r="F49" s="114">
        <v>139</v>
      </c>
      <c r="G49" s="114">
        <v>181</v>
      </c>
      <c r="H49" s="114">
        <v>138</v>
      </c>
      <c r="I49" s="140">
        <v>172</v>
      </c>
      <c r="J49" s="115">
        <v>-22</v>
      </c>
      <c r="K49" s="116">
        <v>-12.790697674418604</v>
      </c>
    </row>
    <row r="50" spans="1:11" ht="14.1" customHeight="1" x14ac:dyDescent="0.2">
      <c r="A50" s="306" t="s">
        <v>272</v>
      </c>
      <c r="B50" s="307" t="s">
        <v>273</v>
      </c>
      <c r="C50" s="308"/>
      <c r="D50" s="113">
        <v>0.40934900303710553</v>
      </c>
      <c r="E50" s="115">
        <v>31</v>
      </c>
      <c r="F50" s="114">
        <v>10</v>
      </c>
      <c r="G50" s="114">
        <v>38</v>
      </c>
      <c r="H50" s="114">
        <v>23</v>
      </c>
      <c r="I50" s="140">
        <v>32</v>
      </c>
      <c r="J50" s="115">
        <v>-1</v>
      </c>
      <c r="K50" s="116">
        <v>-3.125</v>
      </c>
    </row>
    <row r="51" spans="1:11" ht="14.1" customHeight="1" x14ac:dyDescent="0.2">
      <c r="A51" s="306" t="s">
        <v>274</v>
      </c>
      <c r="B51" s="307" t="s">
        <v>275</v>
      </c>
      <c r="C51" s="308"/>
      <c r="D51" s="113">
        <v>1.3468902680575729</v>
      </c>
      <c r="E51" s="115">
        <v>102</v>
      </c>
      <c r="F51" s="114">
        <v>114</v>
      </c>
      <c r="G51" s="114">
        <v>110</v>
      </c>
      <c r="H51" s="114">
        <v>101</v>
      </c>
      <c r="I51" s="140">
        <v>114</v>
      </c>
      <c r="J51" s="115">
        <v>-12</v>
      </c>
      <c r="K51" s="116">
        <v>-10.526315789473685</v>
      </c>
    </row>
    <row r="52" spans="1:11" ht="14.1" customHeight="1" x14ac:dyDescent="0.2">
      <c r="A52" s="306">
        <v>71</v>
      </c>
      <c r="B52" s="307" t="s">
        <v>276</v>
      </c>
      <c r="C52" s="308"/>
      <c r="D52" s="113">
        <v>8.9264492275188161</v>
      </c>
      <c r="E52" s="115">
        <v>676</v>
      </c>
      <c r="F52" s="114">
        <v>436</v>
      </c>
      <c r="G52" s="114">
        <v>923</v>
      </c>
      <c r="H52" s="114">
        <v>539</v>
      </c>
      <c r="I52" s="140">
        <v>687</v>
      </c>
      <c r="J52" s="115">
        <v>-11</v>
      </c>
      <c r="K52" s="116">
        <v>-1.6011644832605532</v>
      </c>
    </row>
    <row r="53" spans="1:11" ht="14.1" customHeight="1" x14ac:dyDescent="0.2">
      <c r="A53" s="306" t="s">
        <v>277</v>
      </c>
      <c r="B53" s="307" t="s">
        <v>278</v>
      </c>
      <c r="C53" s="308"/>
      <c r="D53" s="113">
        <v>4.5028390334081605</v>
      </c>
      <c r="E53" s="115">
        <v>341</v>
      </c>
      <c r="F53" s="114">
        <v>188</v>
      </c>
      <c r="G53" s="114">
        <v>433</v>
      </c>
      <c r="H53" s="114">
        <v>260</v>
      </c>
      <c r="I53" s="140">
        <v>319</v>
      </c>
      <c r="J53" s="115">
        <v>22</v>
      </c>
      <c r="K53" s="116">
        <v>6.8965517241379306</v>
      </c>
    </row>
    <row r="54" spans="1:11" ht="14.1" customHeight="1" x14ac:dyDescent="0.2">
      <c r="A54" s="306" t="s">
        <v>279</v>
      </c>
      <c r="B54" s="307" t="s">
        <v>280</v>
      </c>
      <c r="C54" s="308"/>
      <c r="D54" s="113">
        <v>3.6841410273339497</v>
      </c>
      <c r="E54" s="115">
        <v>279</v>
      </c>
      <c r="F54" s="114">
        <v>224</v>
      </c>
      <c r="G54" s="114">
        <v>425</v>
      </c>
      <c r="H54" s="114">
        <v>227</v>
      </c>
      <c r="I54" s="140">
        <v>305</v>
      </c>
      <c r="J54" s="115">
        <v>-26</v>
      </c>
      <c r="K54" s="116">
        <v>-8.5245901639344268</v>
      </c>
    </row>
    <row r="55" spans="1:11" ht="14.1" customHeight="1" x14ac:dyDescent="0.2">
      <c r="A55" s="306">
        <v>72</v>
      </c>
      <c r="B55" s="307" t="s">
        <v>281</v>
      </c>
      <c r="C55" s="308"/>
      <c r="D55" s="113">
        <v>1.8750825300409348</v>
      </c>
      <c r="E55" s="115">
        <v>142</v>
      </c>
      <c r="F55" s="114">
        <v>87</v>
      </c>
      <c r="G55" s="114">
        <v>205</v>
      </c>
      <c r="H55" s="114">
        <v>82</v>
      </c>
      <c r="I55" s="140">
        <v>159</v>
      </c>
      <c r="J55" s="115">
        <v>-17</v>
      </c>
      <c r="K55" s="116">
        <v>-10.691823899371069</v>
      </c>
    </row>
    <row r="56" spans="1:11" ht="14.1" customHeight="1" x14ac:dyDescent="0.2">
      <c r="A56" s="306" t="s">
        <v>282</v>
      </c>
      <c r="B56" s="307" t="s">
        <v>283</v>
      </c>
      <c r="C56" s="308"/>
      <c r="D56" s="113">
        <v>0.68664994057837048</v>
      </c>
      <c r="E56" s="115">
        <v>52</v>
      </c>
      <c r="F56" s="114">
        <v>18</v>
      </c>
      <c r="G56" s="114">
        <v>85</v>
      </c>
      <c r="H56" s="114">
        <v>19</v>
      </c>
      <c r="I56" s="140">
        <v>63</v>
      </c>
      <c r="J56" s="115">
        <v>-11</v>
      </c>
      <c r="K56" s="116">
        <v>-17.460317460317459</v>
      </c>
    </row>
    <row r="57" spans="1:11" ht="14.1" customHeight="1" x14ac:dyDescent="0.2">
      <c r="A57" s="306" t="s">
        <v>284</v>
      </c>
      <c r="B57" s="307" t="s">
        <v>285</v>
      </c>
      <c r="C57" s="308"/>
      <c r="D57" s="113">
        <v>0.64703552092961836</v>
      </c>
      <c r="E57" s="115">
        <v>49</v>
      </c>
      <c r="F57" s="114">
        <v>54</v>
      </c>
      <c r="G57" s="114">
        <v>56</v>
      </c>
      <c r="H57" s="114">
        <v>44</v>
      </c>
      <c r="I57" s="140">
        <v>59</v>
      </c>
      <c r="J57" s="115">
        <v>-10</v>
      </c>
      <c r="K57" s="116">
        <v>-16.949152542372882</v>
      </c>
    </row>
    <row r="58" spans="1:11" ht="14.1" customHeight="1" x14ac:dyDescent="0.2">
      <c r="A58" s="306">
        <v>73</v>
      </c>
      <c r="B58" s="307" t="s">
        <v>286</v>
      </c>
      <c r="C58" s="308"/>
      <c r="D58" s="113">
        <v>1.056384523966724</v>
      </c>
      <c r="E58" s="115">
        <v>80</v>
      </c>
      <c r="F58" s="114">
        <v>73</v>
      </c>
      <c r="G58" s="114">
        <v>182</v>
      </c>
      <c r="H58" s="114">
        <v>82</v>
      </c>
      <c r="I58" s="140">
        <v>86</v>
      </c>
      <c r="J58" s="115">
        <v>-6</v>
      </c>
      <c r="K58" s="116">
        <v>-6.9767441860465116</v>
      </c>
    </row>
    <row r="59" spans="1:11" ht="14.1" customHeight="1" x14ac:dyDescent="0.2">
      <c r="A59" s="306" t="s">
        <v>287</v>
      </c>
      <c r="B59" s="307" t="s">
        <v>288</v>
      </c>
      <c r="C59" s="308"/>
      <c r="D59" s="113">
        <v>0.81869800607421106</v>
      </c>
      <c r="E59" s="115">
        <v>62</v>
      </c>
      <c r="F59" s="114">
        <v>40</v>
      </c>
      <c r="G59" s="114">
        <v>120</v>
      </c>
      <c r="H59" s="114">
        <v>48</v>
      </c>
      <c r="I59" s="140">
        <v>58</v>
      </c>
      <c r="J59" s="115">
        <v>4</v>
      </c>
      <c r="K59" s="116">
        <v>6.8965517241379306</v>
      </c>
    </row>
    <row r="60" spans="1:11" ht="14.1" customHeight="1" x14ac:dyDescent="0.2">
      <c r="A60" s="306">
        <v>81</v>
      </c>
      <c r="B60" s="307" t="s">
        <v>289</v>
      </c>
      <c r="C60" s="308"/>
      <c r="D60" s="113">
        <v>6.0610062062590782</v>
      </c>
      <c r="E60" s="115">
        <v>459</v>
      </c>
      <c r="F60" s="114">
        <v>416</v>
      </c>
      <c r="G60" s="114">
        <v>583</v>
      </c>
      <c r="H60" s="114">
        <v>416</v>
      </c>
      <c r="I60" s="140">
        <v>402</v>
      </c>
      <c r="J60" s="115">
        <v>57</v>
      </c>
      <c r="K60" s="116">
        <v>14.17910447761194</v>
      </c>
    </row>
    <row r="61" spans="1:11" ht="14.1" customHeight="1" x14ac:dyDescent="0.2">
      <c r="A61" s="306" t="s">
        <v>290</v>
      </c>
      <c r="B61" s="307" t="s">
        <v>291</v>
      </c>
      <c r="C61" s="308"/>
      <c r="D61" s="113">
        <v>1.6109863990492539</v>
      </c>
      <c r="E61" s="115">
        <v>122</v>
      </c>
      <c r="F61" s="114">
        <v>91</v>
      </c>
      <c r="G61" s="114">
        <v>192</v>
      </c>
      <c r="H61" s="114">
        <v>94</v>
      </c>
      <c r="I61" s="140">
        <v>111</v>
      </c>
      <c r="J61" s="115">
        <v>11</v>
      </c>
      <c r="K61" s="116">
        <v>9.9099099099099099</v>
      </c>
    </row>
    <row r="62" spans="1:11" ht="14.1" customHeight="1" x14ac:dyDescent="0.2">
      <c r="A62" s="306" t="s">
        <v>292</v>
      </c>
      <c r="B62" s="307" t="s">
        <v>293</v>
      </c>
      <c r="C62" s="308"/>
      <c r="D62" s="113">
        <v>2.3768651789251289</v>
      </c>
      <c r="E62" s="115">
        <v>180</v>
      </c>
      <c r="F62" s="114">
        <v>202</v>
      </c>
      <c r="G62" s="114">
        <v>257</v>
      </c>
      <c r="H62" s="114">
        <v>205</v>
      </c>
      <c r="I62" s="140">
        <v>130</v>
      </c>
      <c r="J62" s="115">
        <v>50</v>
      </c>
      <c r="K62" s="116">
        <v>38.46153846153846</v>
      </c>
    </row>
    <row r="63" spans="1:11" ht="14.1" customHeight="1" x14ac:dyDescent="0.2">
      <c r="A63" s="306"/>
      <c r="B63" s="307" t="s">
        <v>294</v>
      </c>
      <c r="C63" s="308"/>
      <c r="D63" s="113">
        <v>2.0599498217351115</v>
      </c>
      <c r="E63" s="115">
        <v>156</v>
      </c>
      <c r="F63" s="114">
        <v>155</v>
      </c>
      <c r="G63" s="114">
        <v>224</v>
      </c>
      <c r="H63" s="114">
        <v>191</v>
      </c>
      <c r="I63" s="140">
        <v>104</v>
      </c>
      <c r="J63" s="115">
        <v>52</v>
      </c>
      <c r="K63" s="116">
        <v>50</v>
      </c>
    </row>
    <row r="64" spans="1:11" ht="14.1" customHeight="1" x14ac:dyDescent="0.2">
      <c r="A64" s="306" t="s">
        <v>295</v>
      </c>
      <c r="B64" s="307" t="s">
        <v>296</v>
      </c>
      <c r="C64" s="308"/>
      <c r="D64" s="113">
        <v>0.71305955367753859</v>
      </c>
      <c r="E64" s="115">
        <v>54</v>
      </c>
      <c r="F64" s="114">
        <v>40</v>
      </c>
      <c r="G64" s="114">
        <v>48</v>
      </c>
      <c r="H64" s="114">
        <v>43</v>
      </c>
      <c r="I64" s="140">
        <v>68</v>
      </c>
      <c r="J64" s="115">
        <v>-14</v>
      </c>
      <c r="K64" s="116">
        <v>-20.588235294117649</v>
      </c>
    </row>
    <row r="65" spans="1:11" ht="14.1" customHeight="1" x14ac:dyDescent="0.2">
      <c r="A65" s="306" t="s">
        <v>297</v>
      </c>
      <c r="B65" s="307" t="s">
        <v>298</v>
      </c>
      <c r="C65" s="308"/>
      <c r="D65" s="113">
        <v>0.66024032747920247</v>
      </c>
      <c r="E65" s="115">
        <v>50</v>
      </c>
      <c r="F65" s="114">
        <v>47</v>
      </c>
      <c r="G65" s="114">
        <v>35</v>
      </c>
      <c r="H65" s="114">
        <v>29</v>
      </c>
      <c r="I65" s="140">
        <v>39</v>
      </c>
      <c r="J65" s="115">
        <v>11</v>
      </c>
      <c r="K65" s="116">
        <v>28.205128205128204</v>
      </c>
    </row>
    <row r="66" spans="1:11" ht="14.1" customHeight="1" x14ac:dyDescent="0.2">
      <c r="A66" s="306">
        <v>82</v>
      </c>
      <c r="B66" s="307" t="s">
        <v>299</v>
      </c>
      <c r="C66" s="308"/>
      <c r="D66" s="113">
        <v>3.3672256701439323</v>
      </c>
      <c r="E66" s="115">
        <v>255</v>
      </c>
      <c r="F66" s="114">
        <v>307</v>
      </c>
      <c r="G66" s="114">
        <v>399</v>
      </c>
      <c r="H66" s="114">
        <v>292</v>
      </c>
      <c r="I66" s="140">
        <v>252</v>
      </c>
      <c r="J66" s="115">
        <v>3</v>
      </c>
      <c r="K66" s="116">
        <v>1.1904761904761905</v>
      </c>
    </row>
    <row r="67" spans="1:11" ht="14.1" customHeight="1" x14ac:dyDescent="0.2">
      <c r="A67" s="306" t="s">
        <v>300</v>
      </c>
      <c r="B67" s="307" t="s">
        <v>301</v>
      </c>
      <c r="C67" s="308"/>
      <c r="D67" s="113">
        <v>2.3372507592763765</v>
      </c>
      <c r="E67" s="115">
        <v>177</v>
      </c>
      <c r="F67" s="114">
        <v>250</v>
      </c>
      <c r="G67" s="114">
        <v>263</v>
      </c>
      <c r="H67" s="114">
        <v>236</v>
      </c>
      <c r="I67" s="140">
        <v>174</v>
      </c>
      <c r="J67" s="115">
        <v>3</v>
      </c>
      <c r="K67" s="116">
        <v>1.7241379310344827</v>
      </c>
    </row>
    <row r="68" spans="1:11" ht="14.1" customHeight="1" x14ac:dyDescent="0.2">
      <c r="A68" s="306" t="s">
        <v>302</v>
      </c>
      <c r="B68" s="307" t="s">
        <v>303</v>
      </c>
      <c r="C68" s="308"/>
      <c r="D68" s="113">
        <v>0.59421629473128224</v>
      </c>
      <c r="E68" s="115">
        <v>45</v>
      </c>
      <c r="F68" s="114">
        <v>33</v>
      </c>
      <c r="G68" s="114">
        <v>81</v>
      </c>
      <c r="H68" s="114">
        <v>35</v>
      </c>
      <c r="I68" s="140">
        <v>40</v>
      </c>
      <c r="J68" s="115">
        <v>5</v>
      </c>
      <c r="K68" s="116">
        <v>12.5</v>
      </c>
    </row>
    <row r="69" spans="1:11" ht="14.1" customHeight="1" x14ac:dyDescent="0.2">
      <c r="A69" s="306">
        <v>83</v>
      </c>
      <c r="B69" s="307" t="s">
        <v>304</v>
      </c>
      <c r="C69" s="308"/>
      <c r="D69" s="113">
        <v>4.9782120691931864</v>
      </c>
      <c r="E69" s="115">
        <v>377</v>
      </c>
      <c r="F69" s="114">
        <v>292</v>
      </c>
      <c r="G69" s="114">
        <v>766</v>
      </c>
      <c r="H69" s="114">
        <v>223</v>
      </c>
      <c r="I69" s="140">
        <v>285</v>
      </c>
      <c r="J69" s="115">
        <v>92</v>
      </c>
      <c r="K69" s="116">
        <v>32.280701754385966</v>
      </c>
    </row>
    <row r="70" spans="1:11" ht="14.1" customHeight="1" x14ac:dyDescent="0.2">
      <c r="A70" s="306" t="s">
        <v>305</v>
      </c>
      <c r="B70" s="307" t="s">
        <v>306</v>
      </c>
      <c r="C70" s="308"/>
      <c r="D70" s="113">
        <v>2.9578766671068268</v>
      </c>
      <c r="E70" s="115">
        <v>224</v>
      </c>
      <c r="F70" s="114">
        <v>220</v>
      </c>
      <c r="G70" s="114">
        <v>636</v>
      </c>
      <c r="H70" s="114">
        <v>151</v>
      </c>
      <c r="I70" s="140">
        <v>199</v>
      </c>
      <c r="J70" s="115">
        <v>25</v>
      </c>
      <c r="K70" s="116">
        <v>12.562814070351759</v>
      </c>
    </row>
    <row r="71" spans="1:11" ht="14.1" customHeight="1" x14ac:dyDescent="0.2">
      <c r="A71" s="306"/>
      <c r="B71" s="307" t="s">
        <v>307</v>
      </c>
      <c r="C71" s="308"/>
      <c r="D71" s="113">
        <v>1.6506008186980061</v>
      </c>
      <c r="E71" s="115">
        <v>125</v>
      </c>
      <c r="F71" s="114">
        <v>113</v>
      </c>
      <c r="G71" s="114">
        <v>406</v>
      </c>
      <c r="H71" s="114">
        <v>84</v>
      </c>
      <c r="I71" s="140">
        <v>111</v>
      </c>
      <c r="J71" s="115">
        <v>14</v>
      </c>
      <c r="K71" s="116">
        <v>12.612612612612613</v>
      </c>
    </row>
    <row r="72" spans="1:11" ht="14.1" customHeight="1" x14ac:dyDescent="0.2">
      <c r="A72" s="306">
        <v>84</v>
      </c>
      <c r="B72" s="307" t="s">
        <v>308</v>
      </c>
      <c r="C72" s="308"/>
      <c r="D72" s="113">
        <v>1.5053479466525816</v>
      </c>
      <c r="E72" s="115">
        <v>114</v>
      </c>
      <c r="F72" s="114">
        <v>106</v>
      </c>
      <c r="G72" s="114">
        <v>130</v>
      </c>
      <c r="H72" s="114">
        <v>80</v>
      </c>
      <c r="I72" s="140">
        <v>140</v>
      </c>
      <c r="J72" s="115">
        <v>-26</v>
      </c>
      <c r="K72" s="116">
        <v>-18.571428571428573</v>
      </c>
    </row>
    <row r="73" spans="1:11" ht="14.1" customHeight="1" x14ac:dyDescent="0.2">
      <c r="A73" s="306" t="s">
        <v>309</v>
      </c>
      <c r="B73" s="307" t="s">
        <v>310</v>
      </c>
      <c r="C73" s="308"/>
      <c r="D73" s="113">
        <v>0.56780668163211412</v>
      </c>
      <c r="E73" s="115">
        <v>43</v>
      </c>
      <c r="F73" s="114">
        <v>56</v>
      </c>
      <c r="G73" s="114">
        <v>62</v>
      </c>
      <c r="H73" s="114">
        <v>45</v>
      </c>
      <c r="I73" s="140">
        <v>62</v>
      </c>
      <c r="J73" s="115">
        <v>-19</v>
      </c>
      <c r="K73" s="116">
        <v>-30.64516129032258</v>
      </c>
    </row>
    <row r="74" spans="1:11" ht="14.1" customHeight="1" x14ac:dyDescent="0.2">
      <c r="A74" s="306" t="s">
        <v>311</v>
      </c>
      <c r="B74" s="307" t="s">
        <v>312</v>
      </c>
      <c r="C74" s="308"/>
      <c r="D74" s="113">
        <v>5.2819226198336192E-2</v>
      </c>
      <c r="E74" s="115">
        <v>4</v>
      </c>
      <c r="F74" s="114">
        <v>12</v>
      </c>
      <c r="G74" s="114">
        <v>6</v>
      </c>
      <c r="H74" s="114">
        <v>3</v>
      </c>
      <c r="I74" s="140">
        <v>9</v>
      </c>
      <c r="J74" s="115">
        <v>-5</v>
      </c>
      <c r="K74" s="116">
        <v>-55.555555555555557</v>
      </c>
    </row>
    <row r="75" spans="1:11" ht="14.1" customHeight="1" x14ac:dyDescent="0.2">
      <c r="A75" s="306" t="s">
        <v>313</v>
      </c>
      <c r="B75" s="307" t="s">
        <v>314</v>
      </c>
      <c r="C75" s="308"/>
      <c r="D75" s="113">
        <v>0.50178264888419388</v>
      </c>
      <c r="E75" s="115">
        <v>38</v>
      </c>
      <c r="F75" s="114">
        <v>23</v>
      </c>
      <c r="G75" s="114">
        <v>31</v>
      </c>
      <c r="H75" s="114">
        <v>19</v>
      </c>
      <c r="I75" s="140">
        <v>42</v>
      </c>
      <c r="J75" s="115">
        <v>-4</v>
      </c>
      <c r="K75" s="116">
        <v>-9.5238095238095237</v>
      </c>
    </row>
    <row r="76" spans="1:11" ht="14.1" customHeight="1" x14ac:dyDescent="0.2">
      <c r="A76" s="306">
        <v>91</v>
      </c>
      <c r="B76" s="307" t="s">
        <v>315</v>
      </c>
      <c r="C76" s="308"/>
      <c r="D76" s="113">
        <v>0.23768651789251288</v>
      </c>
      <c r="E76" s="115">
        <v>18</v>
      </c>
      <c r="F76" s="114">
        <v>13</v>
      </c>
      <c r="G76" s="114">
        <v>18</v>
      </c>
      <c r="H76" s="114">
        <v>15</v>
      </c>
      <c r="I76" s="140">
        <v>16</v>
      </c>
      <c r="J76" s="115">
        <v>2</v>
      </c>
      <c r="K76" s="116">
        <v>12.5</v>
      </c>
    </row>
    <row r="77" spans="1:11" ht="14.1" customHeight="1" x14ac:dyDescent="0.2">
      <c r="A77" s="306">
        <v>92</v>
      </c>
      <c r="B77" s="307" t="s">
        <v>316</v>
      </c>
      <c r="C77" s="308"/>
      <c r="D77" s="113">
        <v>0.81869800607421106</v>
      </c>
      <c r="E77" s="115">
        <v>62</v>
      </c>
      <c r="F77" s="114">
        <v>33</v>
      </c>
      <c r="G77" s="114">
        <v>51</v>
      </c>
      <c r="H77" s="114">
        <v>30</v>
      </c>
      <c r="I77" s="140">
        <v>60</v>
      </c>
      <c r="J77" s="115">
        <v>2</v>
      </c>
      <c r="K77" s="116">
        <v>3.3333333333333335</v>
      </c>
    </row>
    <row r="78" spans="1:11" ht="14.1" customHeight="1" x14ac:dyDescent="0.2">
      <c r="A78" s="306">
        <v>93</v>
      </c>
      <c r="B78" s="307" t="s">
        <v>317</v>
      </c>
      <c r="C78" s="308"/>
      <c r="D78" s="113">
        <v>9.2433645847088339E-2</v>
      </c>
      <c r="E78" s="115">
        <v>7</v>
      </c>
      <c r="F78" s="114" t="s">
        <v>513</v>
      </c>
      <c r="G78" s="114" t="s">
        <v>513</v>
      </c>
      <c r="H78" s="114">
        <v>8</v>
      </c>
      <c r="I78" s="140">
        <v>13</v>
      </c>
      <c r="J78" s="115">
        <v>-6</v>
      </c>
      <c r="K78" s="116">
        <v>-46.153846153846153</v>
      </c>
    </row>
    <row r="79" spans="1:11" ht="14.1" customHeight="1" x14ac:dyDescent="0.2">
      <c r="A79" s="306">
        <v>94</v>
      </c>
      <c r="B79" s="307" t="s">
        <v>318</v>
      </c>
      <c r="C79" s="308"/>
      <c r="D79" s="113">
        <v>0.264096130991681</v>
      </c>
      <c r="E79" s="115">
        <v>20</v>
      </c>
      <c r="F79" s="114">
        <v>18</v>
      </c>
      <c r="G79" s="114">
        <v>33</v>
      </c>
      <c r="H79" s="114">
        <v>27</v>
      </c>
      <c r="I79" s="140">
        <v>27</v>
      </c>
      <c r="J79" s="115">
        <v>-7</v>
      </c>
      <c r="K79" s="116">
        <v>-25.925925925925927</v>
      </c>
    </row>
    <row r="80" spans="1:11" ht="14.1" customHeight="1" x14ac:dyDescent="0.2">
      <c r="A80" s="306" t="s">
        <v>319</v>
      </c>
      <c r="B80" s="307" t="s">
        <v>320</v>
      </c>
      <c r="C80" s="308"/>
      <c r="D80" s="113">
        <v>0</v>
      </c>
      <c r="E80" s="115">
        <v>0</v>
      </c>
      <c r="F80" s="114" t="s">
        <v>513</v>
      </c>
      <c r="G80" s="114" t="s">
        <v>513</v>
      </c>
      <c r="H80" s="114">
        <v>0</v>
      </c>
      <c r="I80" s="140">
        <v>4</v>
      </c>
      <c r="J80" s="115">
        <v>-4</v>
      </c>
      <c r="K80" s="116">
        <v>-100</v>
      </c>
    </row>
    <row r="81" spans="1:11" ht="14.1" customHeight="1" x14ac:dyDescent="0.2">
      <c r="A81" s="310" t="s">
        <v>321</v>
      </c>
      <c r="B81" s="311" t="s">
        <v>333</v>
      </c>
      <c r="C81" s="312"/>
      <c r="D81" s="125">
        <v>0.15845767859500859</v>
      </c>
      <c r="E81" s="143">
        <v>12</v>
      </c>
      <c r="F81" s="144" t="s">
        <v>513</v>
      </c>
      <c r="G81" s="144">
        <v>49</v>
      </c>
      <c r="H81" s="144">
        <v>5</v>
      </c>
      <c r="I81" s="145">
        <v>4</v>
      </c>
      <c r="J81" s="143">
        <v>8</v>
      </c>
      <c r="K81" s="146">
        <v>200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8302</v>
      </c>
      <c r="E11" s="114">
        <v>6612</v>
      </c>
      <c r="F11" s="114">
        <v>8739</v>
      </c>
      <c r="G11" s="114">
        <v>6959</v>
      </c>
      <c r="H11" s="140">
        <v>7865</v>
      </c>
      <c r="I11" s="115">
        <v>437</v>
      </c>
      <c r="J11" s="116">
        <v>5.5562619198982839</v>
      </c>
    </row>
    <row r="12" spans="1:15" s="110" customFormat="1" ht="24.95" customHeight="1" x14ac:dyDescent="0.2">
      <c r="A12" s="193" t="s">
        <v>132</v>
      </c>
      <c r="B12" s="194" t="s">
        <v>133</v>
      </c>
      <c r="C12" s="113">
        <v>0.68658154661527337</v>
      </c>
      <c r="D12" s="115">
        <v>57</v>
      </c>
      <c r="E12" s="114">
        <v>74</v>
      </c>
      <c r="F12" s="114">
        <v>82</v>
      </c>
      <c r="G12" s="114">
        <v>54</v>
      </c>
      <c r="H12" s="140">
        <v>53</v>
      </c>
      <c r="I12" s="115">
        <v>4</v>
      </c>
      <c r="J12" s="116">
        <v>7.5471698113207548</v>
      </c>
    </row>
    <row r="13" spans="1:15" s="110" customFormat="1" ht="24.95" customHeight="1" x14ac:dyDescent="0.2">
      <c r="A13" s="193" t="s">
        <v>134</v>
      </c>
      <c r="B13" s="199" t="s">
        <v>214</v>
      </c>
      <c r="C13" s="113">
        <v>0.49385690195133702</v>
      </c>
      <c r="D13" s="115">
        <v>41</v>
      </c>
      <c r="E13" s="114">
        <v>115</v>
      </c>
      <c r="F13" s="114">
        <v>94</v>
      </c>
      <c r="G13" s="114">
        <v>46</v>
      </c>
      <c r="H13" s="140">
        <v>59</v>
      </c>
      <c r="I13" s="115">
        <v>-18</v>
      </c>
      <c r="J13" s="116">
        <v>-30.508474576271187</v>
      </c>
    </row>
    <row r="14" spans="1:15" s="287" customFormat="1" ht="24.95" customHeight="1" x14ac:dyDescent="0.2">
      <c r="A14" s="193" t="s">
        <v>215</v>
      </c>
      <c r="B14" s="199" t="s">
        <v>137</v>
      </c>
      <c r="C14" s="113">
        <v>18.959286918814744</v>
      </c>
      <c r="D14" s="115">
        <v>1574</v>
      </c>
      <c r="E14" s="114">
        <v>1417</v>
      </c>
      <c r="F14" s="114">
        <v>1852</v>
      </c>
      <c r="G14" s="114">
        <v>1404</v>
      </c>
      <c r="H14" s="140">
        <v>1629</v>
      </c>
      <c r="I14" s="115">
        <v>-55</v>
      </c>
      <c r="J14" s="116">
        <v>-3.3763044812768568</v>
      </c>
      <c r="K14" s="110"/>
      <c r="L14" s="110"/>
      <c r="M14" s="110"/>
      <c r="N14" s="110"/>
      <c r="O14" s="110"/>
    </row>
    <row r="15" spans="1:15" s="110" customFormat="1" ht="24.95" customHeight="1" x14ac:dyDescent="0.2">
      <c r="A15" s="193" t="s">
        <v>216</v>
      </c>
      <c r="B15" s="199" t="s">
        <v>217</v>
      </c>
      <c r="C15" s="113">
        <v>1.8308841243073959</v>
      </c>
      <c r="D15" s="115">
        <v>152</v>
      </c>
      <c r="E15" s="114">
        <v>134</v>
      </c>
      <c r="F15" s="114">
        <v>172</v>
      </c>
      <c r="G15" s="114">
        <v>153</v>
      </c>
      <c r="H15" s="140">
        <v>150</v>
      </c>
      <c r="I15" s="115">
        <v>2</v>
      </c>
      <c r="J15" s="116">
        <v>1.3333333333333333</v>
      </c>
    </row>
    <row r="16" spans="1:15" s="287" customFormat="1" ht="24.95" customHeight="1" x14ac:dyDescent="0.2">
      <c r="A16" s="193" t="s">
        <v>218</v>
      </c>
      <c r="B16" s="199" t="s">
        <v>141</v>
      </c>
      <c r="C16" s="113">
        <v>12.659600096362322</v>
      </c>
      <c r="D16" s="115">
        <v>1051</v>
      </c>
      <c r="E16" s="114">
        <v>835</v>
      </c>
      <c r="F16" s="114">
        <v>1170</v>
      </c>
      <c r="G16" s="114">
        <v>907</v>
      </c>
      <c r="H16" s="140">
        <v>1082</v>
      </c>
      <c r="I16" s="115">
        <v>-31</v>
      </c>
      <c r="J16" s="116">
        <v>-2.865064695009242</v>
      </c>
      <c r="K16" s="110"/>
      <c r="L16" s="110"/>
      <c r="M16" s="110"/>
      <c r="N16" s="110"/>
      <c r="O16" s="110"/>
    </row>
    <row r="17" spans="1:15" s="110" customFormat="1" ht="24.95" customHeight="1" x14ac:dyDescent="0.2">
      <c r="A17" s="193" t="s">
        <v>142</v>
      </c>
      <c r="B17" s="199" t="s">
        <v>220</v>
      </c>
      <c r="C17" s="113">
        <v>4.4688026981450255</v>
      </c>
      <c r="D17" s="115">
        <v>371</v>
      </c>
      <c r="E17" s="114">
        <v>448</v>
      </c>
      <c r="F17" s="114">
        <v>510</v>
      </c>
      <c r="G17" s="114">
        <v>344</v>
      </c>
      <c r="H17" s="140">
        <v>397</v>
      </c>
      <c r="I17" s="115">
        <v>-26</v>
      </c>
      <c r="J17" s="116">
        <v>-6.5491183879093198</v>
      </c>
    </row>
    <row r="18" spans="1:15" s="287" customFormat="1" ht="24.95" customHeight="1" x14ac:dyDescent="0.2">
      <c r="A18" s="201" t="s">
        <v>144</v>
      </c>
      <c r="B18" s="202" t="s">
        <v>145</v>
      </c>
      <c r="C18" s="113">
        <v>6.082871597205493</v>
      </c>
      <c r="D18" s="115">
        <v>505</v>
      </c>
      <c r="E18" s="114">
        <v>382</v>
      </c>
      <c r="F18" s="114">
        <v>471</v>
      </c>
      <c r="G18" s="114">
        <v>396</v>
      </c>
      <c r="H18" s="140">
        <v>486</v>
      </c>
      <c r="I18" s="115">
        <v>19</v>
      </c>
      <c r="J18" s="116">
        <v>3.9094650205761319</v>
      </c>
      <c r="K18" s="110"/>
      <c r="L18" s="110"/>
      <c r="M18" s="110"/>
      <c r="N18" s="110"/>
      <c r="O18" s="110"/>
    </row>
    <row r="19" spans="1:15" s="110" customFormat="1" ht="24.95" customHeight="1" x14ac:dyDescent="0.2">
      <c r="A19" s="193" t="s">
        <v>146</v>
      </c>
      <c r="B19" s="199" t="s">
        <v>147</v>
      </c>
      <c r="C19" s="113">
        <v>15.369790411948928</v>
      </c>
      <c r="D19" s="115">
        <v>1276</v>
      </c>
      <c r="E19" s="114">
        <v>750</v>
      </c>
      <c r="F19" s="114">
        <v>968</v>
      </c>
      <c r="G19" s="114">
        <v>865</v>
      </c>
      <c r="H19" s="140">
        <v>1010</v>
      </c>
      <c r="I19" s="115">
        <v>266</v>
      </c>
      <c r="J19" s="116">
        <v>26.336633663366335</v>
      </c>
    </row>
    <row r="20" spans="1:15" s="287" customFormat="1" ht="24.95" customHeight="1" x14ac:dyDescent="0.2">
      <c r="A20" s="193" t="s">
        <v>148</v>
      </c>
      <c r="B20" s="199" t="s">
        <v>149</v>
      </c>
      <c r="C20" s="113">
        <v>3.1317754757889666</v>
      </c>
      <c r="D20" s="115">
        <v>260</v>
      </c>
      <c r="E20" s="114">
        <v>188</v>
      </c>
      <c r="F20" s="114">
        <v>240</v>
      </c>
      <c r="G20" s="114">
        <v>210</v>
      </c>
      <c r="H20" s="140">
        <v>264</v>
      </c>
      <c r="I20" s="115">
        <v>-4</v>
      </c>
      <c r="J20" s="116">
        <v>-1.5151515151515151</v>
      </c>
      <c r="K20" s="110"/>
      <c r="L20" s="110"/>
      <c r="M20" s="110"/>
      <c r="N20" s="110"/>
      <c r="O20" s="110"/>
    </row>
    <row r="21" spans="1:15" s="110" customFormat="1" ht="24.95" customHeight="1" x14ac:dyDescent="0.2">
      <c r="A21" s="201" t="s">
        <v>150</v>
      </c>
      <c r="B21" s="202" t="s">
        <v>151</v>
      </c>
      <c r="C21" s="113">
        <v>3.0956396049144783</v>
      </c>
      <c r="D21" s="115">
        <v>257</v>
      </c>
      <c r="E21" s="114">
        <v>270</v>
      </c>
      <c r="F21" s="114">
        <v>238</v>
      </c>
      <c r="G21" s="114">
        <v>198</v>
      </c>
      <c r="H21" s="140">
        <v>266</v>
      </c>
      <c r="I21" s="115">
        <v>-9</v>
      </c>
      <c r="J21" s="116">
        <v>-3.3834586466165413</v>
      </c>
    </row>
    <row r="22" spans="1:15" s="110" customFormat="1" ht="24.95" customHeight="1" x14ac:dyDescent="0.2">
      <c r="A22" s="201" t="s">
        <v>152</v>
      </c>
      <c r="B22" s="199" t="s">
        <v>153</v>
      </c>
      <c r="C22" s="113">
        <v>0.85521561069621777</v>
      </c>
      <c r="D22" s="115">
        <v>71</v>
      </c>
      <c r="E22" s="114">
        <v>35</v>
      </c>
      <c r="F22" s="114">
        <v>57</v>
      </c>
      <c r="G22" s="114">
        <v>46</v>
      </c>
      <c r="H22" s="140">
        <v>71</v>
      </c>
      <c r="I22" s="115">
        <v>0</v>
      </c>
      <c r="J22" s="116">
        <v>0</v>
      </c>
    </row>
    <row r="23" spans="1:15" s="110" customFormat="1" ht="24.95" customHeight="1" x14ac:dyDescent="0.2">
      <c r="A23" s="193" t="s">
        <v>154</v>
      </c>
      <c r="B23" s="199" t="s">
        <v>155</v>
      </c>
      <c r="C23" s="113">
        <v>1.0720308359431463</v>
      </c>
      <c r="D23" s="115">
        <v>89</v>
      </c>
      <c r="E23" s="114">
        <v>40</v>
      </c>
      <c r="F23" s="114">
        <v>70</v>
      </c>
      <c r="G23" s="114">
        <v>54</v>
      </c>
      <c r="H23" s="140">
        <v>99</v>
      </c>
      <c r="I23" s="115">
        <v>-10</v>
      </c>
      <c r="J23" s="116">
        <v>-10.1010101010101</v>
      </c>
    </row>
    <row r="24" spans="1:15" s="110" customFormat="1" ht="24.95" customHeight="1" x14ac:dyDescent="0.2">
      <c r="A24" s="193" t="s">
        <v>156</v>
      </c>
      <c r="B24" s="199" t="s">
        <v>221</v>
      </c>
      <c r="C24" s="113">
        <v>17.068176343049867</v>
      </c>
      <c r="D24" s="115">
        <v>1417</v>
      </c>
      <c r="E24" s="114">
        <v>1032</v>
      </c>
      <c r="F24" s="114">
        <v>1213</v>
      </c>
      <c r="G24" s="114">
        <v>1196</v>
      </c>
      <c r="H24" s="140">
        <v>1321</v>
      </c>
      <c r="I24" s="115">
        <v>96</v>
      </c>
      <c r="J24" s="116">
        <v>7.2672218016654053</v>
      </c>
    </row>
    <row r="25" spans="1:15" s="110" customFormat="1" ht="24.95" customHeight="1" x14ac:dyDescent="0.2">
      <c r="A25" s="193" t="s">
        <v>222</v>
      </c>
      <c r="B25" s="204" t="s">
        <v>159</v>
      </c>
      <c r="C25" s="113">
        <v>3.9147193447362083</v>
      </c>
      <c r="D25" s="115">
        <v>325</v>
      </c>
      <c r="E25" s="114">
        <v>284</v>
      </c>
      <c r="F25" s="114">
        <v>333</v>
      </c>
      <c r="G25" s="114">
        <v>364</v>
      </c>
      <c r="H25" s="140">
        <v>359</v>
      </c>
      <c r="I25" s="115">
        <v>-34</v>
      </c>
      <c r="J25" s="116">
        <v>-9.4707520891364911</v>
      </c>
    </row>
    <row r="26" spans="1:15" s="110" customFormat="1" ht="24.95" customHeight="1" x14ac:dyDescent="0.2">
      <c r="A26" s="201">
        <v>782.78300000000002</v>
      </c>
      <c r="B26" s="203" t="s">
        <v>160</v>
      </c>
      <c r="C26" s="113">
        <v>11.250301132257288</v>
      </c>
      <c r="D26" s="115">
        <v>934</v>
      </c>
      <c r="E26" s="114">
        <v>801</v>
      </c>
      <c r="F26" s="114">
        <v>1292</v>
      </c>
      <c r="G26" s="114">
        <v>811</v>
      </c>
      <c r="H26" s="140">
        <v>841</v>
      </c>
      <c r="I26" s="115">
        <v>93</v>
      </c>
      <c r="J26" s="116">
        <v>11.058263971462544</v>
      </c>
    </row>
    <row r="27" spans="1:15" s="110" customFormat="1" ht="24.95" customHeight="1" x14ac:dyDescent="0.2">
      <c r="A27" s="193" t="s">
        <v>161</v>
      </c>
      <c r="B27" s="199" t="s">
        <v>162</v>
      </c>
      <c r="C27" s="113">
        <v>1.1804384485666104</v>
      </c>
      <c r="D27" s="115">
        <v>98</v>
      </c>
      <c r="E27" s="114">
        <v>80</v>
      </c>
      <c r="F27" s="114">
        <v>108</v>
      </c>
      <c r="G27" s="114">
        <v>83</v>
      </c>
      <c r="H27" s="140">
        <v>81</v>
      </c>
      <c r="I27" s="115">
        <v>17</v>
      </c>
      <c r="J27" s="116">
        <v>20.987654320987655</v>
      </c>
    </row>
    <row r="28" spans="1:15" s="110" customFormat="1" ht="24.95" customHeight="1" x14ac:dyDescent="0.2">
      <c r="A28" s="193" t="s">
        <v>163</v>
      </c>
      <c r="B28" s="199" t="s">
        <v>164</v>
      </c>
      <c r="C28" s="113">
        <v>2.6017827029631415</v>
      </c>
      <c r="D28" s="115">
        <v>216</v>
      </c>
      <c r="E28" s="114">
        <v>151</v>
      </c>
      <c r="F28" s="114">
        <v>423</v>
      </c>
      <c r="G28" s="114">
        <v>168</v>
      </c>
      <c r="H28" s="140">
        <v>266</v>
      </c>
      <c r="I28" s="115">
        <v>-50</v>
      </c>
      <c r="J28" s="116">
        <v>-18.796992481203006</v>
      </c>
    </row>
    <row r="29" spans="1:15" s="110" customFormat="1" ht="24.95" customHeight="1" x14ac:dyDescent="0.2">
      <c r="A29" s="193">
        <v>86</v>
      </c>
      <c r="B29" s="199" t="s">
        <v>165</v>
      </c>
      <c r="C29" s="113">
        <v>4.3483497952300647</v>
      </c>
      <c r="D29" s="115">
        <v>361</v>
      </c>
      <c r="E29" s="114">
        <v>351</v>
      </c>
      <c r="F29" s="114">
        <v>401</v>
      </c>
      <c r="G29" s="114">
        <v>353</v>
      </c>
      <c r="H29" s="140">
        <v>360</v>
      </c>
      <c r="I29" s="115">
        <v>1</v>
      </c>
      <c r="J29" s="116">
        <v>0.27777777777777779</v>
      </c>
    </row>
    <row r="30" spans="1:15" s="110" customFormat="1" ht="24.95" customHeight="1" x14ac:dyDescent="0.2">
      <c r="A30" s="193">
        <v>87.88</v>
      </c>
      <c r="B30" s="204" t="s">
        <v>166</v>
      </c>
      <c r="C30" s="113">
        <v>7.1549024331486386</v>
      </c>
      <c r="D30" s="115">
        <v>594</v>
      </c>
      <c r="E30" s="114">
        <v>467</v>
      </c>
      <c r="F30" s="114">
        <v>622</v>
      </c>
      <c r="G30" s="114">
        <v>503</v>
      </c>
      <c r="H30" s="140">
        <v>470</v>
      </c>
      <c r="I30" s="115">
        <v>124</v>
      </c>
      <c r="J30" s="116">
        <v>26.382978723404257</v>
      </c>
    </row>
    <row r="31" spans="1:15" s="110" customFormat="1" ht="24.95" customHeight="1" x14ac:dyDescent="0.2">
      <c r="A31" s="193" t="s">
        <v>167</v>
      </c>
      <c r="B31" s="199" t="s">
        <v>168</v>
      </c>
      <c r="C31" s="113">
        <v>2.7342808961695977</v>
      </c>
      <c r="D31" s="115">
        <v>227</v>
      </c>
      <c r="E31" s="114">
        <v>175</v>
      </c>
      <c r="F31" s="114">
        <v>275</v>
      </c>
      <c r="G31" s="114">
        <v>208</v>
      </c>
      <c r="H31" s="140">
        <v>230</v>
      </c>
      <c r="I31" s="115">
        <v>-3</v>
      </c>
      <c r="J31" s="116">
        <v>-1.3043478260869565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0.68658154661527337</v>
      </c>
      <c r="D34" s="115">
        <v>57</v>
      </c>
      <c r="E34" s="114">
        <v>74</v>
      </c>
      <c r="F34" s="114">
        <v>82</v>
      </c>
      <c r="G34" s="114">
        <v>54</v>
      </c>
      <c r="H34" s="140">
        <v>53</v>
      </c>
      <c r="I34" s="115">
        <v>4</v>
      </c>
      <c r="J34" s="116">
        <v>7.5471698113207548</v>
      </c>
    </row>
    <row r="35" spans="1:10" s="110" customFormat="1" ht="24.95" customHeight="1" x14ac:dyDescent="0.2">
      <c r="A35" s="292" t="s">
        <v>171</v>
      </c>
      <c r="B35" s="293" t="s">
        <v>172</v>
      </c>
      <c r="C35" s="113">
        <v>25.536015417971573</v>
      </c>
      <c r="D35" s="115">
        <v>2120</v>
      </c>
      <c r="E35" s="114">
        <v>1914</v>
      </c>
      <c r="F35" s="114">
        <v>2417</v>
      </c>
      <c r="G35" s="114">
        <v>1846</v>
      </c>
      <c r="H35" s="140">
        <v>2174</v>
      </c>
      <c r="I35" s="115">
        <v>-54</v>
      </c>
      <c r="J35" s="116">
        <v>-2.4839006439742408</v>
      </c>
    </row>
    <row r="36" spans="1:10" s="110" customFormat="1" ht="24.95" customHeight="1" x14ac:dyDescent="0.2">
      <c r="A36" s="294" t="s">
        <v>173</v>
      </c>
      <c r="B36" s="295" t="s">
        <v>174</v>
      </c>
      <c r="C36" s="125">
        <v>73.777403035413158</v>
      </c>
      <c r="D36" s="143">
        <v>6125</v>
      </c>
      <c r="E36" s="144">
        <v>4624</v>
      </c>
      <c r="F36" s="144">
        <v>6240</v>
      </c>
      <c r="G36" s="144">
        <v>5059</v>
      </c>
      <c r="H36" s="145">
        <v>5638</v>
      </c>
      <c r="I36" s="143">
        <v>487</v>
      </c>
      <c r="J36" s="146">
        <v>8.637814827953175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8302</v>
      </c>
      <c r="F11" s="264">
        <v>6612</v>
      </c>
      <c r="G11" s="264">
        <v>8739</v>
      </c>
      <c r="H11" s="264">
        <v>6959</v>
      </c>
      <c r="I11" s="265">
        <v>7865</v>
      </c>
      <c r="J11" s="263">
        <v>437</v>
      </c>
      <c r="K11" s="266">
        <v>5.5562619198982839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23.379908455793785</v>
      </c>
      <c r="E13" s="115">
        <v>1941</v>
      </c>
      <c r="F13" s="114">
        <v>1827</v>
      </c>
      <c r="G13" s="114">
        <v>2530</v>
      </c>
      <c r="H13" s="114">
        <v>1838</v>
      </c>
      <c r="I13" s="140">
        <v>1871</v>
      </c>
      <c r="J13" s="115">
        <v>70</v>
      </c>
      <c r="K13" s="116">
        <v>3.7413148049171565</v>
      </c>
    </row>
    <row r="14" spans="1:17" ht="15.95" customHeight="1" x14ac:dyDescent="0.2">
      <c r="A14" s="306" t="s">
        <v>230</v>
      </c>
      <c r="B14" s="307"/>
      <c r="C14" s="308"/>
      <c r="D14" s="113">
        <v>52.722235605878105</v>
      </c>
      <c r="E14" s="115">
        <v>4377</v>
      </c>
      <c r="F14" s="114">
        <v>3346</v>
      </c>
      <c r="G14" s="114">
        <v>4383</v>
      </c>
      <c r="H14" s="114">
        <v>3438</v>
      </c>
      <c r="I14" s="140">
        <v>4007</v>
      </c>
      <c r="J14" s="115">
        <v>370</v>
      </c>
      <c r="K14" s="116">
        <v>9.2338407786373846</v>
      </c>
    </row>
    <row r="15" spans="1:17" ht="15.95" customHeight="1" x14ac:dyDescent="0.2">
      <c r="A15" s="306" t="s">
        <v>231</v>
      </c>
      <c r="B15" s="307"/>
      <c r="C15" s="308"/>
      <c r="D15" s="113">
        <v>12.009154420621536</v>
      </c>
      <c r="E15" s="115">
        <v>997</v>
      </c>
      <c r="F15" s="114">
        <v>709</v>
      </c>
      <c r="G15" s="114">
        <v>864</v>
      </c>
      <c r="H15" s="114">
        <v>815</v>
      </c>
      <c r="I15" s="140">
        <v>895</v>
      </c>
      <c r="J15" s="115">
        <v>102</v>
      </c>
      <c r="K15" s="116">
        <v>11.396648044692737</v>
      </c>
    </row>
    <row r="16" spans="1:17" ht="15.95" customHeight="1" x14ac:dyDescent="0.2">
      <c r="A16" s="306" t="s">
        <v>232</v>
      </c>
      <c r="B16" s="307"/>
      <c r="C16" s="308"/>
      <c r="D16" s="113">
        <v>11.708022163334137</v>
      </c>
      <c r="E16" s="115">
        <v>972</v>
      </c>
      <c r="F16" s="114">
        <v>714</v>
      </c>
      <c r="G16" s="114">
        <v>948</v>
      </c>
      <c r="H16" s="114">
        <v>855</v>
      </c>
      <c r="I16" s="140">
        <v>1072</v>
      </c>
      <c r="J16" s="115">
        <v>-100</v>
      </c>
      <c r="K16" s="116">
        <v>-9.3283582089552244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0.60226451457480124</v>
      </c>
      <c r="E18" s="115">
        <v>50</v>
      </c>
      <c r="F18" s="114">
        <v>66</v>
      </c>
      <c r="G18" s="114">
        <v>93</v>
      </c>
      <c r="H18" s="114">
        <v>60</v>
      </c>
      <c r="I18" s="140">
        <v>53</v>
      </c>
      <c r="J18" s="115">
        <v>-3</v>
      </c>
      <c r="K18" s="116">
        <v>-5.6603773584905657</v>
      </c>
    </row>
    <row r="19" spans="1:11" ht="14.1" customHeight="1" x14ac:dyDescent="0.2">
      <c r="A19" s="306" t="s">
        <v>235</v>
      </c>
      <c r="B19" s="307" t="s">
        <v>236</v>
      </c>
      <c r="C19" s="308"/>
      <c r="D19" s="113">
        <v>0.2770416767044086</v>
      </c>
      <c r="E19" s="115">
        <v>23</v>
      </c>
      <c r="F19" s="114">
        <v>46</v>
      </c>
      <c r="G19" s="114">
        <v>57</v>
      </c>
      <c r="H19" s="114">
        <v>35</v>
      </c>
      <c r="I19" s="140">
        <v>31</v>
      </c>
      <c r="J19" s="115">
        <v>-8</v>
      </c>
      <c r="K19" s="116">
        <v>-25.806451612903224</v>
      </c>
    </row>
    <row r="20" spans="1:11" ht="14.1" customHeight="1" x14ac:dyDescent="0.2">
      <c r="A20" s="306">
        <v>12</v>
      </c>
      <c r="B20" s="307" t="s">
        <v>237</v>
      </c>
      <c r="C20" s="308"/>
      <c r="D20" s="113">
        <v>1.0238496747771622</v>
      </c>
      <c r="E20" s="115">
        <v>85</v>
      </c>
      <c r="F20" s="114">
        <v>78</v>
      </c>
      <c r="G20" s="114">
        <v>73</v>
      </c>
      <c r="H20" s="114">
        <v>63</v>
      </c>
      <c r="I20" s="140">
        <v>79</v>
      </c>
      <c r="J20" s="115">
        <v>6</v>
      </c>
      <c r="K20" s="116">
        <v>7.5949367088607591</v>
      </c>
    </row>
    <row r="21" spans="1:11" ht="14.1" customHeight="1" x14ac:dyDescent="0.2">
      <c r="A21" s="306">
        <v>21</v>
      </c>
      <c r="B21" s="307" t="s">
        <v>238</v>
      </c>
      <c r="C21" s="308"/>
      <c r="D21" s="113">
        <v>0.31317754757889665</v>
      </c>
      <c r="E21" s="115">
        <v>26</v>
      </c>
      <c r="F21" s="114">
        <v>52</v>
      </c>
      <c r="G21" s="114">
        <v>27</v>
      </c>
      <c r="H21" s="114">
        <v>43</v>
      </c>
      <c r="I21" s="140">
        <v>37</v>
      </c>
      <c r="J21" s="115">
        <v>-11</v>
      </c>
      <c r="K21" s="116">
        <v>-29.72972972972973</v>
      </c>
    </row>
    <row r="22" spans="1:11" ht="14.1" customHeight="1" x14ac:dyDescent="0.2">
      <c r="A22" s="306">
        <v>22</v>
      </c>
      <c r="B22" s="307" t="s">
        <v>239</v>
      </c>
      <c r="C22" s="308"/>
      <c r="D22" s="113">
        <v>5.1915201156347868</v>
      </c>
      <c r="E22" s="115">
        <v>431</v>
      </c>
      <c r="F22" s="114">
        <v>490</v>
      </c>
      <c r="G22" s="114">
        <v>794</v>
      </c>
      <c r="H22" s="114">
        <v>420</v>
      </c>
      <c r="I22" s="140">
        <v>363</v>
      </c>
      <c r="J22" s="115">
        <v>68</v>
      </c>
      <c r="K22" s="116">
        <v>18.732782369146005</v>
      </c>
    </row>
    <row r="23" spans="1:11" ht="14.1" customHeight="1" x14ac:dyDescent="0.2">
      <c r="A23" s="306">
        <v>23</v>
      </c>
      <c r="B23" s="307" t="s">
        <v>240</v>
      </c>
      <c r="C23" s="308"/>
      <c r="D23" s="113">
        <v>0.92748735244519398</v>
      </c>
      <c r="E23" s="115">
        <v>77</v>
      </c>
      <c r="F23" s="114">
        <v>38</v>
      </c>
      <c r="G23" s="114">
        <v>107</v>
      </c>
      <c r="H23" s="114">
        <v>62</v>
      </c>
      <c r="I23" s="140">
        <v>65</v>
      </c>
      <c r="J23" s="115">
        <v>12</v>
      </c>
      <c r="K23" s="116">
        <v>18.46153846153846</v>
      </c>
    </row>
    <row r="24" spans="1:11" ht="14.1" customHeight="1" x14ac:dyDescent="0.2">
      <c r="A24" s="306">
        <v>24</v>
      </c>
      <c r="B24" s="307" t="s">
        <v>241</v>
      </c>
      <c r="C24" s="308"/>
      <c r="D24" s="113">
        <v>10.202360876897133</v>
      </c>
      <c r="E24" s="115">
        <v>847</v>
      </c>
      <c r="F24" s="114">
        <v>576</v>
      </c>
      <c r="G24" s="114">
        <v>777</v>
      </c>
      <c r="H24" s="114">
        <v>629</v>
      </c>
      <c r="I24" s="140">
        <v>686</v>
      </c>
      <c r="J24" s="115">
        <v>161</v>
      </c>
      <c r="K24" s="116">
        <v>23.469387755102041</v>
      </c>
    </row>
    <row r="25" spans="1:11" ht="14.1" customHeight="1" x14ac:dyDescent="0.2">
      <c r="A25" s="306">
        <v>25</v>
      </c>
      <c r="B25" s="307" t="s">
        <v>242</v>
      </c>
      <c r="C25" s="308"/>
      <c r="D25" s="113">
        <v>8.7448807516261144</v>
      </c>
      <c r="E25" s="115">
        <v>726</v>
      </c>
      <c r="F25" s="114">
        <v>564</v>
      </c>
      <c r="G25" s="114">
        <v>667</v>
      </c>
      <c r="H25" s="114">
        <v>671</v>
      </c>
      <c r="I25" s="140">
        <v>755</v>
      </c>
      <c r="J25" s="115">
        <v>-29</v>
      </c>
      <c r="K25" s="116">
        <v>-3.8410596026490067</v>
      </c>
    </row>
    <row r="26" spans="1:11" ht="14.1" customHeight="1" x14ac:dyDescent="0.2">
      <c r="A26" s="306">
        <v>26</v>
      </c>
      <c r="B26" s="307" t="s">
        <v>243</v>
      </c>
      <c r="C26" s="308"/>
      <c r="D26" s="113">
        <v>5.2276559865092747</v>
      </c>
      <c r="E26" s="115">
        <v>434</v>
      </c>
      <c r="F26" s="114">
        <v>383</v>
      </c>
      <c r="G26" s="114">
        <v>472</v>
      </c>
      <c r="H26" s="114">
        <v>368</v>
      </c>
      <c r="I26" s="140">
        <v>452</v>
      </c>
      <c r="J26" s="115">
        <v>-18</v>
      </c>
      <c r="K26" s="116">
        <v>-3.9823008849557522</v>
      </c>
    </row>
    <row r="27" spans="1:11" ht="14.1" customHeight="1" x14ac:dyDescent="0.2">
      <c r="A27" s="306">
        <v>27</v>
      </c>
      <c r="B27" s="307" t="s">
        <v>244</v>
      </c>
      <c r="C27" s="308"/>
      <c r="D27" s="113">
        <v>4.0713081185256561</v>
      </c>
      <c r="E27" s="115">
        <v>338</v>
      </c>
      <c r="F27" s="114">
        <v>234</v>
      </c>
      <c r="G27" s="114">
        <v>316</v>
      </c>
      <c r="H27" s="114">
        <v>325</v>
      </c>
      <c r="I27" s="140">
        <v>349</v>
      </c>
      <c r="J27" s="115">
        <v>-11</v>
      </c>
      <c r="K27" s="116">
        <v>-3.151862464183381</v>
      </c>
    </row>
    <row r="28" spans="1:11" ht="14.1" customHeight="1" x14ac:dyDescent="0.2">
      <c r="A28" s="306">
        <v>28</v>
      </c>
      <c r="B28" s="307" t="s">
        <v>245</v>
      </c>
      <c r="C28" s="308"/>
      <c r="D28" s="113">
        <v>0.24090580582992049</v>
      </c>
      <c r="E28" s="115">
        <v>20</v>
      </c>
      <c r="F28" s="114">
        <v>36</v>
      </c>
      <c r="G28" s="114">
        <v>27</v>
      </c>
      <c r="H28" s="114">
        <v>24</v>
      </c>
      <c r="I28" s="140">
        <v>29</v>
      </c>
      <c r="J28" s="115">
        <v>-9</v>
      </c>
      <c r="K28" s="116">
        <v>-31.03448275862069</v>
      </c>
    </row>
    <row r="29" spans="1:11" ht="14.1" customHeight="1" x14ac:dyDescent="0.2">
      <c r="A29" s="306">
        <v>29</v>
      </c>
      <c r="B29" s="307" t="s">
        <v>246</v>
      </c>
      <c r="C29" s="308"/>
      <c r="D29" s="113">
        <v>1.9754276078053481</v>
      </c>
      <c r="E29" s="115">
        <v>164</v>
      </c>
      <c r="F29" s="114">
        <v>170</v>
      </c>
      <c r="G29" s="114">
        <v>165</v>
      </c>
      <c r="H29" s="114">
        <v>142</v>
      </c>
      <c r="I29" s="140">
        <v>175</v>
      </c>
      <c r="J29" s="115">
        <v>-11</v>
      </c>
      <c r="K29" s="116">
        <v>-6.2857142857142856</v>
      </c>
    </row>
    <row r="30" spans="1:11" ht="14.1" customHeight="1" x14ac:dyDescent="0.2">
      <c r="A30" s="306" t="s">
        <v>247</v>
      </c>
      <c r="B30" s="307" t="s">
        <v>248</v>
      </c>
      <c r="C30" s="308"/>
      <c r="D30" s="113">
        <v>0.56612864370031313</v>
      </c>
      <c r="E30" s="115">
        <v>47</v>
      </c>
      <c r="F30" s="114">
        <v>41</v>
      </c>
      <c r="G30" s="114" t="s">
        <v>513</v>
      </c>
      <c r="H30" s="114">
        <v>35</v>
      </c>
      <c r="I30" s="140" t="s">
        <v>513</v>
      </c>
      <c r="J30" s="115" t="s">
        <v>513</v>
      </c>
      <c r="K30" s="116" t="s">
        <v>513</v>
      </c>
    </row>
    <row r="31" spans="1:11" ht="14.1" customHeight="1" x14ac:dyDescent="0.2">
      <c r="A31" s="306" t="s">
        <v>249</v>
      </c>
      <c r="B31" s="307" t="s">
        <v>250</v>
      </c>
      <c r="C31" s="308"/>
      <c r="D31" s="113">
        <v>1.4092989641050349</v>
      </c>
      <c r="E31" s="115">
        <v>117</v>
      </c>
      <c r="F31" s="114">
        <v>124</v>
      </c>
      <c r="G31" s="114">
        <v>122</v>
      </c>
      <c r="H31" s="114">
        <v>107</v>
      </c>
      <c r="I31" s="140">
        <v>127</v>
      </c>
      <c r="J31" s="115">
        <v>-10</v>
      </c>
      <c r="K31" s="116">
        <v>-7.8740157480314963</v>
      </c>
    </row>
    <row r="32" spans="1:11" ht="14.1" customHeight="1" x14ac:dyDescent="0.2">
      <c r="A32" s="306">
        <v>31</v>
      </c>
      <c r="B32" s="307" t="s">
        <v>251</v>
      </c>
      <c r="C32" s="308"/>
      <c r="D32" s="113">
        <v>0.54203806311732117</v>
      </c>
      <c r="E32" s="115">
        <v>45</v>
      </c>
      <c r="F32" s="114">
        <v>30</v>
      </c>
      <c r="G32" s="114">
        <v>30</v>
      </c>
      <c r="H32" s="114">
        <v>25</v>
      </c>
      <c r="I32" s="140">
        <v>26</v>
      </c>
      <c r="J32" s="115">
        <v>19</v>
      </c>
      <c r="K32" s="116">
        <v>73.07692307692308</v>
      </c>
    </row>
    <row r="33" spans="1:11" ht="14.1" customHeight="1" x14ac:dyDescent="0.2">
      <c r="A33" s="306">
        <v>32</v>
      </c>
      <c r="B33" s="307" t="s">
        <v>252</v>
      </c>
      <c r="C33" s="308"/>
      <c r="D33" s="113">
        <v>2.3729221874247171</v>
      </c>
      <c r="E33" s="115">
        <v>197</v>
      </c>
      <c r="F33" s="114">
        <v>178</v>
      </c>
      <c r="G33" s="114">
        <v>221</v>
      </c>
      <c r="H33" s="114">
        <v>171</v>
      </c>
      <c r="I33" s="140">
        <v>156</v>
      </c>
      <c r="J33" s="115">
        <v>41</v>
      </c>
      <c r="K33" s="116">
        <v>26.282051282051281</v>
      </c>
    </row>
    <row r="34" spans="1:11" ht="14.1" customHeight="1" x14ac:dyDescent="0.2">
      <c r="A34" s="306">
        <v>33</v>
      </c>
      <c r="B34" s="307" t="s">
        <v>253</v>
      </c>
      <c r="C34" s="308"/>
      <c r="D34" s="113">
        <v>1.3972536738135388</v>
      </c>
      <c r="E34" s="115">
        <v>116</v>
      </c>
      <c r="F34" s="114">
        <v>123</v>
      </c>
      <c r="G34" s="114">
        <v>113</v>
      </c>
      <c r="H34" s="114">
        <v>78</v>
      </c>
      <c r="I34" s="140">
        <v>109</v>
      </c>
      <c r="J34" s="115">
        <v>7</v>
      </c>
      <c r="K34" s="116">
        <v>6.4220183486238529</v>
      </c>
    </row>
    <row r="35" spans="1:11" ht="14.1" customHeight="1" x14ac:dyDescent="0.2">
      <c r="A35" s="306">
        <v>34</v>
      </c>
      <c r="B35" s="307" t="s">
        <v>254</v>
      </c>
      <c r="C35" s="308"/>
      <c r="D35" s="113">
        <v>1.951337027222356</v>
      </c>
      <c r="E35" s="115">
        <v>162</v>
      </c>
      <c r="F35" s="114">
        <v>84</v>
      </c>
      <c r="G35" s="114">
        <v>129</v>
      </c>
      <c r="H35" s="114">
        <v>112</v>
      </c>
      <c r="I35" s="140">
        <v>131</v>
      </c>
      <c r="J35" s="115">
        <v>31</v>
      </c>
      <c r="K35" s="116">
        <v>23.664122137404579</v>
      </c>
    </row>
    <row r="36" spans="1:11" ht="14.1" customHeight="1" x14ac:dyDescent="0.2">
      <c r="A36" s="306">
        <v>41</v>
      </c>
      <c r="B36" s="307" t="s">
        <v>255</v>
      </c>
      <c r="C36" s="308"/>
      <c r="D36" s="113">
        <v>0.84317032040472173</v>
      </c>
      <c r="E36" s="115">
        <v>70</v>
      </c>
      <c r="F36" s="114">
        <v>58</v>
      </c>
      <c r="G36" s="114">
        <v>77</v>
      </c>
      <c r="H36" s="114">
        <v>56</v>
      </c>
      <c r="I36" s="140">
        <v>72</v>
      </c>
      <c r="J36" s="115">
        <v>-2</v>
      </c>
      <c r="K36" s="116">
        <v>-2.7777777777777777</v>
      </c>
    </row>
    <row r="37" spans="1:11" ht="14.1" customHeight="1" x14ac:dyDescent="0.2">
      <c r="A37" s="306">
        <v>42</v>
      </c>
      <c r="B37" s="307" t="s">
        <v>256</v>
      </c>
      <c r="C37" s="308"/>
      <c r="D37" s="113">
        <v>0.18067935437244037</v>
      </c>
      <c r="E37" s="115">
        <v>15</v>
      </c>
      <c r="F37" s="114">
        <v>13</v>
      </c>
      <c r="G37" s="114">
        <v>13</v>
      </c>
      <c r="H37" s="114">
        <v>14</v>
      </c>
      <c r="I37" s="140">
        <v>18</v>
      </c>
      <c r="J37" s="115">
        <v>-3</v>
      </c>
      <c r="K37" s="116">
        <v>-16.666666666666668</v>
      </c>
    </row>
    <row r="38" spans="1:11" ht="14.1" customHeight="1" x14ac:dyDescent="0.2">
      <c r="A38" s="306">
        <v>43</v>
      </c>
      <c r="B38" s="307" t="s">
        <v>257</v>
      </c>
      <c r="C38" s="308"/>
      <c r="D38" s="113">
        <v>2.1681522524692847</v>
      </c>
      <c r="E38" s="115">
        <v>180</v>
      </c>
      <c r="F38" s="114">
        <v>140</v>
      </c>
      <c r="G38" s="114">
        <v>143</v>
      </c>
      <c r="H38" s="114">
        <v>150</v>
      </c>
      <c r="I38" s="140">
        <v>181</v>
      </c>
      <c r="J38" s="115">
        <v>-1</v>
      </c>
      <c r="K38" s="116">
        <v>-0.5524861878453039</v>
      </c>
    </row>
    <row r="39" spans="1:11" ht="14.1" customHeight="1" x14ac:dyDescent="0.2">
      <c r="A39" s="306">
        <v>51</v>
      </c>
      <c r="B39" s="307" t="s">
        <v>258</v>
      </c>
      <c r="C39" s="308"/>
      <c r="D39" s="113">
        <v>5.7335581787521077</v>
      </c>
      <c r="E39" s="115">
        <v>476</v>
      </c>
      <c r="F39" s="114">
        <v>431</v>
      </c>
      <c r="G39" s="114">
        <v>603</v>
      </c>
      <c r="H39" s="114">
        <v>418</v>
      </c>
      <c r="I39" s="140">
        <v>501</v>
      </c>
      <c r="J39" s="115">
        <v>-25</v>
      </c>
      <c r="K39" s="116">
        <v>-4.9900199600798407</v>
      </c>
    </row>
    <row r="40" spans="1:11" ht="14.1" customHeight="1" x14ac:dyDescent="0.2">
      <c r="A40" s="306" t="s">
        <v>259</v>
      </c>
      <c r="B40" s="307" t="s">
        <v>260</v>
      </c>
      <c r="C40" s="308"/>
      <c r="D40" s="113">
        <v>5.3962900505902196</v>
      </c>
      <c r="E40" s="115">
        <v>448</v>
      </c>
      <c r="F40" s="114">
        <v>415</v>
      </c>
      <c r="G40" s="114">
        <v>564</v>
      </c>
      <c r="H40" s="114">
        <v>389</v>
      </c>
      <c r="I40" s="140">
        <v>467</v>
      </c>
      <c r="J40" s="115">
        <v>-19</v>
      </c>
      <c r="K40" s="116">
        <v>-4.0685224839400425</v>
      </c>
    </row>
    <row r="41" spans="1:11" ht="14.1" customHeight="1" x14ac:dyDescent="0.2">
      <c r="A41" s="306"/>
      <c r="B41" s="307" t="s">
        <v>261</v>
      </c>
      <c r="C41" s="308"/>
      <c r="D41" s="113">
        <v>4.7097085039749462</v>
      </c>
      <c r="E41" s="115">
        <v>391</v>
      </c>
      <c r="F41" s="114">
        <v>367</v>
      </c>
      <c r="G41" s="114">
        <v>523</v>
      </c>
      <c r="H41" s="114">
        <v>344</v>
      </c>
      <c r="I41" s="140">
        <v>401</v>
      </c>
      <c r="J41" s="115">
        <v>-10</v>
      </c>
      <c r="K41" s="116">
        <v>-2.4937655860349128</v>
      </c>
    </row>
    <row r="42" spans="1:11" ht="14.1" customHeight="1" x14ac:dyDescent="0.2">
      <c r="A42" s="306">
        <v>52</v>
      </c>
      <c r="B42" s="307" t="s">
        <v>262</v>
      </c>
      <c r="C42" s="308"/>
      <c r="D42" s="113">
        <v>3.2040472175379429</v>
      </c>
      <c r="E42" s="115">
        <v>266</v>
      </c>
      <c r="F42" s="114">
        <v>209</v>
      </c>
      <c r="G42" s="114">
        <v>246</v>
      </c>
      <c r="H42" s="114">
        <v>209</v>
      </c>
      <c r="I42" s="140">
        <v>246</v>
      </c>
      <c r="J42" s="115">
        <v>20</v>
      </c>
      <c r="K42" s="116">
        <v>8.1300813008130088</v>
      </c>
    </row>
    <row r="43" spans="1:11" ht="14.1" customHeight="1" x14ac:dyDescent="0.2">
      <c r="A43" s="306" t="s">
        <v>263</v>
      </c>
      <c r="B43" s="307" t="s">
        <v>264</v>
      </c>
      <c r="C43" s="308"/>
      <c r="D43" s="113">
        <v>2.5295109612141653</v>
      </c>
      <c r="E43" s="115">
        <v>210</v>
      </c>
      <c r="F43" s="114">
        <v>160</v>
      </c>
      <c r="G43" s="114">
        <v>201</v>
      </c>
      <c r="H43" s="114">
        <v>170</v>
      </c>
      <c r="I43" s="140">
        <v>196</v>
      </c>
      <c r="J43" s="115">
        <v>14</v>
      </c>
      <c r="K43" s="116">
        <v>7.1428571428571432</v>
      </c>
    </row>
    <row r="44" spans="1:11" ht="14.1" customHeight="1" x14ac:dyDescent="0.2">
      <c r="A44" s="306">
        <v>53</v>
      </c>
      <c r="B44" s="307" t="s">
        <v>265</v>
      </c>
      <c r="C44" s="308"/>
      <c r="D44" s="113">
        <v>0.48181161165984099</v>
      </c>
      <c r="E44" s="115">
        <v>40</v>
      </c>
      <c r="F44" s="114">
        <v>37</v>
      </c>
      <c r="G44" s="114">
        <v>44</v>
      </c>
      <c r="H44" s="114">
        <v>38</v>
      </c>
      <c r="I44" s="140">
        <v>45</v>
      </c>
      <c r="J44" s="115">
        <v>-5</v>
      </c>
      <c r="K44" s="116">
        <v>-11.111111111111111</v>
      </c>
    </row>
    <row r="45" spans="1:11" ht="14.1" customHeight="1" x14ac:dyDescent="0.2">
      <c r="A45" s="306" t="s">
        <v>266</v>
      </c>
      <c r="B45" s="307" t="s">
        <v>267</v>
      </c>
      <c r="C45" s="308"/>
      <c r="D45" s="113">
        <v>0.44567574078535294</v>
      </c>
      <c r="E45" s="115">
        <v>37</v>
      </c>
      <c r="F45" s="114">
        <v>37</v>
      </c>
      <c r="G45" s="114">
        <v>42</v>
      </c>
      <c r="H45" s="114">
        <v>38</v>
      </c>
      <c r="I45" s="140">
        <v>44</v>
      </c>
      <c r="J45" s="115">
        <v>-7</v>
      </c>
      <c r="K45" s="116">
        <v>-15.909090909090908</v>
      </c>
    </row>
    <row r="46" spans="1:11" ht="14.1" customHeight="1" x14ac:dyDescent="0.2">
      <c r="A46" s="306">
        <v>54</v>
      </c>
      <c r="B46" s="307" t="s">
        <v>268</v>
      </c>
      <c r="C46" s="308"/>
      <c r="D46" s="113">
        <v>2.3849674777162129</v>
      </c>
      <c r="E46" s="115">
        <v>198</v>
      </c>
      <c r="F46" s="114">
        <v>199</v>
      </c>
      <c r="G46" s="114">
        <v>188</v>
      </c>
      <c r="H46" s="114">
        <v>244</v>
      </c>
      <c r="I46" s="140">
        <v>232</v>
      </c>
      <c r="J46" s="115">
        <v>-34</v>
      </c>
      <c r="K46" s="116">
        <v>-14.655172413793103</v>
      </c>
    </row>
    <row r="47" spans="1:11" ht="14.1" customHeight="1" x14ac:dyDescent="0.2">
      <c r="A47" s="306">
        <v>61</v>
      </c>
      <c r="B47" s="307" t="s">
        <v>269</v>
      </c>
      <c r="C47" s="308"/>
      <c r="D47" s="113">
        <v>2.4211033485907012</v>
      </c>
      <c r="E47" s="115">
        <v>201</v>
      </c>
      <c r="F47" s="114">
        <v>125</v>
      </c>
      <c r="G47" s="114">
        <v>160</v>
      </c>
      <c r="H47" s="114">
        <v>167</v>
      </c>
      <c r="I47" s="140">
        <v>184</v>
      </c>
      <c r="J47" s="115">
        <v>17</v>
      </c>
      <c r="K47" s="116">
        <v>9.2391304347826093</v>
      </c>
    </row>
    <row r="48" spans="1:11" ht="14.1" customHeight="1" x14ac:dyDescent="0.2">
      <c r="A48" s="306">
        <v>62</v>
      </c>
      <c r="B48" s="307" t="s">
        <v>270</v>
      </c>
      <c r="C48" s="308"/>
      <c r="D48" s="113">
        <v>6.4924114671163577</v>
      </c>
      <c r="E48" s="115">
        <v>539</v>
      </c>
      <c r="F48" s="114">
        <v>382</v>
      </c>
      <c r="G48" s="114">
        <v>494</v>
      </c>
      <c r="H48" s="114">
        <v>412</v>
      </c>
      <c r="I48" s="140">
        <v>474</v>
      </c>
      <c r="J48" s="115">
        <v>65</v>
      </c>
      <c r="K48" s="116">
        <v>13.713080168776372</v>
      </c>
    </row>
    <row r="49" spans="1:11" ht="14.1" customHeight="1" x14ac:dyDescent="0.2">
      <c r="A49" s="306">
        <v>63</v>
      </c>
      <c r="B49" s="307" t="s">
        <v>271</v>
      </c>
      <c r="C49" s="308"/>
      <c r="D49" s="113">
        <v>1.927246446639364</v>
      </c>
      <c r="E49" s="115">
        <v>160</v>
      </c>
      <c r="F49" s="114">
        <v>165</v>
      </c>
      <c r="G49" s="114">
        <v>158</v>
      </c>
      <c r="H49" s="114">
        <v>116</v>
      </c>
      <c r="I49" s="140">
        <v>148</v>
      </c>
      <c r="J49" s="115">
        <v>12</v>
      </c>
      <c r="K49" s="116">
        <v>8.1081081081081088</v>
      </c>
    </row>
    <row r="50" spans="1:11" ht="14.1" customHeight="1" x14ac:dyDescent="0.2">
      <c r="A50" s="306" t="s">
        <v>272</v>
      </c>
      <c r="B50" s="307" t="s">
        <v>273</v>
      </c>
      <c r="C50" s="308"/>
      <c r="D50" s="113">
        <v>0.33726812816188873</v>
      </c>
      <c r="E50" s="115">
        <v>28</v>
      </c>
      <c r="F50" s="114">
        <v>26</v>
      </c>
      <c r="G50" s="114">
        <v>18</v>
      </c>
      <c r="H50" s="114">
        <v>25</v>
      </c>
      <c r="I50" s="140">
        <v>26</v>
      </c>
      <c r="J50" s="115">
        <v>2</v>
      </c>
      <c r="K50" s="116">
        <v>7.6923076923076925</v>
      </c>
    </row>
    <row r="51" spans="1:11" ht="14.1" customHeight="1" x14ac:dyDescent="0.2">
      <c r="A51" s="306" t="s">
        <v>274</v>
      </c>
      <c r="B51" s="307" t="s">
        <v>275</v>
      </c>
      <c r="C51" s="308"/>
      <c r="D51" s="113">
        <v>1.3611178029390509</v>
      </c>
      <c r="E51" s="115">
        <v>113</v>
      </c>
      <c r="F51" s="114">
        <v>123</v>
      </c>
      <c r="G51" s="114">
        <v>121</v>
      </c>
      <c r="H51" s="114">
        <v>73</v>
      </c>
      <c r="I51" s="140">
        <v>95</v>
      </c>
      <c r="J51" s="115">
        <v>18</v>
      </c>
      <c r="K51" s="116">
        <v>18.94736842105263</v>
      </c>
    </row>
    <row r="52" spans="1:11" ht="14.1" customHeight="1" x14ac:dyDescent="0.2">
      <c r="A52" s="306">
        <v>71</v>
      </c>
      <c r="B52" s="307" t="s">
        <v>276</v>
      </c>
      <c r="C52" s="308"/>
      <c r="D52" s="113">
        <v>9.8891833293182358</v>
      </c>
      <c r="E52" s="115">
        <v>821</v>
      </c>
      <c r="F52" s="114">
        <v>494</v>
      </c>
      <c r="G52" s="114">
        <v>710</v>
      </c>
      <c r="H52" s="114">
        <v>568</v>
      </c>
      <c r="I52" s="140">
        <v>753</v>
      </c>
      <c r="J52" s="115">
        <v>68</v>
      </c>
      <c r="K52" s="116">
        <v>9.0305444887118203</v>
      </c>
    </row>
    <row r="53" spans="1:11" ht="14.1" customHeight="1" x14ac:dyDescent="0.2">
      <c r="A53" s="306" t="s">
        <v>277</v>
      </c>
      <c r="B53" s="307" t="s">
        <v>278</v>
      </c>
      <c r="C53" s="308"/>
      <c r="D53" s="113">
        <v>5.0228860515538427</v>
      </c>
      <c r="E53" s="115">
        <v>417</v>
      </c>
      <c r="F53" s="114">
        <v>210</v>
      </c>
      <c r="G53" s="114">
        <v>311</v>
      </c>
      <c r="H53" s="114">
        <v>260</v>
      </c>
      <c r="I53" s="140">
        <v>365</v>
      </c>
      <c r="J53" s="115">
        <v>52</v>
      </c>
      <c r="K53" s="116">
        <v>14.246575342465754</v>
      </c>
    </row>
    <row r="54" spans="1:11" ht="14.1" customHeight="1" x14ac:dyDescent="0.2">
      <c r="A54" s="306" t="s">
        <v>279</v>
      </c>
      <c r="B54" s="307" t="s">
        <v>280</v>
      </c>
      <c r="C54" s="308"/>
      <c r="D54" s="113">
        <v>4.1315345699831365</v>
      </c>
      <c r="E54" s="115">
        <v>343</v>
      </c>
      <c r="F54" s="114">
        <v>251</v>
      </c>
      <c r="G54" s="114">
        <v>337</v>
      </c>
      <c r="H54" s="114">
        <v>256</v>
      </c>
      <c r="I54" s="140">
        <v>320</v>
      </c>
      <c r="J54" s="115">
        <v>23</v>
      </c>
      <c r="K54" s="116">
        <v>7.1875</v>
      </c>
    </row>
    <row r="55" spans="1:11" ht="14.1" customHeight="1" x14ac:dyDescent="0.2">
      <c r="A55" s="306">
        <v>72</v>
      </c>
      <c r="B55" s="307" t="s">
        <v>281</v>
      </c>
      <c r="C55" s="308"/>
      <c r="D55" s="113">
        <v>2.1681522524692847</v>
      </c>
      <c r="E55" s="115">
        <v>180</v>
      </c>
      <c r="F55" s="114">
        <v>88</v>
      </c>
      <c r="G55" s="114">
        <v>131</v>
      </c>
      <c r="H55" s="114">
        <v>123</v>
      </c>
      <c r="I55" s="140">
        <v>196</v>
      </c>
      <c r="J55" s="115">
        <v>-16</v>
      </c>
      <c r="K55" s="116">
        <v>-8.1632653061224492</v>
      </c>
    </row>
    <row r="56" spans="1:11" ht="14.1" customHeight="1" x14ac:dyDescent="0.2">
      <c r="A56" s="306" t="s">
        <v>282</v>
      </c>
      <c r="B56" s="307" t="s">
        <v>283</v>
      </c>
      <c r="C56" s="308"/>
      <c r="D56" s="113">
        <v>1.0118043844856661</v>
      </c>
      <c r="E56" s="115">
        <v>84</v>
      </c>
      <c r="F56" s="114">
        <v>29</v>
      </c>
      <c r="G56" s="114">
        <v>51</v>
      </c>
      <c r="H56" s="114">
        <v>37</v>
      </c>
      <c r="I56" s="140">
        <v>94</v>
      </c>
      <c r="J56" s="115">
        <v>-10</v>
      </c>
      <c r="K56" s="116">
        <v>-10.638297872340425</v>
      </c>
    </row>
    <row r="57" spans="1:11" ht="14.1" customHeight="1" x14ac:dyDescent="0.2">
      <c r="A57" s="306" t="s">
        <v>284</v>
      </c>
      <c r="B57" s="307" t="s">
        <v>285</v>
      </c>
      <c r="C57" s="308"/>
      <c r="D57" s="113">
        <v>0.60226451457480124</v>
      </c>
      <c r="E57" s="115">
        <v>50</v>
      </c>
      <c r="F57" s="114">
        <v>38</v>
      </c>
      <c r="G57" s="114">
        <v>50</v>
      </c>
      <c r="H57" s="114">
        <v>60</v>
      </c>
      <c r="I57" s="140">
        <v>59</v>
      </c>
      <c r="J57" s="115">
        <v>-9</v>
      </c>
      <c r="K57" s="116">
        <v>-15.254237288135593</v>
      </c>
    </row>
    <row r="58" spans="1:11" ht="14.1" customHeight="1" x14ac:dyDescent="0.2">
      <c r="A58" s="306">
        <v>73</v>
      </c>
      <c r="B58" s="307" t="s">
        <v>286</v>
      </c>
      <c r="C58" s="308"/>
      <c r="D58" s="113">
        <v>1.1322572874006263</v>
      </c>
      <c r="E58" s="115">
        <v>94</v>
      </c>
      <c r="F58" s="114">
        <v>81</v>
      </c>
      <c r="G58" s="114">
        <v>104</v>
      </c>
      <c r="H58" s="114">
        <v>90</v>
      </c>
      <c r="I58" s="140">
        <v>91</v>
      </c>
      <c r="J58" s="115">
        <v>3</v>
      </c>
      <c r="K58" s="116">
        <v>3.2967032967032965</v>
      </c>
    </row>
    <row r="59" spans="1:11" ht="14.1" customHeight="1" x14ac:dyDescent="0.2">
      <c r="A59" s="306" t="s">
        <v>287</v>
      </c>
      <c r="B59" s="307" t="s">
        <v>288</v>
      </c>
      <c r="C59" s="308"/>
      <c r="D59" s="113">
        <v>0.80703444953023373</v>
      </c>
      <c r="E59" s="115">
        <v>67</v>
      </c>
      <c r="F59" s="114">
        <v>38</v>
      </c>
      <c r="G59" s="114">
        <v>52</v>
      </c>
      <c r="H59" s="114">
        <v>52</v>
      </c>
      <c r="I59" s="140">
        <v>67</v>
      </c>
      <c r="J59" s="115">
        <v>0</v>
      </c>
      <c r="K59" s="116">
        <v>0</v>
      </c>
    </row>
    <row r="60" spans="1:11" ht="14.1" customHeight="1" x14ac:dyDescent="0.2">
      <c r="A60" s="306">
        <v>81</v>
      </c>
      <c r="B60" s="307" t="s">
        <v>289</v>
      </c>
      <c r="C60" s="308"/>
      <c r="D60" s="113">
        <v>5.6371958564201394</v>
      </c>
      <c r="E60" s="115">
        <v>468</v>
      </c>
      <c r="F60" s="114">
        <v>433</v>
      </c>
      <c r="G60" s="114">
        <v>484</v>
      </c>
      <c r="H60" s="114">
        <v>449</v>
      </c>
      <c r="I60" s="140">
        <v>467</v>
      </c>
      <c r="J60" s="115">
        <v>1</v>
      </c>
      <c r="K60" s="116">
        <v>0.21413276231263384</v>
      </c>
    </row>
    <row r="61" spans="1:11" ht="14.1" customHeight="1" x14ac:dyDescent="0.2">
      <c r="A61" s="306" t="s">
        <v>290</v>
      </c>
      <c r="B61" s="307" t="s">
        <v>291</v>
      </c>
      <c r="C61" s="308"/>
      <c r="D61" s="113">
        <v>1.4213442543965309</v>
      </c>
      <c r="E61" s="115">
        <v>118</v>
      </c>
      <c r="F61" s="114">
        <v>101</v>
      </c>
      <c r="G61" s="114">
        <v>145</v>
      </c>
      <c r="H61" s="114">
        <v>127</v>
      </c>
      <c r="I61" s="140">
        <v>131</v>
      </c>
      <c r="J61" s="115">
        <v>-13</v>
      </c>
      <c r="K61" s="116">
        <v>-9.9236641221374047</v>
      </c>
    </row>
    <row r="62" spans="1:11" ht="14.1" customHeight="1" x14ac:dyDescent="0.2">
      <c r="A62" s="306" t="s">
        <v>292</v>
      </c>
      <c r="B62" s="307" t="s">
        <v>293</v>
      </c>
      <c r="C62" s="308"/>
      <c r="D62" s="113">
        <v>2.4572392194651891</v>
      </c>
      <c r="E62" s="115">
        <v>204</v>
      </c>
      <c r="F62" s="114">
        <v>225</v>
      </c>
      <c r="G62" s="114">
        <v>206</v>
      </c>
      <c r="H62" s="114">
        <v>198</v>
      </c>
      <c r="I62" s="140">
        <v>166</v>
      </c>
      <c r="J62" s="115">
        <v>38</v>
      </c>
      <c r="K62" s="116">
        <v>22.891566265060241</v>
      </c>
    </row>
    <row r="63" spans="1:11" ht="14.1" customHeight="1" x14ac:dyDescent="0.2">
      <c r="A63" s="306"/>
      <c r="B63" s="307" t="s">
        <v>294</v>
      </c>
      <c r="C63" s="308"/>
      <c r="D63" s="113">
        <v>2.1199710913033005</v>
      </c>
      <c r="E63" s="115">
        <v>176</v>
      </c>
      <c r="F63" s="114">
        <v>178</v>
      </c>
      <c r="G63" s="114">
        <v>181</v>
      </c>
      <c r="H63" s="114">
        <v>174</v>
      </c>
      <c r="I63" s="140">
        <v>146</v>
      </c>
      <c r="J63" s="115">
        <v>30</v>
      </c>
      <c r="K63" s="116">
        <v>20.547945205479451</v>
      </c>
    </row>
    <row r="64" spans="1:11" ht="14.1" customHeight="1" x14ac:dyDescent="0.2">
      <c r="A64" s="306" t="s">
        <v>295</v>
      </c>
      <c r="B64" s="307" t="s">
        <v>296</v>
      </c>
      <c r="C64" s="308"/>
      <c r="D64" s="113">
        <v>0.66249096603228141</v>
      </c>
      <c r="E64" s="115">
        <v>55</v>
      </c>
      <c r="F64" s="114">
        <v>35</v>
      </c>
      <c r="G64" s="114">
        <v>51</v>
      </c>
      <c r="H64" s="114">
        <v>38</v>
      </c>
      <c r="I64" s="140">
        <v>79</v>
      </c>
      <c r="J64" s="115">
        <v>-24</v>
      </c>
      <c r="K64" s="116">
        <v>-30.379746835443036</v>
      </c>
    </row>
    <row r="65" spans="1:11" ht="14.1" customHeight="1" x14ac:dyDescent="0.2">
      <c r="A65" s="306" t="s">
        <v>297</v>
      </c>
      <c r="B65" s="307" t="s">
        <v>298</v>
      </c>
      <c r="C65" s="308"/>
      <c r="D65" s="113">
        <v>0.45772103107684897</v>
      </c>
      <c r="E65" s="115">
        <v>38</v>
      </c>
      <c r="F65" s="114">
        <v>32</v>
      </c>
      <c r="G65" s="114">
        <v>35</v>
      </c>
      <c r="H65" s="114">
        <v>36</v>
      </c>
      <c r="I65" s="140">
        <v>33</v>
      </c>
      <c r="J65" s="115">
        <v>5</v>
      </c>
      <c r="K65" s="116">
        <v>15.151515151515152</v>
      </c>
    </row>
    <row r="66" spans="1:11" ht="14.1" customHeight="1" x14ac:dyDescent="0.2">
      <c r="A66" s="306">
        <v>82</v>
      </c>
      <c r="B66" s="307" t="s">
        <v>299</v>
      </c>
      <c r="C66" s="308"/>
      <c r="D66" s="113">
        <v>3.4690436039508552</v>
      </c>
      <c r="E66" s="115">
        <v>288</v>
      </c>
      <c r="F66" s="114">
        <v>282</v>
      </c>
      <c r="G66" s="114">
        <v>327</v>
      </c>
      <c r="H66" s="114">
        <v>307</v>
      </c>
      <c r="I66" s="140">
        <v>274</v>
      </c>
      <c r="J66" s="115">
        <v>14</v>
      </c>
      <c r="K66" s="116">
        <v>5.1094890510948909</v>
      </c>
    </row>
    <row r="67" spans="1:11" ht="14.1" customHeight="1" x14ac:dyDescent="0.2">
      <c r="A67" s="306" t="s">
        <v>300</v>
      </c>
      <c r="B67" s="307" t="s">
        <v>301</v>
      </c>
      <c r="C67" s="308"/>
      <c r="D67" s="113">
        <v>2.2042881233437726</v>
      </c>
      <c r="E67" s="115">
        <v>183</v>
      </c>
      <c r="F67" s="114">
        <v>221</v>
      </c>
      <c r="G67" s="114">
        <v>244</v>
      </c>
      <c r="H67" s="114">
        <v>221</v>
      </c>
      <c r="I67" s="140">
        <v>169</v>
      </c>
      <c r="J67" s="115">
        <v>14</v>
      </c>
      <c r="K67" s="116">
        <v>8.2840236686390529</v>
      </c>
    </row>
    <row r="68" spans="1:11" ht="14.1" customHeight="1" x14ac:dyDescent="0.2">
      <c r="A68" s="306" t="s">
        <v>302</v>
      </c>
      <c r="B68" s="307" t="s">
        <v>303</v>
      </c>
      <c r="C68" s="308"/>
      <c r="D68" s="113">
        <v>0.83112503011322569</v>
      </c>
      <c r="E68" s="115">
        <v>69</v>
      </c>
      <c r="F68" s="114">
        <v>35</v>
      </c>
      <c r="G68" s="114">
        <v>57</v>
      </c>
      <c r="H68" s="114">
        <v>60</v>
      </c>
      <c r="I68" s="140">
        <v>61</v>
      </c>
      <c r="J68" s="115">
        <v>8</v>
      </c>
      <c r="K68" s="116">
        <v>13.114754098360656</v>
      </c>
    </row>
    <row r="69" spans="1:11" ht="14.1" customHeight="1" x14ac:dyDescent="0.2">
      <c r="A69" s="306">
        <v>83</v>
      </c>
      <c r="B69" s="307" t="s">
        <v>304</v>
      </c>
      <c r="C69" s="308"/>
      <c r="D69" s="113">
        <v>3.9629005059021924</v>
      </c>
      <c r="E69" s="115">
        <v>329</v>
      </c>
      <c r="F69" s="114">
        <v>211</v>
      </c>
      <c r="G69" s="114">
        <v>562</v>
      </c>
      <c r="H69" s="114">
        <v>241</v>
      </c>
      <c r="I69" s="140">
        <v>261</v>
      </c>
      <c r="J69" s="115">
        <v>68</v>
      </c>
      <c r="K69" s="116">
        <v>26.053639846743295</v>
      </c>
    </row>
    <row r="70" spans="1:11" ht="14.1" customHeight="1" x14ac:dyDescent="0.2">
      <c r="A70" s="306" t="s">
        <v>305</v>
      </c>
      <c r="B70" s="307" t="s">
        <v>306</v>
      </c>
      <c r="C70" s="308"/>
      <c r="D70" s="113">
        <v>2.493375090339677</v>
      </c>
      <c r="E70" s="115">
        <v>207</v>
      </c>
      <c r="F70" s="114">
        <v>155</v>
      </c>
      <c r="G70" s="114">
        <v>459</v>
      </c>
      <c r="H70" s="114">
        <v>163</v>
      </c>
      <c r="I70" s="140">
        <v>179</v>
      </c>
      <c r="J70" s="115">
        <v>28</v>
      </c>
      <c r="K70" s="116">
        <v>15.64245810055866</v>
      </c>
    </row>
    <row r="71" spans="1:11" ht="14.1" customHeight="1" x14ac:dyDescent="0.2">
      <c r="A71" s="306"/>
      <c r="B71" s="307" t="s">
        <v>307</v>
      </c>
      <c r="C71" s="308"/>
      <c r="D71" s="113">
        <v>1.469525415562515</v>
      </c>
      <c r="E71" s="115">
        <v>122</v>
      </c>
      <c r="F71" s="114">
        <v>77</v>
      </c>
      <c r="G71" s="114">
        <v>307</v>
      </c>
      <c r="H71" s="114">
        <v>93</v>
      </c>
      <c r="I71" s="140">
        <v>111</v>
      </c>
      <c r="J71" s="115">
        <v>11</v>
      </c>
      <c r="K71" s="116">
        <v>9.9099099099099099</v>
      </c>
    </row>
    <row r="72" spans="1:11" ht="14.1" customHeight="1" x14ac:dyDescent="0.2">
      <c r="A72" s="306">
        <v>84</v>
      </c>
      <c r="B72" s="307" t="s">
        <v>308</v>
      </c>
      <c r="C72" s="308"/>
      <c r="D72" s="113">
        <v>1.5658877378944833</v>
      </c>
      <c r="E72" s="115">
        <v>130</v>
      </c>
      <c r="F72" s="114">
        <v>85</v>
      </c>
      <c r="G72" s="114">
        <v>154</v>
      </c>
      <c r="H72" s="114">
        <v>77</v>
      </c>
      <c r="I72" s="140">
        <v>166</v>
      </c>
      <c r="J72" s="115">
        <v>-36</v>
      </c>
      <c r="K72" s="116">
        <v>-21.686746987951807</v>
      </c>
    </row>
    <row r="73" spans="1:11" ht="14.1" customHeight="1" x14ac:dyDescent="0.2">
      <c r="A73" s="306" t="s">
        <v>309</v>
      </c>
      <c r="B73" s="307" t="s">
        <v>310</v>
      </c>
      <c r="C73" s="308"/>
      <c r="D73" s="113">
        <v>0.57817393399180916</v>
      </c>
      <c r="E73" s="115">
        <v>48</v>
      </c>
      <c r="F73" s="114">
        <v>40</v>
      </c>
      <c r="G73" s="114">
        <v>80</v>
      </c>
      <c r="H73" s="114">
        <v>35</v>
      </c>
      <c r="I73" s="140">
        <v>57</v>
      </c>
      <c r="J73" s="115">
        <v>-9</v>
      </c>
      <c r="K73" s="116">
        <v>-15.789473684210526</v>
      </c>
    </row>
    <row r="74" spans="1:11" ht="14.1" customHeight="1" x14ac:dyDescent="0.2">
      <c r="A74" s="306" t="s">
        <v>311</v>
      </c>
      <c r="B74" s="307" t="s">
        <v>312</v>
      </c>
      <c r="C74" s="308"/>
      <c r="D74" s="113">
        <v>8.4317032040472181E-2</v>
      </c>
      <c r="E74" s="115">
        <v>7</v>
      </c>
      <c r="F74" s="114">
        <v>9</v>
      </c>
      <c r="G74" s="114">
        <v>20</v>
      </c>
      <c r="H74" s="114">
        <v>15</v>
      </c>
      <c r="I74" s="140">
        <v>14</v>
      </c>
      <c r="J74" s="115">
        <v>-7</v>
      </c>
      <c r="K74" s="116">
        <v>-50</v>
      </c>
    </row>
    <row r="75" spans="1:11" ht="14.1" customHeight="1" x14ac:dyDescent="0.2">
      <c r="A75" s="306" t="s">
        <v>313</v>
      </c>
      <c r="B75" s="307" t="s">
        <v>314</v>
      </c>
      <c r="C75" s="308"/>
      <c r="D75" s="113">
        <v>0.57817393399180916</v>
      </c>
      <c r="E75" s="115">
        <v>48</v>
      </c>
      <c r="F75" s="114">
        <v>17</v>
      </c>
      <c r="G75" s="114">
        <v>37</v>
      </c>
      <c r="H75" s="114">
        <v>8</v>
      </c>
      <c r="I75" s="140">
        <v>71</v>
      </c>
      <c r="J75" s="115">
        <v>-23</v>
      </c>
      <c r="K75" s="116">
        <v>-32.394366197183096</v>
      </c>
    </row>
    <row r="76" spans="1:11" ht="14.1" customHeight="1" x14ac:dyDescent="0.2">
      <c r="A76" s="306">
        <v>91</v>
      </c>
      <c r="B76" s="307" t="s">
        <v>315</v>
      </c>
      <c r="C76" s="308"/>
      <c r="D76" s="113">
        <v>0.22886051553842449</v>
      </c>
      <c r="E76" s="115">
        <v>19</v>
      </c>
      <c r="F76" s="114" t="s">
        <v>513</v>
      </c>
      <c r="G76" s="114">
        <v>14</v>
      </c>
      <c r="H76" s="114">
        <v>14</v>
      </c>
      <c r="I76" s="140">
        <v>8</v>
      </c>
      <c r="J76" s="115">
        <v>11</v>
      </c>
      <c r="K76" s="116">
        <v>137.5</v>
      </c>
    </row>
    <row r="77" spans="1:11" ht="14.1" customHeight="1" x14ac:dyDescent="0.2">
      <c r="A77" s="306">
        <v>92</v>
      </c>
      <c r="B77" s="307" t="s">
        <v>316</v>
      </c>
      <c r="C77" s="308"/>
      <c r="D77" s="113">
        <v>0.69862683690676941</v>
      </c>
      <c r="E77" s="115">
        <v>58</v>
      </c>
      <c r="F77" s="114">
        <v>29</v>
      </c>
      <c r="G77" s="114">
        <v>55</v>
      </c>
      <c r="H77" s="114">
        <v>43</v>
      </c>
      <c r="I77" s="140">
        <v>42</v>
      </c>
      <c r="J77" s="115">
        <v>16</v>
      </c>
      <c r="K77" s="116">
        <v>38.095238095238095</v>
      </c>
    </row>
    <row r="78" spans="1:11" ht="14.1" customHeight="1" x14ac:dyDescent="0.2">
      <c r="A78" s="306">
        <v>93</v>
      </c>
      <c r="B78" s="307" t="s">
        <v>317</v>
      </c>
      <c r="C78" s="308"/>
      <c r="D78" s="113" t="s">
        <v>513</v>
      </c>
      <c r="E78" s="115" t="s">
        <v>513</v>
      </c>
      <c r="F78" s="114">
        <v>8</v>
      </c>
      <c r="G78" s="114">
        <v>8</v>
      </c>
      <c r="H78" s="114">
        <v>7</v>
      </c>
      <c r="I78" s="140">
        <v>9</v>
      </c>
      <c r="J78" s="115" t="s">
        <v>513</v>
      </c>
      <c r="K78" s="116" t="s">
        <v>513</v>
      </c>
    </row>
    <row r="79" spans="1:11" ht="14.1" customHeight="1" x14ac:dyDescent="0.2">
      <c r="A79" s="306">
        <v>94</v>
      </c>
      <c r="B79" s="307" t="s">
        <v>318</v>
      </c>
      <c r="C79" s="308"/>
      <c r="D79" s="113">
        <v>0.28908696699590458</v>
      </c>
      <c r="E79" s="115">
        <v>24</v>
      </c>
      <c r="F79" s="114">
        <v>17</v>
      </c>
      <c r="G79" s="114">
        <v>35</v>
      </c>
      <c r="H79" s="114">
        <v>10</v>
      </c>
      <c r="I79" s="140">
        <v>12</v>
      </c>
      <c r="J79" s="115">
        <v>12</v>
      </c>
      <c r="K79" s="116">
        <v>100</v>
      </c>
    </row>
    <row r="80" spans="1:11" ht="14.1" customHeight="1" x14ac:dyDescent="0.2">
      <c r="A80" s="306" t="s">
        <v>319</v>
      </c>
      <c r="B80" s="307" t="s">
        <v>320</v>
      </c>
      <c r="C80" s="308"/>
      <c r="D80" s="113" t="s">
        <v>513</v>
      </c>
      <c r="E80" s="115" t="s">
        <v>513</v>
      </c>
      <c r="F80" s="114" t="s">
        <v>513</v>
      </c>
      <c r="G80" s="114">
        <v>4</v>
      </c>
      <c r="H80" s="114">
        <v>0</v>
      </c>
      <c r="I80" s="140">
        <v>0</v>
      </c>
      <c r="J80" s="115" t="s">
        <v>513</v>
      </c>
      <c r="K80" s="116" t="s">
        <v>513</v>
      </c>
    </row>
    <row r="81" spans="1:11" ht="14.1" customHeight="1" x14ac:dyDescent="0.2">
      <c r="A81" s="310" t="s">
        <v>321</v>
      </c>
      <c r="B81" s="311" t="s">
        <v>333</v>
      </c>
      <c r="C81" s="312"/>
      <c r="D81" s="125">
        <v>0.18067935437244037</v>
      </c>
      <c r="E81" s="143">
        <v>15</v>
      </c>
      <c r="F81" s="144">
        <v>16</v>
      </c>
      <c r="G81" s="144">
        <v>14</v>
      </c>
      <c r="H81" s="144">
        <v>13</v>
      </c>
      <c r="I81" s="145">
        <v>20</v>
      </c>
      <c r="J81" s="143">
        <v>-5</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86348</v>
      </c>
      <c r="C10" s="114">
        <v>50866</v>
      </c>
      <c r="D10" s="114">
        <v>35482</v>
      </c>
      <c r="E10" s="114">
        <v>71309</v>
      </c>
      <c r="F10" s="114">
        <v>13995</v>
      </c>
      <c r="G10" s="114">
        <v>10232</v>
      </c>
      <c r="H10" s="114">
        <v>22406</v>
      </c>
      <c r="I10" s="115">
        <v>26874</v>
      </c>
      <c r="J10" s="114">
        <v>19402</v>
      </c>
      <c r="K10" s="114">
        <v>7472</v>
      </c>
      <c r="L10" s="423">
        <v>5969</v>
      </c>
      <c r="M10" s="424">
        <v>6249</v>
      </c>
    </row>
    <row r="11" spans="1:13" ht="11.1" customHeight="1" x14ac:dyDescent="0.2">
      <c r="A11" s="422" t="s">
        <v>387</v>
      </c>
      <c r="B11" s="115">
        <v>87204</v>
      </c>
      <c r="C11" s="114">
        <v>51667</v>
      </c>
      <c r="D11" s="114">
        <v>35537</v>
      </c>
      <c r="E11" s="114">
        <v>71990</v>
      </c>
      <c r="F11" s="114">
        <v>14164</v>
      </c>
      <c r="G11" s="114">
        <v>10014</v>
      </c>
      <c r="H11" s="114">
        <v>22926</v>
      </c>
      <c r="I11" s="115">
        <v>27584</v>
      </c>
      <c r="J11" s="114">
        <v>19823</v>
      </c>
      <c r="K11" s="114">
        <v>7761</v>
      </c>
      <c r="L11" s="423">
        <v>5572</v>
      </c>
      <c r="M11" s="424">
        <v>4864</v>
      </c>
    </row>
    <row r="12" spans="1:13" ht="11.1" customHeight="1" x14ac:dyDescent="0.2">
      <c r="A12" s="422" t="s">
        <v>388</v>
      </c>
      <c r="B12" s="115">
        <v>89065</v>
      </c>
      <c r="C12" s="114">
        <v>52910</v>
      </c>
      <c r="D12" s="114">
        <v>36155</v>
      </c>
      <c r="E12" s="114">
        <v>73683</v>
      </c>
      <c r="F12" s="114">
        <v>14323</v>
      </c>
      <c r="G12" s="114">
        <v>11133</v>
      </c>
      <c r="H12" s="114">
        <v>23359</v>
      </c>
      <c r="I12" s="115">
        <v>27655</v>
      </c>
      <c r="J12" s="114">
        <v>19574</v>
      </c>
      <c r="K12" s="114">
        <v>8081</v>
      </c>
      <c r="L12" s="423">
        <v>8678</v>
      </c>
      <c r="M12" s="424">
        <v>7086</v>
      </c>
    </row>
    <row r="13" spans="1:13" s="110" customFormat="1" ht="11.1" customHeight="1" x14ac:dyDescent="0.2">
      <c r="A13" s="422" t="s">
        <v>389</v>
      </c>
      <c r="B13" s="115">
        <v>89016</v>
      </c>
      <c r="C13" s="114">
        <v>52614</v>
      </c>
      <c r="D13" s="114">
        <v>36402</v>
      </c>
      <c r="E13" s="114">
        <v>73397</v>
      </c>
      <c r="F13" s="114">
        <v>14555</v>
      </c>
      <c r="G13" s="114">
        <v>10884</v>
      </c>
      <c r="H13" s="114">
        <v>23762</v>
      </c>
      <c r="I13" s="115">
        <v>27687</v>
      </c>
      <c r="J13" s="114">
        <v>19607</v>
      </c>
      <c r="K13" s="114">
        <v>8080</v>
      </c>
      <c r="L13" s="423">
        <v>4773</v>
      </c>
      <c r="M13" s="424">
        <v>5116</v>
      </c>
    </row>
    <row r="14" spans="1:13" ht="15" customHeight="1" x14ac:dyDescent="0.2">
      <c r="A14" s="422" t="s">
        <v>390</v>
      </c>
      <c r="B14" s="115">
        <v>89450</v>
      </c>
      <c r="C14" s="114">
        <v>52906</v>
      </c>
      <c r="D14" s="114">
        <v>36544</v>
      </c>
      <c r="E14" s="114">
        <v>71159</v>
      </c>
      <c r="F14" s="114">
        <v>17329</v>
      </c>
      <c r="G14" s="114">
        <v>10733</v>
      </c>
      <c r="H14" s="114">
        <v>24118</v>
      </c>
      <c r="I14" s="115">
        <v>27882</v>
      </c>
      <c r="J14" s="114">
        <v>19623</v>
      </c>
      <c r="K14" s="114">
        <v>8259</v>
      </c>
      <c r="L14" s="423">
        <v>6926</v>
      </c>
      <c r="M14" s="424">
        <v>6460</v>
      </c>
    </row>
    <row r="15" spans="1:13" ht="11.1" customHeight="1" x14ac:dyDescent="0.2">
      <c r="A15" s="422" t="s">
        <v>387</v>
      </c>
      <c r="B15" s="115">
        <v>90278</v>
      </c>
      <c r="C15" s="114">
        <v>53614</v>
      </c>
      <c r="D15" s="114">
        <v>36664</v>
      </c>
      <c r="E15" s="114">
        <v>71537</v>
      </c>
      <c r="F15" s="114">
        <v>17791</v>
      </c>
      <c r="G15" s="114">
        <v>10565</v>
      </c>
      <c r="H15" s="114">
        <v>24751</v>
      </c>
      <c r="I15" s="115">
        <v>28129</v>
      </c>
      <c r="J15" s="114">
        <v>19736</v>
      </c>
      <c r="K15" s="114">
        <v>8393</v>
      </c>
      <c r="L15" s="423">
        <v>6147</v>
      </c>
      <c r="M15" s="424">
        <v>5463</v>
      </c>
    </row>
    <row r="16" spans="1:13" ht="11.1" customHeight="1" x14ac:dyDescent="0.2">
      <c r="A16" s="422" t="s">
        <v>388</v>
      </c>
      <c r="B16" s="115">
        <v>92217</v>
      </c>
      <c r="C16" s="114">
        <v>54761</v>
      </c>
      <c r="D16" s="114">
        <v>37456</v>
      </c>
      <c r="E16" s="114">
        <v>73390</v>
      </c>
      <c r="F16" s="114">
        <v>18090</v>
      </c>
      <c r="G16" s="114">
        <v>11679</v>
      </c>
      <c r="H16" s="114">
        <v>25219</v>
      </c>
      <c r="I16" s="115">
        <v>28050</v>
      </c>
      <c r="J16" s="114">
        <v>19432</v>
      </c>
      <c r="K16" s="114">
        <v>8618</v>
      </c>
      <c r="L16" s="423">
        <v>9431</v>
      </c>
      <c r="M16" s="424">
        <v>7729</v>
      </c>
    </row>
    <row r="17" spans="1:13" s="110" customFormat="1" ht="11.1" customHeight="1" x14ac:dyDescent="0.2">
      <c r="A17" s="422" t="s">
        <v>389</v>
      </c>
      <c r="B17" s="115">
        <v>92332</v>
      </c>
      <c r="C17" s="114">
        <v>54626</v>
      </c>
      <c r="D17" s="114">
        <v>37706</v>
      </c>
      <c r="E17" s="114">
        <v>73889</v>
      </c>
      <c r="F17" s="114">
        <v>18384</v>
      </c>
      <c r="G17" s="114">
        <v>11418</v>
      </c>
      <c r="H17" s="114">
        <v>25570</v>
      </c>
      <c r="I17" s="115">
        <v>27901</v>
      </c>
      <c r="J17" s="114">
        <v>19334</v>
      </c>
      <c r="K17" s="114">
        <v>8567</v>
      </c>
      <c r="L17" s="423">
        <v>4989</v>
      </c>
      <c r="M17" s="424">
        <v>5169</v>
      </c>
    </row>
    <row r="18" spans="1:13" ht="15" customHeight="1" x14ac:dyDescent="0.2">
      <c r="A18" s="422" t="s">
        <v>391</v>
      </c>
      <c r="B18" s="115">
        <v>92624</v>
      </c>
      <c r="C18" s="114">
        <v>54748</v>
      </c>
      <c r="D18" s="114">
        <v>37876</v>
      </c>
      <c r="E18" s="114">
        <v>73483</v>
      </c>
      <c r="F18" s="114">
        <v>19054</v>
      </c>
      <c r="G18" s="114">
        <v>11184</v>
      </c>
      <c r="H18" s="114">
        <v>26080</v>
      </c>
      <c r="I18" s="115">
        <v>27458</v>
      </c>
      <c r="J18" s="114">
        <v>19022</v>
      </c>
      <c r="K18" s="114">
        <v>8436</v>
      </c>
      <c r="L18" s="423">
        <v>6676</v>
      </c>
      <c r="M18" s="424">
        <v>6499</v>
      </c>
    </row>
    <row r="19" spans="1:13" ht="11.1" customHeight="1" x14ac:dyDescent="0.2">
      <c r="A19" s="422" t="s">
        <v>387</v>
      </c>
      <c r="B19" s="115">
        <v>93176</v>
      </c>
      <c r="C19" s="114">
        <v>55159</v>
      </c>
      <c r="D19" s="114">
        <v>38017</v>
      </c>
      <c r="E19" s="114">
        <v>73653</v>
      </c>
      <c r="F19" s="114">
        <v>19420</v>
      </c>
      <c r="G19" s="114">
        <v>10802</v>
      </c>
      <c r="H19" s="114">
        <v>26629</v>
      </c>
      <c r="I19" s="115">
        <v>27865</v>
      </c>
      <c r="J19" s="114">
        <v>19182</v>
      </c>
      <c r="K19" s="114">
        <v>8683</v>
      </c>
      <c r="L19" s="423">
        <v>5928</v>
      </c>
      <c r="M19" s="424">
        <v>5423</v>
      </c>
    </row>
    <row r="20" spans="1:13" ht="11.1" customHeight="1" x14ac:dyDescent="0.2">
      <c r="A20" s="422" t="s">
        <v>388</v>
      </c>
      <c r="B20" s="115">
        <v>94790</v>
      </c>
      <c r="C20" s="114">
        <v>56148</v>
      </c>
      <c r="D20" s="114">
        <v>38642</v>
      </c>
      <c r="E20" s="114">
        <v>75072</v>
      </c>
      <c r="F20" s="114">
        <v>19636</v>
      </c>
      <c r="G20" s="114">
        <v>11816</v>
      </c>
      <c r="H20" s="114">
        <v>27051</v>
      </c>
      <c r="I20" s="115">
        <v>28131</v>
      </c>
      <c r="J20" s="114">
        <v>19006</v>
      </c>
      <c r="K20" s="114">
        <v>9125</v>
      </c>
      <c r="L20" s="423">
        <v>8472</v>
      </c>
      <c r="M20" s="424">
        <v>7225</v>
      </c>
    </row>
    <row r="21" spans="1:13" s="110" customFormat="1" ht="11.1" customHeight="1" x14ac:dyDescent="0.2">
      <c r="A21" s="422" t="s">
        <v>389</v>
      </c>
      <c r="B21" s="115">
        <v>94225</v>
      </c>
      <c r="C21" s="114">
        <v>55515</v>
      </c>
      <c r="D21" s="114">
        <v>38710</v>
      </c>
      <c r="E21" s="114">
        <v>74508</v>
      </c>
      <c r="F21" s="114">
        <v>19691</v>
      </c>
      <c r="G21" s="114">
        <v>11395</v>
      </c>
      <c r="H21" s="114">
        <v>27350</v>
      </c>
      <c r="I21" s="115">
        <v>28276</v>
      </c>
      <c r="J21" s="114">
        <v>19183</v>
      </c>
      <c r="K21" s="114">
        <v>9093</v>
      </c>
      <c r="L21" s="423">
        <v>4461</v>
      </c>
      <c r="M21" s="424">
        <v>5282</v>
      </c>
    </row>
    <row r="22" spans="1:13" ht="15" customHeight="1" x14ac:dyDescent="0.2">
      <c r="A22" s="422" t="s">
        <v>392</v>
      </c>
      <c r="B22" s="115">
        <v>94166</v>
      </c>
      <c r="C22" s="114">
        <v>55434</v>
      </c>
      <c r="D22" s="114">
        <v>38732</v>
      </c>
      <c r="E22" s="114">
        <v>74321</v>
      </c>
      <c r="F22" s="114">
        <v>19699</v>
      </c>
      <c r="G22" s="114">
        <v>11027</v>
      </c>
      <c r="H22" s="114">
        <v>27800</v>
      </c>
      <c r="I22" s="115">
        <v>28084</v>
      </c>
      <c r="J22" s="114">
        <v>19133</v>
      </c>
      <c r="K22" s="114">
        <v>8951</v>
      </c>
      <c r="L22" s="423">
        <v>6844</v>
      </c>
      <c r="M22" s="424">
        <v>7104</v>
      </c>
    </row>
    <row r="23" spans="1:13" ht="11.1" customHeight="1" x14ac:dyDescent="0.2">
      <c r="A23" s="422" t="s">
        <v>387</v>
      </c>
      <c r="B23" s="115">
        <v>94459</v>
      </c>
      <c r="C23" s="114">
        <v>55799</v>
      </c>
      <c r="D23" s="114">
        <v>38660</v>
      </c>
      <c r="E23" s="114">
        <v>74499</v>
      </c>
      <c r="F23" s="114">
        <v>19778</v>
      </c>
      <c r="G23" s="114">
        <v>10791</v>
      </c>
      <c r="H23" s="114">
        <v>28267</v>
      </c>
      <c r="I23" s="115">
        <v>28477</v>
      </c>
      <c r="J23" s="114">
        <v>19424</v>
      </c>
      <c r="K23" s="114">
        <v>9053</v>
      </c>
      <c r="L23" s="423">
        <v>5920</v>
      </c>
      <c r="M23" s="424">
        <v>5558</v>
      </c>
    </row>
    <row r="24" spans="1:13" ht="11.1" customHeight="1" x14ac:dyDescent="0.2">
      <c r="A24" s="422" t="s">
        <v>388</v>
      </c>
      <c r="B24" s="115">
        <v>96314</v>
      </c>
      <c r="C24" s="114">
        <v>56862</v>
      </c>
      <c r="D24" s="114">
        <v>39452</v>
      </c>
      <c r="E24" s="114">
        <v>75239</v>
      </c>
      <c r="F24" s="114">
        <v>19989</v>
      </c>
      <c r="G24" s="114">
        <v>11913</v>
      </c>
      <c r="H24" s="114">
        <v>28650</v>
      </c>
      <c r="I24" s="115">
        <v>28628</v>
      </c>
      <c r="J24" s="114">
        <v>19208</v>
      </c>
      <c r="K24" s="114">
        <v>9420</v>
      </c>
      <c r="L24" s="423">
        <v>8723</v>
      </c>
      <c r="M24" s="424">
        <v>7396</v>
      </c>
    </row>
    <row r="25" spans="1:13" s="110" customFormat="1" ht="11.1" customHeight="1" x14ac:dyDescent="0.2">
      <c r="A25" s="422" t="s">
        <v>389</v>
      </c>
      <c r="B25" s="115">
        <v>95626</v>
      </c>
      <c r="C25" s="114">
        <v>56212</v>
      </c>
      <c r="D25" s="114">
        <v>39414</v>
      </c>
      <c r="E25" s="114">
        <v>74412</v>
      </c>
      <c r="F25" s="114">
        <v>20131</v>
      </c>
      <c r="G25" s="114">
        <v>11418</v>
      </c>
      <c r="H25" s="114">
        <v>28874</v>
      </c>
      <c r="I25" s="115">
        <v>28399</v>
      </c>
      <c r="J25" s="114">
        <v>19227</v>
      </c>
      <c r="K25" s="114">
        <v>9172</v>
      </c>
      <c r="L25" s="423">
        <v>4536</v>
      </c>
      <c r="M25" s="424">
        <v>5373</v>
      </c>
    </row>
    <row r="26" spans="1:13" ht="15" customHeight="1" x14ac:dyDescent="0.2">
      <c r="A26" s="422" t="s">
        <v>393</v>
      </c>
      <c r="B26" s="115">
        <v>95961</v>
      </c>
      <c r="C26" s="114">
        <v>56407</v>
      </c>
      <c r="D26" s="114">
        <v>39554</v>
      </c>
      <c r="E26" s="114">
        <v>74545</v>
      </c>
      <c r="F26" s="114">
        <v>20335</v>
      </c>
      <c r="G26" s="114">
        <v>11119</v>
      </c>
      <c r="H26" s="114">
        <v>29336</v>
      </c>
      <c r="I26" s="115">
        <v>28268</v>
      </c>
      <c r="J26" s="114">
        <v>19088</v>
      </c>
      <c r="K26" s="114">
        <v>9180</v>
      </c>
      <c r="L26" s="423">
        <v>7149</v>
      </c>
      <c r="M26" s="424">
        <v>6902</v>
      </c>
    </row>
    <row r="27" spans="1:13" ht="11.1" customHeight="1" x14ac:dyDescent="0.2">
      <c r="A27" s="422" t="s">
        <v>387</v>
      </c>
      <c r="B27" s="115">
        <v>96551</v>
      </c>
      <c r="C27" s="114">
        <v>56895</v>
      </c>
      <c r="D27" s="114">
        <v>39656</v>
      </c>
      <c r="E27" s="114">
        <v>74899</v>
      </c>
      <c r="F27" s="114">
        <v>20571</v>
      </c>
      <c r="G27" s="114">
        <v>10840</v>
      </c>
      <c r="H27" s="114">
        <v>29852</v>
      </c>
      <c r="I27" s="115">
        <v>28764</v>
      </c>
      <c r="J27" s="114">
        <v>19321</v>
      </c>
      <c r="K27" s="114">
        <v>9443</v>
      </c>
      <c r="L27" s="423">
        <v>6271</v>
      </c>
      <c r="M27" s="424">
        <v>5756</v>
      </c>
    </row>
    <row r="28" spans="1:13" ht="11.1" customHeight="1" x14ac:dyDescent="0.2">
      <c r="A28" s="422" t="s">
        <v>388</v>
      </c>
      <c r="B28" s="115">
        <v>97952</v>
      </c>
      <c r="C28" s="114">
        <v>57743</v>
      </c>
      <c r="D28" s="114">
        <v>40209</v>
      </c>
      <c r="E28" s="114">
        <v>76085</v>
      </c>
      <c r="F28" s="114">
        <v>20788</v>
      </c>
      <c r="G28" s="114">
        <v>11960</v>
      </c>
      <c r="H28" s="114">
        <v>30051</v>
      </c>
      <c r="I28" s="115">
        <v>28980</v>
      </c>
      <c r="J28" s="114">
        <v>19166</v>
      </c>
      <c r="K28" s="114">
        <v>9814</v>
      </c>
      <c r="L28" s="423">
        <v>9220</v>
      </c>
      <c r="M28" s="424">
        <v>7909</v>
      </c>
    </row>
    <row r="29" spans="1:13" s="110" customFormat="1" ht="11.1" customHeight="1" x14ac:dyDescent="0.2">
      <c r="A29" s="422" t="s">
        <v>389</v>
      </c>
      <c r="B29" s="115">
        <v>97293</v>
      </c>
      <c r="C29" s="114">
        <v>57091</v>
      </c>
      <c r="D29" s="114">
        <v>40202</v>
      </c>
      <c r="E29" s="114">
        <v>76264</v>
      </c>
      <c r="F29" s="114">
        <v>21009</v>
      </c>
      <c r="G29" s="114">
        <v>11544</v>
      </c>
      <c r="H29" s="114">
        <v>30184</v>
      </c>
      <c r="I29" s="115">
        <v>28791</v>
      </c>
      <c r="J29" s="114">
        <v>19145</v>
      </c>
      <c r="K29" s="114">
        <v>9646</v>
      </c>
      <c r="L29" s="423">
        <v>4967</v>
      </c>
      <c r="M29" s="424">
        <v>5695</v>
      </c>
    </row>
    <row r="30" spans="1:13" ht="15" customHeight="1" x14ac:dyDescent="0.2">
      <c r="A30" s="422" t="s">
        <v>394</v>
      </c>
      <c r="B30" s="115">
        <v>97977</v>
      </c>
      <c r="C30" s="114">
        <v>57388</v>
      </c>
      <c r="D30" s="114">
        <v>40589</v>
      </c>
      <c r="E30" s="114">
        <v>76394</v>
      </c>
      <c r="F30" s="114">
        <v>21573</v>
      </c>
      <c r="G30" s="114">
        <v>11266</v>
      </c>
      <c r="H30" s="114">
        <v>30719</v>
      </c>
      <c r="I30" s="115">
        <v>28200</v>
      </c>
      <c r="J30" s="114">
        <v>18631</v>
      </c>
      <c r="K30" s="114">
        <v>9569</v>
      </c>
      <c r="L30" s="423">
        <v>7376</v>
      </c>
      <c r="M30" s="424">
        <v>6786</v>
      </c>
    </row>
    <row r="31" spans="1:13" ht="11.1" customHeight="1" x14ac:dyDescent="0.2">
      <c r="A31" s="422" t="s">
        <v>387</v>
      </c>
      <c r="B31" s="115">
        <v>98376</v>
      </c>
      <c r="C31" s="114">
        <v>57870</v>
      </c>
      <c r="D31" s="114">
        <v>40506</v>
      </c>
      <c r="E31" s="114">
        <v>76596</v>
      </c>
      <c r="F31" s="114">
        <v>21771</v>
      </c>
      <c r="G31" s="114">
        <v>11013</v>
      </c>
      <c r="H31" s="114">
        <v>31135</v>
      </c>
      <c r="I31" s="115">
        <v>28660</v>
      </c>
      <c r="J31" s="114">
        <v>18910</v>
      </c>
      <c r="K31" s="114">
        <v>9750</v>
      </c>
      <c r="L31" s="423">
        <v>6734</v>
      </c>
      <c r="M31" s="424">
        <v>6380</v>
      </c>
    </row>
    <row r="32" spans="1:13" ht="11.1" customHeight="1" x14ac:dyDescent="0.2">
      <c r="A32" s="422" t="s">
        <v>388</v>
      </c>
      <c r="B32" s="115">
        <v>101013</v>
      </c>
      <c r="C32" s="114">
        <v>59393</v>
      </c>
      <c r="D32" s="114">
        <v>41620</v>
      </c>
      <c r="E32" s="114">
        <v>78542</v>
      </c>
      <c r="F32" s="114">
        <v>22464</v>
      </c>
      <c r="G32" s="114">
        <v>12236</v>
      </c>
      <c r="H32" s="114">
        <v>31754</v>
      </c>
      <c r="I32" s="115">
        <v>28609</v>
      </c>
      <c r="J32" s="114">
        <v>18547</v>
      </c>
      <c r="K32" s="114">
        <v>10062</v>
      </c>
      <c r="L32" s="423">
        <v>9421</v>
      </c>
      <c r="M32" s="424">
        <v>7319</v>
      </c>
    </row>
    <row r="33" spans="1:13" s="110" customFormat="1" ht="11.1" customHeight="1" x14ac:dyDescent="0.2">
      <c r="A33" s="422" t="s">
        <v>389</v>
      </c>
      <c r="B33" s="115">
        <v>100743</v>
      </c>
      <c r="C33" s="114">
        <v>58990</v>
      </c>
      <c r="D33" s="114">
        <v>41753</v>
      </c>
      <c r="E33" s="114">
        <v>78027</v>
      </c>
      <c r="F33" s="114">
        <v>22710</v>
      </c>
      <c r="G33" s="114">
        <v>11849</v>
      </c>
      <c r="H33" s="114">
        <v>31947</v>
      </c>
      <c r="I33" s="115">
        <v>28577</v>
      </c>
      <c r="J33" s="114">
        <v>18629</v>
      </c>
      <c r="K33" s="114">
        <v>9948</v>
      </c>
      <c r="L33" s="423">
        <v>5659</v>
      </c>
      <c r="M33" s="424">
        <v>5944</v>
      </c>
    </row>
    <row r="34" spans="1:13" ht="15" customHeight="1" x14ac:dyDescent="0.2">
      <c r="A34" s="422" t="s">
        <v>395</v>
      </c>
      <c r="B34" s="115">
        <v>100901</v>
      </c>
      <c r="C34" s="114">
        <v>59042</v>
      </c>
      <c r="D34" s="114">
        <v>41859</v>
      </c>
      <c r="E34" s="114">
        <v>77961</v>
      </c>
      <c r="F34" s="114">
        <v>22936</v>
      </c>
      <c r="G34" s="114">
        <v>11438</v>
      </c>
      <c r="H34" s="114">
        <v>32421</v>
      </c>
      <c r="I34" s="115">
        <v>28300</v>
      </c>
      <c r="J34" s="114">
        <v>18443</v>
      </c>
      <c r="K34" s="114">
        <v>9857</v>
      </c>
      <c r="L34" s="423">
        <v>7553</v>
      </c>
      <c r="M34" s="424">
        <v>7476</v>
      </c>
    </row>
    <row r="35" spans="1:13" ht="11.1" customHeight="1" x14ac:dyDescent="0.2">
      <c r="A35" s="422" t="s">
        <v>387</v>
      </c>
      <c r="B35" s="115">
        <v>101429</v>
      </c>
      <c r="C35" s="114">
        <v>59482</v>
      </c>
      <c r="D35" s="114">
        <v>41947</v>
      </c>
      <c r="E35" s="114">
        <v>78098</v>
      </c>
      <c r="F35" s="114">
        <v>23330</v>
      </c>
      <c r="G35" s="114">
        <v>11113</v>
      </c>
      <c r="H35" s="114">
        <v>32867</v>
      </c>
      <c r="I35" s="115">
        <v>28728</v>
      </c>
      <c r="J35" s="114">
        <v>18582</v>
      </c>
      <c r="K35" s="114">
        <v>10146</v>
      </c>
      <c r="L35" s="423">
        <v>7206</v>
      </c>
      <c r="M35" s="424">
        <v>6583</v>
      </c>
    </row>
    <row r="36" spans="1:13" ht="11.1" customHeight="1" x14ac:dyDescent="0.2">
      <c r="A36" s="422" t="s">
        <v>388</v>
      </c>
      <c r="B36" s="115">
        <v>103411</v>
      </c>
      <c r="C36" s="114">
        <v>60639</v>
      </c>
      <c r="D36" s="114">
        <v>42772</v>
      </c>
      <c r="E36" s="114">
        <v>79680</v>
      </c>
      <c r="F36" s="114">
        <v>23731</v>
      </c>
      <c r="G36" s="114">
        <v>12199</v>
      </c>
      <c r="H36" s="114">
        <v>33281</v>
      </c>
      <c r="I36" s="115">
        <v>28942</v>
      </c>
      <c r="J36" s="114">
        <v>18441</v>
      </c>
      <c r="K36" s="114">
        <v>10501</v>
      </c>
      <c r="L36" s="423">
        <v>10413</v>
      </c>
      <c r="M36" s="424">
        <v>8739</v>
      </c>
    </row>
    <row r="37" spans="1:13" s="110" customFormat="1" ht="11.1" customHeight="1" x14ac:dyDescent="0.2">
      <c r="A37" s="422" t="s">
        <v>389</v>
      </c>
      <c r="B37" s="115">
        <v>103046</v>
      </c>
      <c r="C37" s="114">
        <v>60170</v>
      </c>
      <c r="D37" s="114">
        <v>42876</v>
      </c>
      <c r="E37" s="114">
        <v>79109</v>
      </c>
      <c r="F37" s="114">
        <v>23937</v>
      </c>
      <c r="G37" s="114">
        <v>11909</v>
      </c>
      <c r="H37" s="114">
        <v>33488</v>
      </c>
      <c r="I37" s="115">
        <v>28830</v>
      </c>
      <c r="J37" s="114">
        <v>18382</v>
      </c>
      <c r="K37" s="114">
        <v>10448</v>
      </c>
      <c r="L37" s="423">
        <v>5826</v>
      </c>
      <c r="M37" s="424">
        <v>6301</v>
      </c>
    </row>
    <row r="38" spans="1:13" ht="15" customHeight="1" x14ac:dyDescent="0.2">
      <c r="A38" s="425" t="s">
        <v>396</v>
      </c>
      <c r="B38" s="115">
        <v>102829</v>
      </c>
      <c r="C38" s="114">
        <v>60168</v>
      </c>
      <c r="D38" s="114">
        <v>42661</v>
      </c>
      <c r="E38" s="114">
        <v>78810</v>
      </c>
      <c r="F38" s="114">
        <v>24019</v>
      </c>
      <c r="G38" s="114">
        <v>11518</v>
      </c>
      <c r="H38" s="114">
        <v>33705</v>
      </c>
      <c r="I38" s="115">
        <v>28466</v>
      </c>
      <c r="J38" s="114">
        <v>18032</v>
      </c>
      <c r="K38" s="114">
        <v>10434</v>
      </c>
      <c r="L38" s="423">
        <v>7882</v>
      </c>
      <c r="M38" s="424">
        <v>7613</v>
      </c>
    </row>
    <row r="39" spans="1:13" ht="11.1" customHeight="1" x14ac:dyDescent="0.2">
      <c r="A39" s="422" t="s">
        <v>387</v>
      </c>
      <c r="B39" s="115">
        <v>103052</v>
      </c>
      <c r="C39" s="114">
        <v>60411</v>
      </c>
      <c r="D39" s="114">
        <v>42641</v>
      </c>
      <c r="E39" s="114">
        <v>78744</v>
      </c>
      <c r="F39" s="114">
        <v>24308</v>
      </c>
      <c r="G39" s="114">
        <v>11122</v>
      </c>
      <c r="H39" s="114">
        <v>34120</v>
      </c>
      <c r="I39" s="115">
        <v>28978</v>
      </c>
      <c r="J39" s="114">
        <v>18237</v>
      </c>
      <c r="K39" s="114">
        <v>10741</v>
      </c>
      <c r="L39" s="423">
        <v>6792</v>
      </c>
      <c r="M39" s="424">
        <v>6673</v>
      </c>
    </row>
    <row r="40" spans="1:13" ht="11.1" customHeight="1" x14ac:dyDescent="0.2">
      <c r="A40" s="425" t="s">
        <v>388</v>
      </c>
      <c r="B40" s="115">
        <v>105070</v>
      </c>
      <c r="C40" s="114">
        <v>61711</v>
      </c>
      <c r="D40" s="114">
        <v>43359</v>
      </c>
      <c r="E40" s="114">
        <v>80295</v>
      </c>
      <c r="F40" s="114">
        <v>24775</v>
      </c>
      <c r="G40" s="114">
        <v>12323</v>
      </c>
      <c r="H40" s="114">
        <v>34565</v>
      </c>
      <c r="I40" s="115">
        <v>29101</v>
      </c>
      <c r="J40" s="114">
        <v>18011</v>
      </c>
      <c r="K40" s="114">
        <v>11090</v>
      </c>
      <c r="L40" s="423">
        <v>10168</v>
      </c>
      <c r="M40" s="424">
        <v>8383</v>
      </c>
    </row>
    <row r="41" spans="1:13" s="110" customFormat="1" ht="11.1" customHeight="1" x14ac:dyDescent="0.2">
      <c r="A41" s="422" t="s">
        <v>389</v>
      </c>
      <c r="B41" s="115">
        <v>104878</v>
      </c>
      <c r="C41" s="114">
        <v>61390</v>
      </c>
      <c r="D41" s="114">
        <v>43488</v>
      </c>
      <c r="E41" s="114">
        <v>79801</v>
      </c>
      <c r="F41" s="114">
        <v>25077</v>
      </c>
      <c r="G41" s="114">
        <v>11869</v>
      </c>
      <c r="H41" s="114">
        <v>34866</v>
      </c>
      <c r="I41" s="115">
        <v>28893</v>
      </c>
      <c r="J41" s="114">
        <v>18042</v>
      </c>
      <c r="K41" s="114">
        <v>10851</v>
      </c>
      <c r="L41" s="423">
        <v>6177</v>
      </c>
      <c r="M41" s="424">
        <v>6490</v>
      </c>
    </row>
    <row r="42" spans="1:13" ht="15" customHeight="1" x14ac:dyDescent="0.2">
      <c r="A42" s="422" t="s">
        <v>397</v>
      </c>
      <c r="B42" s="115">
        <v>105022</v>
      </c>
      <c r="C42" s="114">
        <v>61478</v>
      </c>
      <c r="D42" s="114">
        <v>43544</v>
      </c>
      <c r="E42" s="114">
        <v>80152</v>
      </c>
      <c r="F42" s="114">
        <v>24870</v>
      </c>
      <c r="G42" s="114">
        <v>11525</v>
      </c>
      <c r="H42" s="114">
        <v>35231</v>
      </c>
      <c r="I42" s="115">
        <v>28582</v>
      </c>
      <c r="J42" s="114">
        <v>17836</v>
      </c>
      <c r="K42" s="114">
        <v>10746</v>
      </c>
      <c r="L42" s="423">
        <v>7886</v>
      </c>
      <c r="M42" s="424">
        <v>7800</v>
      </c>
    </row>
    <row r="43" spans="1:13" ht="11.1" customHeight="1" x14ac:dyDescent="0.2">
      <c r="A43" s="422" t="s">
        <v>387</v>
      </c>
      <c r="B43" s="115">
        <v>106086</v>
      </c>
      <c r="C43" s="114">
        <v>62415</v>
      </c>
      <c r="D43" s="114">
        <v>43671</v>
      </c>
      <c r="E43" s="114">
        <v>80966</v>
      </c>
      <c r="F43" s="114">
        <v>25120</v>
      </c>
      <c r="G43" s="114">
        <v>11224</v>
      </c>
      <c r="H43" s="114">
        <v>36023</v>
      </c>
      <c r="I43" s="115">
        <v>29159</v>
      </c>
      <c r="J43" s="114">
        <v>18127</v>
      </c>
      <c r="K43" s="114">
        <v>11032</v>
      </c>
      <c r="L43" s="423">
        <v>7204</v>
      </c>
      <c r="M43" s="424">
        <v>6884</v>
      </c>
    </row>
    <row r="44" spans="1:13" ht="11.1" customHeight="1" x14ac:dyDescent="0.2">
      <c r="A44" s="422" t="s">
        <v>388</v>
      </c>
      <c r="B44" s="115">
        <v>107021</v>
      </c>
      <c r="C44" s="114">
        <v>62782</v>
      </c>
      <c r="D44" s="114">
        <v>44239</v>
      </c>
      <c r="E44" s="114">
        <v>82246</v>
      </c>
      <c r="F44" s="114">
        <v>24775</v>
      </c>
      <c r="G44" s="114">
        <v>12242</v>
      </c>
      <c r="H44" s="114">
        <v>36074</v>
      </c>
      <c r="I44" s="115">
        <v>29028</v>
      </c>
      <c r="J44" s="114">
        <v>17767</v>
      </c>
      <c r="K44" s="114">
        <v>11261</v>
      </c>
      <c r="L44" s="423">
        <v>9889</v>
      </c>
      <c r="M44" s="424">
        <v>8529</v>
      </c>
    </row>
    <row r="45" spans="1:13" s="110" customFormat="1" ht="11.1" customHeight="1" x14ac:dyDescent="0.2">
      <c r="A45" s="422" t="s">
        <v>389</v>
      </c>
      <c r="B45" s="115">
        <v>106368</v>
      </c>
      <c r="C45" s="114">
        <v>62265</v>
      </c>
      <c r="D45" s="114">
        <v>44103</v>
      </c>
      <c r="E45" s="114">
        <v>81528</v>
      </c>
      <c r="F45" s="114">
        <v>24840</v>
      </c>
      <c r="G45" s="114">
        <v>11934</v>
      </c>
      <c r="H45" s="114">
        <v>36128</v>
      </c>
      <c r="I45" s="115">
        <v>28696</v>
      </c>
      <c r="J45" s="114">
        <v>17641</v>
      </c>
      <c r="K45" s="114">
        <v>11055</v>
      </c>
      <c r="L45" s="423">
        <v>6097</v>
      </c>
      <c r="M45" s="424">
        <v>6819</v>
      </c>
    </row>
    <row r="46" spans="1:13" ht="15" customHeight="1" x14ac:dyDescent="0.2">
      <c r="A46" s="422" t="s">
        <v>398</v>
      </c>
      <c r="B46" s="115">
        <v>105953</v>
      </c>
      <c r="C46" s="114">
        <v>61961</v>
      </c>
      <c r="D46" s="114">
        <v>43992</v>
      </c>
      <c r="E46" s="114">
        <v>81059</v>
      </c>
      <c r="F46" s="114">
        <v>24894</v>
      </c>
      <c r="G46" s="114">
        <v>11582</v>
      </c>
      <c r="H46" s="114">
        <v>36249</v>
      </c>
      <c r="I46" s="115">
        <v>28563</v>
      </c>
      <c r="J46" s="114">
        <v>17564</v>
      </c>
      <c r="K46" s="114">
        <v>10999</v>
      </c>
      <c r="L46" s="423">
        <v>7388</v>
      </c>
      <c r="M46" s="424">
        <v>7865</v>
      </c>
    </row>
    <row r="47" spans="1:13" ht="11.1" customHeight="1" x14ac:dyDescent="0.2">
      <c r="A47" s="422" t="s">
        <v>387</v>
      </c>
      <c r="B47" s="115">
        <v>105880</v>
      </c>
      <c r="C47" s="114">
        <v>62050</v>
      </c>
      <c r="D47" s="114">
        <v>43830</v>
      </c>
      <c r="E47" s="114">
        <v>80708</v>
      </c>
      <c r="F47" s="114">
        <v>25172</v>
      </c>
      <c r="G47" s="114">
        <v>11069</v>
      </c>
      <c r="H47" s="114">
        <v>36588</v>
      </c>
      <c r="I47" s="115">
        <v>28972</v>
      </c>
      <c r="J47" s="114">
        <v>17760</v>
      </c>
      <c r="K47" s="114">
        <v>11212</v>
      </c>
      <c r="L47" s="423">
        <v>6723</v>
      </c>
      <c r="M47" s="424">
        <v>6959</v>
      </c>
    </row>
    <row r="48" spans="1:13" ht="11.1" customHeight="1" x14ac:dyDescent="0.2">
      <c r="A48" s="422" t="s">
        <v>388</v>
      </c>
      <c r="B48" s="115">
        <v>107583</v>
      </c>
      <c r="C48" s="114">
        <v>62921</v>
      </c>
      <c r="D48" s="114">
        <v>44662</v>
      </c>
      <c r="E48" s="114">
        <v>82018</v>
      </c>
      <c r="F48" s="114">
        <v>25565</v>
      </c>
      <c r="G48" s="114">
        <v>12223</v>
      </c>
      <c r="H48" s="114">
        <v>36884</v>
      </c>
      <c r="I48" s="115">
        <v>28908</v>
      </c>
      <c r="J48" s="114">
        <v>17387</v>
      </c>
      <c r="K48" s="114">
        <v>11521</v>
      </c>
      <c r="L48" s="423">
        <v>10136</v>
      </c>
      <c r="M48" s="424">
        <v>8739</v>
      </c>
    </row>
    <row r="49" spans="1:17" s="110" customFormat="1" ht="11.1" customHeight="1" x14ac:dyDescent="0.2">
      <c r="A49" s="422" t="s">
        <v>389</v>
      </c>
      <c r="B49" s="115">
        <v>106712</v>
      </c>
      <c r="C49" s="114">
        <v>62107</v>
      </c>
      <c r="D49" s="114">
        <v>44605</v>
      </c>
      <c r="E49" s="114">
        <v>80950</v>
      </c>
      <c r="F49" s="114">
        <v>25762</v>
      </c>
      <c r="G49" s="114">
        <v>11791</v>
      </c>
      <c r="H49" s="114">
        <v>36868</v>
      </c>
      <c r="I49" s="115">
        <v>28557</v>
      </c>
      <c r="J49" s="114">
        <v>17217</v>
      </c>
      <c r="K49" s="114">
        <v>11340</v>
      </c>
      <c r="L49" s="423">
        <v>5427</v>
      </c>
      <c r="M49" s="424">
        <v>6612</v>
      </c>
    </row>
    <row r="50" spans="1:17" ht="15" customHeight="1" x14ac:dyDescent="0.2">
      <c r="A50" s="422" t="s">
        <v>399</v>
      </c>
      <c r="B50" s="143">
        <v>106178</v>
      </c>
      <c r="C50" s="144">
        <v>61671</v>
      </c>
      <c r="D50" s="144">
        <v>44507</v>
      </c>
      <c r="E50" s="144">
        <v>80285</v>
      </c>
      <c r="F50" s="144">
        <v>25893</v>
      </c>
      <c r="G50" s="144">
        <v>11367</v>
      </c>
      <c r="H50" s="144">
        <v>36837</v>
      </c>
      <c r="I50" s="143">
        <v>27707</v>
      </c>
      <c r="J50" s="144">
        <v>16865</v>
      </c>
      <c r="K50" s="144">
        <v>10842</v>
      </c>
      <c r="L50" s="426">
        <v>7573</v>
      </c>
      <c r="M50" s="427">
        <v>8302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0.2123583098166168</v>
      </c>
      <c r="C6" s="480">
        <f>'Tabelle 3.3'!J11</f>
        <v>-2.9968840808038371</v>
      </c>
      <c r="D6" s="481">
        <f t="shared" ref="D6:E9" si="0">IF(OR(AND(B6&gt;=-50,B6&lt;=50),ISNUMBER(B6)=FALSE),B6,"")</f>
        <v>0.2123583098166168</v>
      </c>
      <c r="E6" s="481">
        <f t="shared" si="0"/>
        <v>-2.9968840808038371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0.2123583098166168</v>
      </c>
      <c r="C14" s="480">
        <f>'Tabelle 3.3'!J11</f>
        <v>-2.9968840808038371</v>
      </c>
      <c r="D14" s="481">
        <f>IF(OR(AND(B14&gt;=-50,B14&lt;=50),ISNUMBER(B14)=FALSE),B14,"")</f>
        <v>0.2123583098166168</v>
      </c>
      <c r="E14" s="481">
        <f>IF(OR(AND(C14&gt;=-50,C14&lt;=50),ISNUMBER(C14)=FALSE),C14,"")</f>
        <v>-2.9968840808038371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0.45558086560364464</v>
      </c>
      <c r="C15" s="480">
        <f>'Tabelle 3.3'!J12</f>
        <v>-2.535211267605634</v>
      </c>
      <c r="D15" s="481">
        <f t="shared" ref="D15:E45" si="3">IF(OR(AND(B15&gt;=-50,B15&lt;=50),ISNUMBER(B15)=FALSE),B15,"")</f>
        <v>0.45558086560364464</v>
      </c>
      <c r="E15" s="481">
        <f t="shared" si="3"/>
        <v>-2.535211267605634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5.3309900410076159</v>
      </c>
      <c r="C16" s="480">
        <f>'Tabelle 3.3'!J13</f>
        <v>1.948051948051948</v>
      </c>
      <c r="D16" s="481">
        <f t="shared" si="3"/>
        <v>5.3309900410076159</v>
      </c>
      <c r="E16" s="481">
        <f t="shared" si="3"/>
        <v>1.948051948051948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-1.7546213076489685</v>
      </c>
      <c r="C17" s="480">
        <f>'Tabelle 3.3'!J14</f>
        <v>-7.7324066029539527</v>
      </c>
      <c r="D17" s="481">
        <f t="shared" si="3"/>
        <v>-1.7546213076489685</v>
      </c>
      <c r="E17" s="481">
        <f t="shared" si="3"/>
        <v>-7.7324066029539527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-1.3821138211382114</v>
      </c>
      <c r="C18" s="480">
        <f>'Tabelle 3.3'!J15</f>
        <v>-2.8968713789107765</v>
      </c>
      <c r="D18" s="481">
        <f t="shared" si="3"/>
        <v>-1.3821138211382114</v>
      </c>
      <c r="E18" s="481">
        <f t="shared" si="3"/>
        <v>-2.8968713789107765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-1.3248583243988359</v>
      </c>
      <c r="C19" s="480">
        <f>'Tabelle 3.3'!J16</f>
        <v>-9.5263437998935601</v>
      </c>
      <c r="D19" s="481">
        <f t="shared" si="3"/>
        <v>-1.3248583243988359</v>
      </c>
      <c r="E19" s="481">
        <f t="shared" si="3"/>
        <v>-9.5263437998935601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-3.150511670691043</v>
      </c>
      <c r="C20" s="480">
        <f>'Tabelle 3.3'!J17</f>
        <v>-8.8607594936708853</v>
      </c>
      <c r="D20" s="481">
        <f t="shared" si="3"/>
        <v>-3.150511670691043</v>
      </c>
      <c r="E20" s="481">
        <f t="shared" si="3"/>
        <v>-8.8607594936708853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2.4119127516778525</v>
      </c>
      <c r="C21" s="480">
        <f>'Tabelle 3.3'!J18</f>
        <v>-1.8934081346423561</v>
      </c>
      <c r="D21" s="481">
        <f t="shared" si="3"/>
        <v>2.4119127516778525</v>
      </c>
      <c r="E21" s="481">
        <f t="shared" si="3"/>
        <v>-1.8934081346423561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3.5993621383552283</v>
      </c>
      <c r="C22" s="480">
        <f>'Tabelle 3.3'!J19</f>
        <v>-0.97962382445141061</v>
      </c>
      <c r="D22" s="481">
        <f t="shared" si="3"/>
        <v>3.5993621383552283</v>
      </c>
      <c r="E22" s="481">
        <f t="shared" si="3"/>
        <v>-0.97962382445141061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3.7984496124031009</v>
      </c>
      <c r="C23" s="480">
        <f>'Tabelle 3.3'!J20</f>
        <v>-3.6482084690553744</v>
      </c>
      <c r="D23" s="481">
        <f t="shared" si="3"/>
        <v>3.7984496124031009</v>
      </c>
      <c r="E23" s="481">
        <f t="shared" si="3"/>
        <v>-3.6482084690553744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-0.98095787651471433</v>
      </c>
      <c r="C24" s="480">
        <f>'Tabelle 3.3'!J21</f>
        <v>-6.3732928679817906</v>
      </c>
      <c r="D24" s="481">
        <f t="shared" si="3"/>
        <v>-0.98095787651471433</v>
      </c>
      <c r="E24" s="481">
        <f t="shared" si="3"/>
        <v>-6.3732928679817906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5.1122194513715709</v>
      </c>
      <c r="C25" s="480">
        <f>'Tabelle 3.3'!J22</f>
        <v>19.81981981981982</v>
      </c>
      <c r="D25" s="481">
        <f t="shared" si="3"/>
        <v>5.1122194513715709</v>
      </c>
      <c r="E25" s="481">
        <f t="shared" si="3"/>
        <v>19.81981981981982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2.7533684827182192</v>
      </c>
      <c r="C26" s="480">
        <f>'Tabelle 3.3'!J23</f>
        <v>1.6460905349794239</v>
      </c>
      <c r="D26" s="481">
        <f t="shared" si="3"/>
        <v>2.7533684827182192</v>
      </c>
      <c r="E26" s="481">
        <f t="shared" si="3"/>
        <v>1.6460905349794239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-0.80496981363198883</v>
      </c>
      <c r="C27" s="480">
        <f>'Tabelle 3.3'!J24</f>
        <v>-5.5889145496535795</v>
      </c>
      <c r="D27" s="481">
        <f t="shared" si="3"/>
        <v>-0.80496981363198883</v>
      </c>
      <c r="E27" s="481">
        <f t="shared" si="3"/>
        <v>-5.5889145496535795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-2.3509933774834435</v>
      </c>
      <c r="C28" s="480">
        <f>'Tabelle 3.3'!J25</f>
        <v>-9.9900099900099903E-2</v>
      </c>
      <c r="D28" s="481">
        <f t="shared" si="3"/>
        <v>-2.3509933774834435</v>
      </c>
      <c r="E28" s="481">
        <f t="shared" si="3"/>
        <v>-9.9900099900099903E-2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-16.187888198757765</v>
      </c>
      <c r="C29" s="480">
        <f>'Tabelle 3.3'!J26</f>
        <v>4.9429657794676807</v>
      </c>
      <c r="D29" s="481">
        <f t="shared" si="3"/>
        <v>-16.187888198757765</v>
      </c>
      <c r="E29" s="481">
        <f t="shared" si="3"/>
        <v>4.9429657794676807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3.0100334448160537</v>
      </c>
      <c r="C30" s="480">
        <f>'Tabelle 3.3'!J27</f>
        <v>1.408450704225352</v>
      </c>
      <c r="D30" s="481">
        <f t="shared" si="3"/>
        <v>3.0100334448160537</v>
      </c>
      <c r="E30" s="481">
        <f t="shared" si="3"/>
        <v>1.408450704225352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0.67990209409844982</v>
      </c>
      <c r="C31" s="480">
        <f>'Tabelle 3.3'!J28</f>
        <v>-8.2191780821917817</v>
      </c>
      <c r="D31" s="481">
        <f t="shared" si="3"/>
        <v>0.67990209409844982</v>
      </c>
      <c r="E31" s="481">
        <f t="shared" si="3"/>
        <v>-8.2191780821917817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0.70279556457910353</v>
      </c>
      <c r="C32" s="480">
        <f>'Tabelle 3.3'!J29</f>
        <v>-3.3635187580853816</v>
      </c>
      <c r="D32" s="481">
        <f t="shared" si="3"/>
        <v>0.70279556457910353</v>
      </c>
      <c r="E32" s="481">
        <f t="shared" si="3"/>
        <v>-3.3635187580853816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5.2669039145907472</v>
      </c>
      <c r="C33" s="480">
        <f>'Tabelle 3.3'!J30</f>
        <v>2.1045918367346941</v>
      </c>
      <c r="D33" s="481">
        <f t="shared" si="3"/>
        <v>5.2669039145907472</v>
      </c>
      <c r="E33" s="481">
        <f t="shared" si="3"/>
        <v>2.1045918367346941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-0.52790346907993968</v>
      </c>
      <c r="C34" s="480">
        <f>'Tabelle 3.3'!J31</f>
        <v>-4.6735167384819354</v>
      </c>
      <c r="D34" s="481">
        <f t="shared" si="3"/>
        <v>-0.52790346907993968</v>
      </c>
      <c r="E34" s="481">
        <f t="shared" si="3"/>
        <v>-4.6735167384819354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0.45558086560364464</v>
      </c>
      <c r="C37" s="480">
        <f>'Tabelle 3.3'!J34</f>
        <v>-2.535211267605634</v>
      </c>
      <c r="D37" s="481">
        <f t="shared" si="3"/>
        <v>0.45558086560364464</v>
      </c>
      <c r="E37" s="481">
        <f t="shared" si="3"/>
        <v>-2.535211267605634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-1.0240468135686203</v>
      </c>
      <c r="C38" s="480">
        <f>'Tabelle 3.3'!J35</f>
        <v>-5.7818398569441687</v>
      </c>
      <c r="D38" s="481">
        <f t="shared" si="3"/>
        <v>-1.0240468135686203</v>
      </c>
      <c r="E38" s="481">
        <f t="shared" si="3"/>
        <v>-5.7818398569441687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1.0863581905902924</v>
      </c>
      <c r="C39" s="480">
        <f>'Tabelle 3.3'!J36</f>
        <v>-2.3991370010787487</v>
      </c>
      <c r="D39" s="481">
        <f t="shared" si="3"/>
        <v>1.0863581905902924</v>
      </c>
      <c r="E39" s="481">
        <f t="shared" si="3"/>
        <v>-2.3991370010787487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1.0863581905902924</v>
      </c>
      <c r="C45" s="480">
        <f>'Tabelle 3.3'!J36</f>
        <v>-2.3991370010787487</v>
      </c>
      <c r="D45" s="481">
        <f t="shared" si="3"/>
        <v>1.0863581905902924</v>
      </c>
      <c r="E45" s="481">
        <f t="shared" si="3"/>
        <v>-2.3991370010787487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95961</v>
      </c>
      <c r="C51" s="487">
        <v>19088</v>
      </c>
      <c r="D51" s="487">
        <v>9180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96551</v>
      </c>
      <c r="C52" s="487">
        <v>19321</v>
      </c>
      <c r="D52" s="487">
        <v>9443</v>
      </c>
      <c r="E52" s="488">
        <f t="shared" ref="E52:G70" si="11">IF($A$51=37802,IF(COUNTBLANK(B$51:B$70)&gt;0,#N/A,B52/B$51*100),IF(COUNTBLANK(B$51:B$75)&gt;0,#N/A,B52/B$51*100))</f>
        <v>100.61483310928398</v>
      </c>
      <c r="F52" s="488">
        <f t="shared" si="11"/>
        <v>101.22066219614419</v>
      </c>
      <c r="G52" s="488">
        <f t="shared" si="11"/>
        <v>102.86492374727669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97952</v>
      </c>
      <c r="C53" s="487">
        <v>19166</v>
      </c>
      <c r="D53" s="487">
        <v>9814</v>
      </c>
      <c r="E53" s="488">
        <f t="shared" si="11"/>
        <v>102.07480122132951</v>
      </c>
      <c r="F53" s="488">
        <f t="shared" si="11"/>
        <v>100.40863369656327</v>
      </c>
      <c r="G53" s="488">
        <f t="shared" si="11"/>
        <v>106.90631808278867</v>
      </c>
      <c r="H53" s="489">
        <f>IF(ISERROR(L53)=TRUE,IF(MONTH(A53)=MONTH(MAX(A$51:A$75)),A53,""),"")</f>
        <v>41883</v>
      </c>
      <c r="I53" s="488">
        <f t="shared" si="12"/>
        <v>102.07480122132951</v>
      </c>
      <c r="J53" s="488">
        <f t="shared" si="10"/>
        <v>100.40863369656327</v>
      </c>
      <c r="K53" s="488">
        <f t="shared" si="10"/>
        <v>106.90631808278867</v>
      </c>
      <c r="L53" s="488" t="e">
        <f t="shared" si="13"/>
        <v>#N/A</v>
      </c>
    </row>
    <row r="54" spans="1:14" ht="15" customHeight="1" x14ac:dyDescent="0.2">
      <c r="A54" s="490" t="s">
        <v>462</v>
      </c>
      <c r="B54" s="487">
        <v>97293</v>
      </c>
      <c r="C54" s="487">
        <v>19145</v>
      </c>
      <c r="D54" s="487">
        <v>9646</v>
      </c>
      <c r="E54" s="488">
        <f t="shared" si="11"/>
        <v>101.38806390095976</v>
      </c>
      <c r="F54" s="488">
        <f t="shared" si="11"/>
        <v>100.29861693210394</v>
      </c>
      <c r="G54" s="488">
        <f t="shared" si="11"/>
        <v>105.07625272331154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97977</v>
      </c>
      <c r="C55" s="487">
        <v>18631</v>
      </c>
      <c r="D55" s="487">
        <v>9569</v>
      </c>
      <c r="E55" s="488">
        <f t="shared" si="11"/>
        <v>102.10085347172289</v>
      </c>
      <c r="F55" s="488">
        <f t="shared" si="11"/>
        <v>97.605825649622801</v>
      </c>
      <c r="G55" s="488">
        <f t="shared" si="11"/>
        <v>104.23747276688454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98376</v>
      </c>
      <c r="C56" s="487">
        <v>18910</v>
      </c>
      <c r="D56" s="487">
        <v>9750</v>
      </c>
      <c r="E56" s="488">
        <f t="shared" si="11"/>
        <v>102.51664738800137</v>
      </c>
      <c r="F56" s="488">
        <f t="shared" si="11"/>
        <v>99.067476948868389</v>
      </c>
      <c r="G56" s="488">
        <f t="shared" si="11"/>
        <v>106.20915032679738</v>
      </c>
      <c r="H56" s="489" t="str">
        <f t="shared" si="14"/>
        <v/>
      </c>
      <c r="I56" s="488" t="str">
        <f t="shared" si="12"/>
        <v/>
      </c>
      <c r="J56" s="488" t="str">
        <f t="shared" si="10"/>
        <v/>
      </c>
      <c r="K56" s="488" t="str">
        <f t="shared" si="10"/>
        <v/>
      </c>
      <c r="L56" s="488" t="e">
        <f t="shared" si="13"/>
        <v>#N/A</v>
      </c>
    </row>
    <row r="57" spans="1:14" ht="15" customHeight="1" x14ac:dyDescent="0.2">
      <c r="A57" s="490">
        <v>42248</v>
      </c>
      <c r="B57" s="487">
        <v>101013</v>
      </c>
      <c r="C57" s="487">
        <v>18547</v>
      </c>
      <c r="D57" s="487">
        <v>10062</v>
      </c>
      <c r="E57" s="488">
        <f t="shared" si="11"/>
        <v>105.26463875949605</v>
      </c>
      <c r="F57" s="488">
        <f t="shared" si="11"/>
        <v>97.165758591785405</v>
      </c>
      <c r="G57" s="488">
        <f t="shared" si="11"/>
        <v>109.60784313725492</v>
      </c>
      <c r="H57" s="489">
        <f t="shared" si="14"/>
        <v>42248</v>
      </c>
      <c r="I57" s="488">
        <f t="shared" si="12"/>
        <v>105.26463875949605</v>
      </c>
      <c r="J57" s="488">
        <f t="shared" si="10"/>
        <v>97.165758591785405</v>
      </c>
      <c r="K57" s="488">
        <f t="shared" si="10"/>
        <v>109.60784313725492</v>
      </c>
      <c r="L57" s="488" t="e">
        <f t="shared" si="13"/>
        <v>#N/A</v>
      </c>
    </row>
    <row r="58" spans="1:14" ht="15" customHeight="1" x14ac:dyDescent="0.2">
      <c r="A58" s="490" t="s">
        <v>465</v>
      </c>
      <c r="B58" s="487">
        <v>100743</v>
      </c>
      <c r="C58" s="487">
        <v>18629</v>
      </c>
      <c r="D58" s="487">
        <v>9948</v>
      </c>
      <c r="E58" s="488">
        <f t="shared" si="11"/>
        <v>104.98327445524744</v>
      </c>
      <c r="F58" s="488">
        <f t="shared" si="11"/>
        <v>97.59534786253144</v>
      </c>
      <c r="G58" s="488">
        <f t="shared" si="11"/>
        <v>108.36601307189542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100901</v>
      </c>
      <c r="C59" s="487">
        <v>18443</v>
      </c>
      <c r="D59" s="487">
        <v>9857</v>
      </c>
      <c r="E59" s="488">
        <f t="shared" si="11"/>
        <v>105.14792467773366</v>
      </c>
      <c r="F59" s="488">
        <f t="shared" si="11"/>
        <v>96.620913663034372</v>
      </c>
      <c r="G59" s="488">
        <f t="shared" si="11"/>
        <v>107.37472766884532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101429</v>
      </c>
      <c r="C60" s="487">
        <v>18582</v>
      </c>
      <c r="D60" s="487">
        <v>10146</v>
      </c>
      <c r="E60" s="488">
        <f t="shared" si="11"/>
        <v>105.69814820604205</v>
      </c>
      <c r="F60" s="488">
        <f t="shared" si="11"/>
        <v>97.349119865884319</v>
      </c>
      <c r="G60" s="488">
        <f t="shared" si="11"/>
        <v>110.52287581699348</v>
      </c>
      <c r="H60" s="489" t="str">
        <f t="shared" si="14"/>
        <v/>
      </c>
      <c r="I60" s="488" t="str">
        <f t="shared" si="12"/>
        <v/>
      </c>
      <c r="J60" s="488" t="str">
        <f t="shared" si="10"/>
        <v/>
      </c>
      <c r="K60" s="488" t="str">
        <f t="shared" si="10"/>
        <v/>
      </c>
      <c r="L60" s="488" t="e">
        <f t="shared" si="13"/>
        <v>#N/A</v>
      </c>
    </row>
    <row r="61" spans="1:14" ht="15" customHeight="1" x14ac:dyDescent="0.2">
      <c r="A61" s="490">
        <v>42614</v>
      </c>
      <c r="B61" s="487">
        <v>103411</v>
      </c>
      <c r="C61" s="487">
        <v>18441</v>
      </c>
      <c r="D61" s="487">
        <v>10501</v>
      </c>
      <c r="E61" s="488">
        <f t="shared" si="11"/>
        <v>107.76357061722992</v>
      </c>
      <c r="F61" s="488">
        <f t="shared" si="11"/>
        <v>96.610435875942997</v>
      </c>
      <c r="G61" s="488">
        <f t="shared" si="11"/>
        <v>114.38997821350763</v>
      </c>
      <c r="H61" s="489">
        <f t="shared" si="14"/>
        <v>42614</v>
      </c>
      <c r="I61" s="488">
        <f t="shared" si="12"/>
        <v>107.76357061722992</v>
      </c>
      <c r="J61" s="488">
        <f t="shared" si="10"/>
        <v>96.610435875942997</v>
      </c>
      <c r="K61" s="488">
        <f t="shared" si="10"/>
        <v>114.38997821350763</v>
      </c>
      <c r="L61" s="488" t="e">
        <f t="shared" si="13"/>
        <v>#N/A</v>
      </c>
    </row>
    <row r="62" spans="1:14" ht="15" customHeight="1" x14ac:dyDescent="0.2">
      <c r="A62" s="490" t="s">
        <v>468</v>
      </c>
      <c r="B62" s="487">
        <v>103046</v>
      </c>
      <c r="C62" s="487">
        <v>18382</v>
      </c>
      <c r="D62" s="487">
        <v>10448</v>
      </c>
      <c r="E62" s="488">
        <f t="shared" si="11"/>
        <v>107.38320776148645</v>
      </c>
      <c r="F62" s="488">
        <f t="shared" si="11"/>
        <v>96.301341156747696</v>
      </c>
      <c r="G62" s="488">
        <f t="shared" si="11"/>
        <v>113.81263616557735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102829</v>
      </c>
      <c r="C63" s="487">
        <v>18032</v>
      </c>
      <c r="D63" s="487">
        <v>10434</v>
      </c>
      <c r="E63" s="488">
        <f t="shared" si="11"/>
        <v>107.15707422807182</v>
      </c>
      <c r="F63" s="488">
        <f t="shared" si="11"/>
        <v>94.467728415758586</v>
      </c>
      <c r="G63" s="488">
        <f t="shared" si="11"/>
        <v>113.66013071895425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103052</v>
      </c>
      <c r="C64" s="487">
        <v>18237</v>
      </c>
      <c r="D64" s="487">
        <v>10741</v>
      </c>
      <c r="E64" s="488">
        <f t="shared" si="11"/>
        <v>107.38946030158085</v>
      </c>
      <c r="F64" s="488">
        <f t="shared" si="11"/>
        <v>95.541701592623639</v>
      </c>
      <c r="G64" s="488">
        <f t="shared" si="11"/>
        <v>117.00435729847494</v>
      </c>
      <c r="H64" s="489" t="str">
        <f t="shared" si="14"/>
        <v/>
      </c>
      <c r="I64" s="488" t="str">
        <f t="shared" si="12"/>
        <v/>
      </c>
      <c r="J64" s="488" t="str">
        <f t="shared" si="10"/>
        <v/>
      </c>
      <c r="K64" s="488" t="str">
        <f t="shared" si="10"/>
        <v/>
      </c>
      <c r="L64" s="488" t="e">
        <f t="shared" si="13"/>
        <v>#N/A</v>
      </c>
    </row>
    <row r="65" spans="1:12" ht="15" customHeight="1" x14ac:dyDescent="0.2">
      <c r="A65" s="490">
        <v>42979</v>
      </c>
      <c r="B65" s="487">
        <v>105070</v>
      </c>
      <c r="C65" s="487">
        <v>18011</v>
      </c>
      <c r="D65" s="487">
        <v>11090</v>
      </c>
      <c r="E65" s="488">
        <f t="shared" si="11"/>
        <v>109.49239795333521</v>
      </c>
      <c r="F65" s="488">
        <f t="shared" si="11"/>
        <v>94.35771165129924</v>
      </c>
      <c r="G65" s="488">
        <f t="shared" si="11"/>
        <v>120.80610021786494</v>
      </c>
      <c r="H65" s="489">
        <f t="shared" si="14"/>
        <v>42979</v>
      </c>
      <c r="I65" s="488">
        <f t="shared" si="12"/>
        <v>109.49239795333521</v>
      </c>
      <c r="J65" s="488">
        <f t="shared" si="10"/>
        <v>94.35771165129924</v>
      </c>
      <c r="K65" s="488">
        <f t="shared" si="10"/>
        <v>120.80610021786494</v>
      </c>
      <c r="L65" s="488" t="e">
        <f t="shared" si="13"/>
        <v>#N/A</v>
      </c>
    </row>
    <row r="66" spans="1:12" ht="15" customHeight="1" x14ac:dyDescent="0.2">
      <c r="A66" s="490" t="s">
        <v>471</v>
      </c>
      <c r="B66" s="487">
        <v>104878</v>
      </c>
      <c r="C66" s="487">
        <v>18042</v>
      </c>
      <c r="D66" s="487">
        <v>10851</v>
      </c>
      <c r="E66" s="488">
        <f t="shared" si="11"/>
        <v>109.29231667031398</v>
      </c>
      <c r="F66" s="488">
        <f t="shared" si="11"/>
        <v>94.520117351215433</v>
      </c>
      <c r="G66" s="488">
        <f t="shared" si="11"/>
        <v>118.20261437908496</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105022</v>
      </c>
      <c r="C67" s="487">
        <v>17836</v>
      </c>
      <c r="D67" s="487">
        <v>10746</v>
      </c>
      <c r="E67" s="488">
        <f t="shared" si="11"/>
        <v>109.44237763257991</v>
      </c>
      <c r="F67" s="488">
        <f t="shared" si="11"/>
        <v>93.440905280804699</v>
      </c>
      <c r="G67" s="488">
        <f t="shared" si="11"/>
        <v>117.05882352941177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106086</v>
      </c>
      <c r="C68" s="487">
        <v>18127</v>
      </c>
      <c r="D68" s="487">
        <v>11032</v>
      </c>
      <c r="E68" s="488">
        <f t="shared" si="11"/>
        <v>110.55116140932253</v>
      </c>
      <c r="F68" s="488">
        <f t="shared" si="11"/>
        <v>94.965423302598495</v>
      </c>
      <c r="G68" s="488">
        <f t="shared" si="11"/>
        <v>120.17429193899783</v>
      </c>
      <c r="H68" s="489" t="str">
        <f t="shared" si="14"/>
        <v/>
      </c>
      <c r="I68" s="488" t="str">
        <f t="shared" si="12"/>
        <v/>
      </c>
      <c r="J68" s="488" t="str">
        <f t="shared" si="12"/>
        <v/>
      </c>
      <c r="K68" s="488" t="str">
        <f t="shared" si="12"/>
        <v/>
      </c>
      <c r="L68" s="488" t="e">
        <f t="shared" si="13"/>
        <v>#N/A</v>
      </c>
    </row>
    <row r="69" spans="1:12" ht="15" customHeight="1" x14ac:dyDescent="0.2">
      <c r="A69" s="490">
        <v>43344</v>
      </c>
      <c r="B69" s="487">
        <v>107021</v>
      </c>
      <c r="C69" s="487">
        <v>17767</v>
      </c>
      <c r="D69" s="487">
        <v>11261</v>
      </c>
      <c r="E69" s="488">
        <f t="shared" si="11"/>
        <v>111.5255155740353</v>
      </c>
      <c r="F69" s="488">
        <f t="shared" si="11"/>
        <v>93.079421626152552</v>
      </c>
      <c r="G69" s="488">
        <f t="shared" si="11"/>
        <v>122.66884531590414</v>
      </c>
      <c r="H69" s="489">
        <f t="shared" si="14"/>
        <v>43344</v>
      </c>
      <c r="I69" s="488">
        <f t="shared" si="12"/>
        <v>111.5255155740353</v>
      </c>
      <c r="J69" s="488">
        <f t="shared" si="12"/>
        <v>93.079421626152552</v>
      </c>
      <c r="K69" s="488">
        <f t="shared" si="12"/>
        <v>122.66884531590414</v>
      </c>
      <c r="L69" s="488" t="e">
        <f t="shared" si="13"/>
        <v>#N/A</v>
      </c>
    </row>
    <row r="70" spans="1:12" ht="15" customHeight="1" x14ac:dyDescent="0.2">
      <c r="A70" s="490" t="s">
        <v>474</v>
      </c>
      <c r="B70" s="487">
        <v>106368</v>
      </c>
      <c r="C70" s="487">
        <v>17641</v>
      </c>
      <c r="D70" s="487">
        <v>11055</v>
      </c>
      <c r="E70" s="488">
        <f t="shared" si="11"/>
        <v>110.84503079375996</v>
      </c>
      <c r="F70" s="488">
        <f t="shared" si="11"/>
        <v>92.419321039396479</v>
      </c>
      <c r="G70" s="488">
        <f t="shared" si="11"/>
        <v>120.42483660130718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105953</v>
      </c>
      <c r="C71" s="487">
        <v>17564</v>
      </c>
      <c r="D71" s="487">
        <v>10999</v>
      </c>
      <c r="E71" s="491">
        <f t="shared" ref="E71:G75" si="15">IF($A$51=37802,IF(COUNTBLANK(B$51:B$70)&gt;0,#N/A,IF(ISBLANK(B71)=FALSE,B71/B$51*100,#N/A)),IF(COUNTBLANK(B$51:B$75)&gt;0,#N/A,B71/B$51*100))</f>
        <v>110.41256343722972</v>
      </c>
      <c r="F71" s="491">
        <f t="shared" si="15"/>
        <v>92.015926236378874</v>
      </c>
      <c r="G71" s="491">
        <f t="shared" si="15"/>
        <v>119.81481481481482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105880</v>
      </c>
      <c r="C72" s="487">
        <v>17760</v>
      </c>
      <c r="D72" s="487">
        <v>11212</v>
      </c>
      <c r="E72" s="491">
        <f t="shared" si="15"/>
        <v>110.33649086608102</v>
      </c>
      <c r="F72" s="491">
        <f t="shared" si="15"/>
        <v>93.042749371332775</v>
      </c>
      <c r="G72" s="491">
        <f t="shared" si="15"/>
        <v>122.13507625272331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107583</v>
      </c>
      <c r="C73" s="487">
        <v>17387</v>
      </c>
      <c r="D73" s="487">
        <v>11521</v>
      </c>
      <c r="E73" s="491">
        <f t="shared" si="15"/>
        <v>112.11117016287866</v>
      </c>
      <c r="F73" s="491">
        <f t="shared" si="15"/>
        <v>91.088642078792958</v>
      </c>
      <c r="G73" s="491">
        <f t="shared" si="15"/>
        <v>125.50108932461875</v>
      </c>
      <c r="H73" s="492">
        <f>IF(A$51=37802,IF(ISERROR(L73)=TRUE,IF(ISBLANK(A73)=FALSE,IF(MONTH(A73)=MONTH(MAX(A$51:A$75)),A73,""),""),""),IF(ISERROR(L73)=TRUE,IF(MONTH(A73)=MONTH(MAX(A$51:A$75)),A73,""),""))</f>
        <v>43709</v>
      </c>
      <c r="I73" s="488">
        <f t="shared" si="12"/>
        <v>112.11117016287866</v>
      </c>
      <c r="J73" s="488">
        <f t="shared" si="12"/>
        <v>91.088642078792958</v>
      </c>
      <c r="K73" s="488">
        <f t="shared" si="12"/>
        <v>125.50108932461875</v>
      </c>
      <c r="L73" s="488" t="e">
        <f t="shared" si="13"/>
        <v>#N/A</v>
      </c>
    </row>
    <row r="74" spans="1:12" ht="15" customHeight="1" x14ac:dyDescent="0.2">
      <c r="A74" s="490" t="s">
        <v>477</v>
      </c>
      <c r="B74" s="487">
        <v>106712</v>
      </c>
      <c r="C74" s="487">
        <v>17217</v>
      </c>
      <c r="D74" s="487">
        <v>11340</v>
      </c>
      <c r="E74" s="491">
        <f t="shared" si="15"/>
        <v>111.20350975917299</v>
      </c>
      <c r="F74" s="491">
        <f t="shared" si="15"/>
        <v>90.198030176026819</v>
      </c>
      <c r="G74" s="491">
        <f t="shared" si="15"/>
        <v>123.52941176470588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106178</v>
      </c>
      <c r="C75" s="493">
        <v>16865</v>
      </c>
      <c r="D75" s="493">
        <v>10842</v>
      </c>
      <c r="E75" s="491">
        <f t="shared" si="15"/>
        <v>110.6470336907702</v>
      </c>
      <c r="F75" s="491">
        <f t="shared" si="15"/>
        <v>88.353939647946362</v>
      </c>
      <c r="G75" s="491">
        <f t="shared" si="15"/>
        <v>118.10457516339869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112.11117016287866</v>
      </c>
      <c r="J77" s="488">
        <f>IF(J75&lt;&gt;"",J75,IF(J74&lt;&gt;"",J74,IF(J73&lt;&gt;"",J73,IF(J72&lt;&gt;"",J72,IF(J71&lt;&gt;"",J71,IF(J70&lt;&gt;"",J70,""))))))</f>
        <v>91.088642078792958</v>
      </c>
      <c r="K77" s="488">
        <f>IF(K75&lt;&gt;"",K75,IF(K74&lt;&gt;"",K74,IF(K73&lt;&gt;"",K73,IF(K72&lt;&gt;"",K72,IF(K71&lt;&gt;"",K71,IF(K70&lt;&gt;"",K70,""))))))</f>
        <v>125.50108932461875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+12,1%</v>
      </c>
      <c r="J79" s="488" t="str">
        <f>"GeB - ausschließlich: "&amp;IF(J77&gt;100,"+","")&amp;TEXT(J77-100,"0,0")&amp;"%"</f>
        <v>GeB - ausschließlich: -8,9%</v>
      </c>
      <c r="K79" s="488" t="str">
        <f>"GeB - im Nebenjob: "&amp;IF(K77&gt;100,"+","")&amp;TEXT(K77-100,"0,0")&amp;"%"</f>
        <v>GeB - im Nebenjob: +25,5%</v>
      </c>
    </row>
    <row r="81" spans="9:9" ht="15" customHeight="1" x14ac:dyDescent="0.2">
      <c r="I81" s="488" t="str">
        <f>IF(ISERROR(HLOOKUP(1,I$78:K$79,2,FALSE)),"",HLOOKUP(1,I$78:K$79,2,FALSE))</f>
        <v>GeB - im Nebenjob: +25,5%</v>
      </c>
    </row>
    <row r="82" spans="9:9" ht="15" customHeight="1" x14ac:dyDescent="0.2">
      <c r="I82" s="488" t="str">
        <f>IF(ISERROR(HLOOKUP(2,I$78:K$79,2,FALSE)),"",HLOOKUP(2,I$78:K$79,2,FALSE))</f>
        <v>SvB: +12,1%</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106178</v>
      </c>
      <c r="E12" s="114">
        <v>106712</v>
      </c>
      <c r="F12" s="114">
        <v>107583</v>
      </c>
      <c r="G12" s="114">
        <v>105880</v>
      </c>
      <c r="H12" s="114">
        <v>105953</v>
      </c>
      <c r="I12" s="115">
        <v>225</v>
      </c>
      <c r="J12" s="116">
        <v>0.2123583098166168</v>
      </c>
      <c r="N12" s="117"/>
    </row>
    <row r="13" spans="1:15" s="110" customFormat="1" ht="13.5" customHeight="1" x14ac:dyDescent="0.2">
      <c r="A13" s="118" t="s">
        <v>105</v>
      </c>
      <c r="B13" s="119" t="s">
        <v>106</v>
      </c>
      <c r="C13" s="113">
        <v>58.082653657066437</v>
      </c>
      <c r="D13" s="114">
        <v>61671</v>
      </c>
      <c r="E13" s="114">
        <v>62107</v>
      </c>
      <c r="F13" s="114">
        <v>62921</v>
      </c>
      <c r="G13" s="114">
        <v>62050</v>
      </c>
      <c r="H13" s="114">
        <v>61961</v>
      </c>
      <c r="I13" s="115">
        <v>-290</v>
      </c>
      <c r="J13" s="116">
        <v>-0.4680363454431013</v>
      </c>
    </row>
    <row r="14" spans="1:15" s="110" customFormat="1" ht="13.5" customHeight="1" x14ac:dyDescent="0.2">
      <c r="A14" s="120"/>
      <c r="B14" s="119" t="s">
        <v>107</v>
      </c>
      <c r="C14" s="113">
        <v>41.917346342933563</v>
      </c>
      <c r="D14" s="114">
        <v>44507</v>
      </c>
      <c r="E14" s="114">
        <v>44605</v>
      </c>
      <c r="F14" s="114">
        <v>44662</v>
      </c>
      <c r="G14" s="114">
        <v>43830</v>
      </c>
      <c r="H14" s="114">
        <v>43992</v>
      </c>
      <c r="I14" s="115">
        <v>515</v>
      </c>
      <c r="J14" s="116">
        <v>1.1706673940716494</v>
      </c>
    </row>
    <row r="15" spans="1:15" s="110" customFormat="1" ht="13.5" customHeight="1" x14ac:dyDescent="0.2">
      <c r="A15" s="118" t="s">
        <v>105</v>
      </c>
      <c r="B15" s="121" t="s">
        <v>108</v>
      </c>
      <c r="C15" s="113">
        <v>10.705607564655578</v>
      </c>
      <c r="D15" s="114">
        <v>11367</v>
      </c>
      <c r="E15" s="114">
        <v>11791</v>
      </c>
      <c r="F15" s="114">
        <v>12223</v>
      </c>
      <c r="G15" s="114">
        <v>11069</v>
      </c>
      <c r="H15" s="114">
        <v>11582</v>
      </c>
      <c r="I15" s="115">
        <v>-215</v>
      </c>
      <c r="J15" s="116">
        <v>-1.8563287860473148</v>
      </c>
    </row>
    <row r="16" spans="1:15" s="110" customFormat="1" ht="13.5" customHeight="1" x14ac:dyDescent="0.2">
      <c r="A16" s="118"/>
      <c r="B16" s="121" t="s">
        <v>109</v>
      </c>
      <c r="C16" s="113">
        <v>67.1306673698883</v>
      </c>
      <c r="D16" s="114">
        <v>71278</v>
      </c>
      <c r="E16" s="114">
        <v>71554</v>
      </c>
      <c r="F16" s="114">
        <v>72132</v>
      </c>
      <c r="G16" s="114">
        <v>71957</v>
      </c>
      <c r="H16" s="114">
        <v>71828</v>
      </c>
      <c r="I16" s="115">
        <v>-550</v>
      </c>
      <c r="J16" s="116">
        <v>-0.76571810436041654</v>
      </c>
    </row>
    <row r="17" spans="1:10" s="110" customFormat="1" ht="13.5" customHeight="1" x14ac:dyDescent="0.2">
      <c r="A17" s="118"/>
      <c r="B17" s="121" t="s">
        <v>110</v>
      </c>
      <c r="C17" s="113">
        <v>20.891333421236038</v>
      </c>
      <c r="D17" s="114">
        <v>22182</v>
      </c>
      <c r="E17" s="114">
        <v>22013</v>
      </c>
      <c r="F17" s="114">
        <v>21916</v>
      </c>
      <c r="G17" s="114">
        <v>21572</v>
      </c>
      <c r="H17" s="114">
        <v>21291</v>
      </c>
      <c r="I17" s="115">
        <v>891</v>
      </c>
      <c r="J17" s="116">
        <v>4.1848668451458364</v>
      </c>
    </row>
    <row r="18" spans="1:10" s="110" customFormat="1" ht="13.5" customHeight="1" x14ac:dyDescent="0.2">
      <c r="A18" s="120"/>
      <c r="B18" s="121" t="s">
        <v>111</v>
      </c>
      <c r="C18" s="113">
        <v>1.2723916442200833</v>
      </c>
      <c r="D18" s="114">
        <v>1351</v>
      </c>
      <c r="E18" s="114">
        <v>1354</v>
      </c>
      <c r="F18" s="114">
        <v>1312</v>
      </c>
      <c r="G18" s="114">
        <v>1282</v>
      </c>
      <c r="H18" s="114">
        <v>1252</v>
      </c>
      <c r="I18" s="115">
        <v>99</v>
      </c>
      <c r="J18" s="116">
        <v>7.9073482428115014</v>
      </c>
    </row>
    <row r="19" spans="1:10" s="110" customFormat="1" ht="13.5" customHeight="1" x14ac:dyDescent="0.2">
      <c r="A19" s="120"/>
      <c r="B19" s="121" t="s">
        <v>112</v>
      </c>
      <c r="C19" s="113">
        <v>0.36071502571154102</v>
      </c>
      <c r="D19" s="114">
        <v>383</v>
      </c>
      <c r="E19" s="114">
        <v>377</v>
      </c>
      <c r="F19" s="114">
        <v>389</v>
      </c>
      <c r="G19" s="114">
        <v>348</v>
      </c>
      <c r="H19" s="114">
        <v>332</v>
      </c>
      <c r="I19" s="115">
        <v>51</v>
      </c>
      <c r="J19" s="116">
        <v>15.361445783132529</v>
      </c>
    </row>
    <row r="20" spans="1:10" s="110" customFormat="1" ht="13.5" customHeight="1" x14ac:dyDescent="0.2">
      <c r="A20" s="118" t="s">
        <v>113</v>
      </c>
      <c r="B20" s="122" t="s">
        <v>114</v>
      </c>
      <c r="C20" s="113">
        <v>75.613592269585041</v>
      </c>
      <c r="D20" s="114">
        <v>80285</v>
      </c>
      <c r="E20" s="114">
        <v>80950</v>
      </c>
      <c r="F20" s="114">
        <v>82018</v>
      </c>
      <c r="G20" s="114">
        <v>80708</v>
      </c>
      <c r="H20" s="114">
        <v>81059</v>
      </c>
      <c r="I20" s="115">
        <v>-774</v>
      </c>
      <c r="J20" s="116">
        <v>-0.95486004021761928</v>
      </c>
    </row>
    <row r="21" spans="1:10" s="110" customFormat="1" ht="13.5" customHeight="1" x14ac:dyDescent="0.2">
      <c r="A21" s="120"/>
      <c r="B21" s="122" t="s">
        <v>115</v>
      </c>
      <c r="C21" s="113">
        <v>24.386407730414962</v>
      </c>
      <c r="D21" s="114">
        <v>25893</v>
      </c>
      <c r="E21" s="114">
        <v>25762</v>
      </c>
      <c r="F21" s="114">
        <v>25565</v>
      </c>
      <c r="G21" s="114">
        <v>25172</v>
      </c>
      <c r="H21" s="114">
        <v>24894</v>
      </c>
      <c r="I21" s="115">
        <v>999</v>
      </c>
      <c r="J21" s="116">
        <v>4.0130151843817785</v>
      </c>
    </row>
    <row r="22" spans="1:10" s="110" customFormat="1" ht="13.5" customHeight="1" x14ac:dyDescent="0.2">
      <c r="A22" s="118" t="s">
        <v>113</v>
      </c>
      <c r="B22" s="122" t="s">
        <v>116</v>
      </c>
      <c r="C22" s="113">
        <v>89.978149899225826</v>
      </c>
      <c r="D22" s="114">
        <v>95537</v>
      </c>
      <c r="E22" s="114">
        <v>96251</v>
      </c>
      <c r="F22" s="114">
        <v>96938</v>
      </c>
      <c r="G22" s="114">
        <v>95411</v>
      </c>
      <c r="H22" s="114">
        <v>95716</v>
      </c>
      <c r="I22" s="115">
        <v>-179</v>
      </c>
      <c r="J22" s="116">
        <v>-0.18701157591207321</v>
      </c>
    </row>
    <row r="23" spans="1:10" s="110" customFormat="1" ht="13.5" customHeight="1" x14ac:dyDescent="0.2">
      <c r="A23" s="123"/>
      <c r="B23" s="124" t="s">
        <v>117</v>
      </c>
      <c r="C23" s="125">
        <v>9.9606321460189502</v>
      </c>
      <c r="D23" s="114">
        <v>10576</v>
      </c>
      <c r="E23" s="114">
        <v>10396</v>
      </c>
      <c r="F23" s="114">
        <v>10573</v>
      </c>
      <c r="G23" s="114">
        <v>10382</v>
      </c>
      <c r="H23" s="114">
        <v>10160</v>
      </c>
      <c r="I23" s="115">
        <v>416</v>
      </c>
      <c r="J23" s="116">
        <v>4.0944881889763778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27707</v>
      </c>
      <c r="E26" s="114">
        <v>28557</v>
      </c>
      <c r="F26" s="114">
        <v>28908</v>
      </c>
      <c r="G26" s="114">
        <v>28972</v>
      </c>
      <c r="H26" s="140">
        <v>28563</v>
      </c>
      <c r="I26" s="115">
        <v>-856</v>
      </c>
      <c r="J26" s="116">
        <v>-2.9968840808038371</v>
      </c>
    </row>
    <row r="27" spans="1:10" s="110" customFormat="1" ht="13.5" customHeight="1" x14ac:dyDescent="0.2">
      <c r="A27" s="118" t="s">
        <v>105</v>
      </c>
      <c r="B27" s="119" t="s">
        <v>106</v>
      </c>
      <c r="C27" s="113">
        <v>40.484354134334282</v>
      </c>
      <c r="D27" s="115">
        <v>11217</v>
      </c>
      <c r="E27" s="114">
        <v>11497</v>
      </c>
      <c r="F27" s="114">
        <v>11577</v>
      </c>
      <c r="G27" s="114">
        <v>11504</v>
      </c>
      <c r="H27" s="140">
        <v>11211</v>
      </c>
      <c r="I27" s="115">
        <v>6</v>
      </c>
      <c r="J27" s="116">
        <v>5.3518865400053517E-2</v>
      </c>
    </row>
    <row r="28" spans="1:10" s="110" customFormat="1" ht="13.5" customHeight="1" x14ac:dyDescent="0.2">
      <c r="A28" s="120"/>
      <c r="B28" s="119" t="s">
        <v>107</v>
      </c>
      <c r="C28" s="113">
        <v>59.515645865665718</v>
      </c>
      <c r="D28" s="115">
        <v>16490</v>
      </c>
      <c r="E28" s="114">
        <v>17060</v>
      </c>
      <c r="F28" s="114">
        <v>17331</v>
      </c>
      <c r="G28" s="114">
        <v>17468</v>
      </c>
      <c r="H28" s="140">
        <v>17352</v>
      </c>
      <c r="I28" s="115">
        <v>-862</v>
      </c>
      <c r="J28" s="116">
        <v>-4.9677270631627479</v>
      </c>
    </row>
    <row r="29" spans="1:10" s="110" customFormat="1" ht="13.5" customHeight="1" x14ac:dyDescent="0.2">
      <c r="A29" s="118" t="s">
        <v>105</v>
      </c>
      <c r="B29" s="121" t="s">
        <v>108</v>
      </c>
      <c r="C29" s="113">
        <v>17.002923448947918</v>
      </c>
      <c r="D29" s="115">
        <v>4711</v>
      </c>
      <c r="E29" s="114">
        <v>4799</v>
      </c>
      <c r="F29" s="114">
        <v>4874</v>
      </c>
      <c r="G29" s="114">
        <v>5028</v>
      </c>
      <c r="H29" s="140">
        <v>4769</v>
      </c>
      <c r="I29" s="115">
        <v>-58</v>
      </c>
      <c r="J29" s="116">
        <v>-1.2161878800587125</v>
      </c>
    </row>
    <row r="30" spans="1:10" s="110" customFormat="1" ht="13.5" customHeight="1" x14ac:dyDescent="0.2">
      <c r="A30" s="118"/>
      <c r="B30" s="121" t="s">
        <v>109</v>
      </c>
      <c r="C30" s="113">
        <v>49.474861948244126</v>
      </c>
      <c r="D30" s="115">
        <v>13708</v>
      </c>
      <c r="E30" s="114">
        <v>14274</v>
      </c>
      <c r="F30" s="114">
        <v>14515</v>
      </c>
      <c r="G30" s="114">
        <v>14552</v>
      </c>
      <c r="H30" s="140">
        <v>14500</v>
      </c>
      <c r="I30" s="115">
        <v>-792</v>
      </c>
      <c r="J30" s="116">
        <v>-5.4620689655172416</v>
      </c>
    </row>
    <row r="31" spans="1:10" s="110" customFormat="1" ht="13.5" customHeight="1" x14ac:dyDescent="0.2">
      <c r="A31" s="118"/>
      <c r="B31" s="121" t="s">
        <v>110</v>
      </c>
      <c r="C31" s="113">
        <v>19.226188327859386</v>
      </c>
      <c r="D31" s="115">
        <v>5327</v>
      </c>
      <c r="E31" s="114">
        <v>5453</v>
      </c>
      <c r="F31" s="114">
        <v>5498</v>
      </c>
      <c r="G31" s="114">
        <v>5450</v>
      </c>
      <c r="H31" s="140">
        <v>5440</v>
      </c>
      <c r="I31" s="115">
        <v>-113</v>
      </c>
      <c r="J31" s="116">
        <v>-2.0772058823529411</v>
      </c>
    </row>
    <row r="32" spans="1:10" s="110" customFormat="1" ht="13.5" customHeight="1" x14ac:dyDescent="0.2">
      <c r="A32" s="120"/>
      <c r="B32" s="121" t="s">
        <v>111</v>
      </c>
      <c r="C32" s="113">
        <v>14.296026274948568</v>
      </c>
      <c r="D32" s="115">
        <v>3961</v>
      </c>
      <c r="E32" s="114">
        <v>4031</v>
      </c>
      <c r="F32" s="114">
        <v>4021</v>
      </c>
      <c r="G32" s="114">
        <v>3942</v>
      </c>
      <c r="H32" s="140">
        <v>3854</v>
      </c>
      <c r="I32" s="115">
        <v>107</v>
      </c>
      <c r="J32" s="116">
        <v>2.776336274001038</v>
      </c>
    </row>
    <row r="33" spans="1:10" s="110" customFormat="1" ht="13.5" customHeight="1" x14ac:dyDescent="0.2">
      <c r="A33" s="120"/>
      <c r="B33" s="121" t="s">
        <v>112</v>
      </c>
      <c r="C33" s="113">
        <v>1.4400692965676545</v>
      </c>
      <c r="D33" s="115">
        <v>399</v>
      </c>
      <c r="E33" s="114">
        <v>415</v>
      </c>
      <c r="F33" s="114">
        <v>433</v>
      </c>
      <c r="G33" s="114">
        <v>380</v>
      </c>
      <c r="H33" s="140">
        <v>365</v>
      </c>
      <c r="I33" s="115">
        <v>34</v>
      </c>
      <c r="J33" s="116">
        <v>9.3150684931506849</v>
      </c>
    </row>
    <row r="34" spans="1:10" s="110" customFormat="1" ht="13.5" customHeight="1" x14ac:dyDescent="0.2">
      <c r="A34" s="118" t="s">
        <v>113</v>
      </c>
      <c r="B34" s="122" t="s">
        <v>116</v>
      </c>
      <c r="C34" s="113">
        <v>89.421445844010535</v>
      </c>
      <c r="D34" s="115">
        <v>24776</v>
      </c>
      <c r="E34" s="114">
        <v>25541</v>
      </c>
      <c r="F34" s="114">
        <v>25920</v>
      </c>
      <c r="G34" s="114">
        <v>26059</v>
      </c>
      <c r="H34" s="140">
        <v>25675</v>
      </c>
      <c r="I34" s="115">
        <v>-899</v>
      </c>
      <c r="J34" s="116">
        <v>-3.5014605647517039</v>
      </c>
    </row>
    <row r="35" spans="1:10" s="110" customFormat="1" ht="13.5" customHeight="1" x14ac:dyDescent="0.2">
      <c r="A35" s="118"/>
      <c r="B35" s="119" t="s">
        <v>117</v>
      </c>
      <c r="C35" s="113">
        <v>10.459450680333489</v>
      </c>
      <c r="D35" s="115">
        <v>2898</v>
      </c>
      <c r="E35" s="114">
        <v>2976</v>
      </c>
      <c r="F35" s="114">
        <v>2940</v>
      </c>
      <c r="G35" s="114">
        <v>2862</v>
      </c>
      <c r="H35" s="140">
        <v>2845</v>
      </c>
      <c r="I35" s="115">
        <v>53</v>
      </c>
      <c r="J35" s="116">
        <v>1.8629173989455186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16865</v>
      </c>
      <c r="E37" s="114">
        <v>17217</v>
      </c>
      <c r="F37" s="114">
        <v>17387</v>
      </c>
      <c r="G37" s="114">
        <v>17760</v>
      </c>
      <c r="H37" s="140">
        <v>17564</v>
      </c>
      <c r="I37" s="115">
        <v>-699</v>
      </c>
      <c r="J37" s="116">
        <v>-3.9797312685037576</v>
      </c>
    </row>
    <row r="38" spans="1:10" s="110" customFormat="1" ht="13.5" customHeight="1" x14ac:dyDescent="0.2">
      <c r="A38" s="118" t="s">
        <v>105</v>
      </c>
      <c r="B38" s="119" t="s">
        <v>106</v>
      </c>
      <c r="C38" s="113">
        <v>34.900681885561816</v>
      </c>
      <c r="D38" s="115">
        <v>5886</v>
      </c>
      <c r="E38" s="114">
        <v>5926</v>
      </c>
      <c r="F38" s="114">
        <v>5938</v>
      </c>
      <c r="G38" s="114">
        <v>6044</v>
      </c>
      <c r="H38" s="140">
        <v>5915</v>
      </c>
      <c r="I38" s="115">
        <v>-29</v>
      </c>
      <c r="J38" s="116">
        <v>-0.49027895181741338</v>
      </c>
    </row>
    <row r="39" spans="1:10" s="110" customFormat="1" ht="13.5" customHeight="1" x14ac:dyDescent="0.2">
      <c r="A39" s="120"/>
      <c r="B39" s="119" t="s">
        <v>107</v>
      </c>
      <c r="C39" s="113">
        <v>65.099318114438191</v>
      </c>
      <c r="D39" s="115">
        <v>10979</v>
      </c>
      <c r="E39" s="114">
        <v>11291</v>
      </c>
      <c r="F39" s="114">
        <v>11449</v>
      </c>
      <c r="G39" s="114">
        <v>11716</v>
      </c>
      <c r="H39" s="140">
        <v>11649</v>
      </c>
      <c r="I39" s="115">
        <v>-670</v>
      </c>
      <c r="J39" s="116">
        <v>-5.7515666580822389</v>
      </c>
    </row>
    <row r="40" spans="1:10" s="110" customFormat="1" ht="13.5" customHeight="1" x14ac:dyDescent="0.2">
      <c r="A40" s="118" t="s">
        <v>105</v>
      </c>
      <c r="B40" s="121" t="s">
        <v>108</v>
      </c>
      <c r="C40" s="113">
        <v>19.199525644826565</v>
      </c>
      <c r="D40" s="115">
        <v>3238</v>
      </c>
      <c r="E40" s="114">
        <v>3190</v>
      </c>
      <c r="F40" s="114">
        <v>3194</v>
      </c>
      <c r="G40" s="114">
        <v>3545</v>
      </c>
      <c r="H40" s="140">
        <v>3295</v>
      </c>
      <c r="I40" s="115">
        <v>-57</v>
      </c>
      <c r="J40" s="116">
        <v>-1.7298937784522004</v>
      </c>
    </row>
    <row r="41" spans="1:10" s="110" customFormat="1" ht="13.5" customHeight="1" x14ac:dyDescent="0.2">
      <c r="A41" s="118"/>
      <c r="B41" s="121" t="s">
        <v>109</v>
      </c>
      <c r="C41" s="113">
        <v>37.432552623777056</v>
      </c>
      <c r="D41" s="115">
        <v>6313</v>
      </c>
      <c r="E41" s="114">
        <v>6551</v>
      </c>
      <c r="F41" s="114">
        <v>6660</v>
      </c>
      <c r="G41" s="114">
        <v>6762</v>
      </c>
      <c r="H41" s="140">
        <v>6854</v>
      </c>
      <c r="I41" s="115">
        <v>-541</v>
      </c>
      <c r="J41" s="116">
        <v>-7.8932010504814709</v>
      </c>
    </row>
    <row r="42" spans="1:10" s="110" customFormat="1" ht="13.5" customHeight="1" x14ac:dyDescent="0.2">
      <c r="A42" s="118"/>
      <c r="B42" s="121" t="s">
        <v>110</v>
      </c>
      <c r="C42" s="113">
        <v>20.551437889119477</v>
      </c>
      <c r="D42" s="115">
        <v>3466</v>
      </c>
      <c r="E42" s="114">
        <v>3559</v>
      </c>
      <c r="F42" s="114">
        <v>3622</v>
      </c>
      <c r="G42" s="114">
        <v>3606</v>
      </c>
      <c r="H42" s="140">
        <v>3651</v>
      </c>
      <c r="I42" s="115">
        <v>-185</v>
      </c>
      <c r="J42" s="116">
        <v>-5.0671049027663653</v>
      </c>
    </row>
    <row r="43" spans="1:10" s="110" customFormat="1" ht="13.5" customHeight="1" x14ac:dyDescent="0.2">
      <c r="A43" s="120"/>
      <c r="B43" s="121" t="s">
        <v>111</v>
      </c>
      <c r="C43" s="113">
        <v>22.816483842276906</v>
      </c>
      <c r="D43" s="115">
        <v>3848</v>
      </c>
      <c r="E43" s="114">
        <v>3917</v>
      </c>
      <c r="F43" s="114">
        <v>3911</v>
      </c>
      <c r="G43" s="114">
        <v>3847</v>
      </c>
      <c r="H43" s="140">
        <v>3764</v>
      </c>
      <c r="I43" s="115">
        <v>84</v>
      </c>
      <c r="J43" s="116">
        <v>2.2316684378320937</v>
      </c>
    </row>
    <row r="44" spans="1:10" s="110" customFormat="1" ht="13.5" customHeight="1" x14ac:dyDescent="0.2">
      <c r="A44" s="120"/>
      <c r="B44" s="121" t="s">
        <v>112</v>
      </c>
      <c r="C44" s="113">
        <v>2.1583160391343017</v>
      </c>
      <c r="D44" s="115">
        <v>364</v>
      </c>
      <c r="E44" s="114">
        <v>380</v>
      </c>
      <c r="F44" s="114">
        <v>398</v>
      </c>
      <c r="G44" s="114">
        <v>358</v>
      </c>
      <c r="H44" s="140">
        <v>340</v>
      </c>
      <c r="I44" s="115">
        <v>24</v>
      </c>
      <c r="J44" s="116">
        <v>7.0588235294117645</v>
      </c>
    </row>
    <row r="45" spans="1:10" s="110" customFormat="1" ht="13.5" customHeight="1" x14ac:dyDescent="0.2">
      <c r="A45" s="118" t="s">
        <v>113</v>
      </c>
      <c r="B45" s="122" t="s">
        <v>116</v>
      </c>
      <c r="C45" s="113">
        <v>88.757782389564184</v>
      </c>
      <c r="D45" s="115">
        <v>14969</v>
      </c>
      <c r="E45" s="114">
        <v>15290</v>
      </c>
      <c r="F45" s="114">
        <v>15505</v>
      </c>
      <c r="G45" s="114">
        <v>15878</v>
      </c>
      <c r="H45" s="140">
        <v>15672</v>
      </c>
      <c r="I45" s="115">
        <v>-703</v>
      </c>
      <c r="J45" s="116">
        <v>-4.4857069933639613</v>
      </c>
    </row>
    <row r="46" spans="1:10" s="110" customFormat="1" ht="13.5" customHeight="1" x14ac:dyDescent="0.2">
      <c r="A46" s="118"/>
      <c r="B46" s="119" t="s">
        <v>117</v>
      </c>
      <c r="C46" s="113">
        <v>11.046546101393419</v>
      </c>
      <c r="D46" s="115">
        <v>1863</v>
      </c>
      <c r="E46" s="114">
        <v>1887</v>
      </c>
      <c r="F46" s="114">
        <v>1834</v>
      </c>
      <c r="G46" s="114">
        <v>1832</v>
      </c>
      <c r="H46" s="140">
        <v>1850</v>
      </c>
      <c r="I46" s="115">
        <v>13</v>
      </c>
      <c r="J46" s="116">
        <v>0.70270270270270274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10842</v>
      </c>
      <c r="E48" s="114">
        <v>11340</v>
      </c>
      <c r="F48" s="114">
        <v>11521</v>
      </c>
      <c r="G48" s="114">
        <v>11212</v>
      </c>
      <c r="H48" s="140">
        <v>10999</v>
      </c>
      <c r="I48" s="115">
        <v>-157</v>
      </c>
      <c r="J48" s="116">
        <v>-1.4274024911355578</v>
      </c>
    </row>
    <row r="49" spans="1:12" s="110" customFormat="1" ht="13.5" customHeight="1" x14ac:dyDescent="0.2">
      <c r="A49" s="118" t="s">
        <v>105</v>
      </c>
      <c r="B49" s="119" t="s">
        <v>106</v>
      </c>
      <c r="C49" s="113">
        <v>49.16989485334809</v>
      </c>
      <c r="D49" s="115">
        <v>5331</v>
      </c>
      <c r="E49" s="114">
        <v>5571</v>
      </c>
      <c r="F49" s="114">
        <v>5639</v>
      </c>
      <c r="G49" s="114">
        <v>5460</v>
      </c>
      <c r="H49" s="140">
        <v>5296</v>
      </c>
      <c r="I49" s="115">
        <v>35</v>
      </c>
      <c r="J49" s="116">
        <v>0.66087613293051362</v>
      </c>
    </row>
    <row r="50" spans="1:12" s="110" customFormat="1" ht="13.5" customHeight="1" x14ac:dyDescent="0.2">
      <c r="A50" s="120"/>
      <c r="B50" s="119" t="s">
        <v>107</v>
      </c>
      <c r="C50" s="113">
        <v>50.83010514665191</v>
      </c>
      <c r="D50" s="115">
        <v>5511</v>
      </c>
      <c r="E50" s="114">
        <v>5769</v>
      </c>
      <c r="F50" s="114">
        <v>5882</v>
      </c>
      <c r="G50" s="114">
        <v>5752</v>
      </c>
      <c r="H50" s="140">
        <v>5703</v>
      </c>
      <c r="I50" s="115">
        <v>-192</v>
      </c>
      <c r="J50" s="116">
        <v>-3.3666491320357705</v>
      </c>
    </row>
    <row r="51" spans="1:12" s="110" customFormat="1" ht="13.5" customHeight="1" x14ac:dyDescent="0.2">
      <c r="A51" s="118" t="s">
        <v>105</v>
      </c>
      <c r="B51" s="121" t="s">
        <v>108</v>
      </c>
      <c r="C51" s="113">
        <v>13.586054233536247</v>
      </c>
      <c r="D51" s="115">
        <v>1473</v>
      </c>
      <c r="E51" s="114">
        <v>1609</v>
      </c>
      <c r="F51" s="114">
        <v>1680</v>
      </c>
      <c r="G51" s="114">
        <v>1483</v>
      </c>
      <c r="H51" s="140">
        <v>1474</v>
      </c>
      <c r="I51" s="115">
        <v>-1</v>
      </c>
      <c r="J51" s="116">
        <v>-6.7842605156037988E-2</v>
      </c>
    </row>
    <row r="52" spans="1:12" s="110" customFormat="1" ht="13.5" customHeight="1" x14ac:dyDescent="0.2">
      <c r="A52" s="118"/>
      <c r="B52" s="121" t="s">
        <v>109</v>
      </c>
      <c r="C52" s="113">
        <v>68.20697288323187</v>
      </c>
      <c r="D52" s="115">
        <v>7395</v>
      </c>
      <c r="E52" s="114">
        <v>7723</v>
      </c>
      <c r="F52" s="114">
        <v>7855</v>
      </c>
      <c r="G52" s="114">
        <v>7790</v>
      </c>
      <c r="H52" s="140">
        <v>7646</v>
      </c>
      <c r="I52" s="115">
        <v>-251</v>
      </c>
      <c r="J52" s="116">
        <v>-3.2827622286162699</v>
      </c>
    </row>
    <row r="53" spans="1:12" s="110" customFormat="1" ht="13.5" customHeight="1" x14ac:dyDescent="0.2">
      <c r="A53" s="118"/>
      <c r="B53" s="121" t="s">
        <v>110</v>
      </c>
      <c r="C53" s="113">
        <v>17.164729754657813</v>
      </c>
      <c r="D53" s="115">
        <v>1861</v>
      </c>
      <c r="E53" s="114">
        <v>1894</v>
      </c>
      <c r="F53" s="114">
        <v>1876</v>
      </c>
      <c r="G53" s="114">
        <v>1844</v>
      </c>
      <c r="H53" s="140">
        <v>1789</v>
      </c>
      <c r="I53" s="115">
        <v>72</v>
      </c>
      <c r="J53" s="116">
        <v>4.0245947456679714</v>
      </c>
    </row>
    <row r="54" spans="1:12" s="110" customFormat="1" ht="13.5" customHeight="1" x14ac:dyDescent="0.2">
      <c r="A54" s="120"/>
      <c r="B54" s="121" t="s">
        <v>111</v>
      </c>
      <c r="C54" s="113">
        <v>1.0422431285740639</v>
      </c>
      <c r="D54" s="115">
        <v>113</v>
      </c>
      <c r="E54" s="114">
        <v>114</v>
      </c>
      <c r="F54" s="114">
        <v>110</v>
      </c>
      <c r="G54" s="114">
        <v>95</v>
      </c>
      <c r="H54" s="140">
        <v>90</v>
      </c>
      <c r="I54" s="115">
        <v>23</v>
      </c>
      <c r="J54" s="116">
        <v>25.555555555555557</v>
      </c>
    </row>
    <row r="55" spans="1:12" s="110" customFormat="1" ht="13.5" customHeight="1" x14ac:dyDescent="0.2">
      <c r="A55" s="120"/>
      <c r="B55" s="121" t="s">
        <v>112</v>
      </c>
      <c r="C55" s="113">
        <v>0.32281866814240917</v>
      </c>
      <c r="D55" s="115">
        <v>35</v>
      </c>
      <c r="E55" s="114">
        <v>35</v>
      </c>
      <c r="F55" s="114">
        <v>35</v>
      </c>
      <c r="G55" s="114">
        <v>22</v>
      </c>
      <c r="H55" s="140">
        <v>25</v>
      </c>
      <c r="I55" s="115">
        <v>10</v>
      </c>
      <c r="J55" s="116">
        <v>40</v>
      </c>
    </row>
    <row r="56" spans="1:12" s="110" customFormat="1" ht="13.5" customHeight="1" x14ac:dyDescent="0.2">
      <c r="A56" s="118" t="s">
        <v>113</v>
      </c>
      <c r="B56" s="122" t="s">
        <v>116</v>
      </c>
      <c r="C56" s="113">
        <v>90.453790813503048</v>
      </c>
      <c r="D56" s="115">
        <v>9807</v>
      </c>
      <c r="E56" s="114">
        <v>10251</v>
      </c>
      <c r="F56" s="114">
        <v>10415</v>
      </c>
      <c r="G56" s="114">
        <v>10181</v>
      </c>
      <c r="H56" s="140">
        <v>10003</v>
      </c>
      <c r="I56" s="115">
        <v>-196</v>
      </c>
      <c r="J56" s="116">
        <v>-1.959412176347096</v>
      </c>
    </row>
    <row r="57" spans="1:12" s="110" customFormat="1" ht="13.5" customHeight="1" x14ac:dyDescent="0.2">
      <c r="A57" s="142"/>
      <c r="B57" s="124" t="s">
        <v>117</v>
      </c>
      <c r="C57" s="125">
        <v>9.5462091864969558</v>
      </c>
      <c r="D57" s="143">
        <v>1035</v>
      </c>
      <c r="E57" s="144">
        <v>1089</v>
      </c>
      <c r="F57" s="144">
        <v>1106</v>
      </c>
      <c r="G57" s="144">
        <v>1030</v>
      </c>
      <c r="H57" s="145">
        <v>995</v>
      </c>
      <c r="I57" s="143">
        <v>40</v>
      </c>
      <c r="J57" s="146">
        <v>4.0201005025125625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106178</v>
      </c>
      <c r="E12" s="236">
        <v>106712</v>
      </c>
      <c r="F12" s="114">
        <v>107583</v>
      </c>
      <c r="G12" s="114">
        <v>105880</v>
      </c>
      <c r="H12" s="140">
        <v>105953</v>
      </c>
      <c r="I12" s="115">
        <v>225</v>
      </c>
      <c r="J12" s="116">
        <v>0.2123583098166168</v>
      </c>
    </row>
    <row r="13" spans="1:15" s="110" customFormat="1" ht="12" customHeight="1" x14ac:dyDescent="0.2">
      <c r="A13" s="118" t="s">
        <v>105</v>
      </c>
      <c r="B13" s="119" t="s">
        <v>106</v>
      </c>
      <c r="C13" s="113">
        <v>58.082653657066437</v>
      </c>
      <c r="D13" s="115">
        <v>61671</v>
      </c>
      <c r="E13" s="114">
        <v>62107</v>
      </c>
      <c r="F13" s="114">
        <v>62921</v>
      </c>
      <c r="G13" s="114">
        <v>62050</v>
      </c>
      <c r="H13" s="140">
        <v>61961</v>
      </c>
      <c r="I13" s="115">
        <v>-290</v>
      </c>
      <c r="J13" s="116">
        <v>-0.4680363454431013</v>
      </c>
    </row>
    <row r="14" spans="1:15" s="110" customFormat="1" ht="12" customHeight="1" x14ac:dyDescent="0.2">
      <c r="A14" s="118"/>
      <c r="B14" s="119" t="s">
        <v>107</v>
      </c>
      <c r="C14" s="113">
        <v>41.917346342933563</v>
      </c>
      <c r="D14" s="115">
        <v>44507</v>
      </c>
      <c r="E14" s="114">
        <v>44605</v>
      </c>
      <c r="F14" s="114">
        <v>44662</v>
      </c>
      <c r="G14" s="114">
        <v>43830</v>
      </c>
      <c r="H14" s="140">
        <v>43992</v>
      </c>
      <c r="I14" s="115">
        <v>515</v>
      </c>
      <c r="J14" s="116">
        <v>1.1706673940716494</v>
      </c>
    </row>
    <row r="15" spans="1:15" s="110" customFormat="1" ht="12" customHeight="1" x14ac:dyDescent="0.2">
      <c r="A15" s="118" t="s">
        <v>105</v>
      </c>
      <c r="B15" s="121" t="s">
        <v>108</v>
      </c>
      <c r="C15" s="113">
        <v>10.705607564655578</v>
      </c>
      <c r="D15" s="115">
        <v>11367</v>
      </c>
      <c r="E15" s="114">
        <v>11791</v>
      </c>
      <c r="F15" s="114">
        <v>12223</v>
      </c>
      <c r="G15" s="114">
        <v>11069</v>
      </c>
      <c r="H15" s="140">
        <v>11582</v>
      </c>
      <c r="I15" s="115">
        <v>-215</v>
      </c>
      <c r="J15" s="116">
        <v>-1.8563287860473148</v>
      </c>
    </row>
    <row r="16" spans="1:15" s="110" customFormat="1" ht="12" customHeight="1" x14ac:dyDescent="0.2">
      <c r="A16" s="118"/>
      <c r="B16" s="121" t="s">
        <v>109</v>
      </c>
      <c r="C16" s="113">
        <v>67.1306673698883</v>
      </c>
      <c r="D16" s="115">
        <v>71278</v>
      </c>
      <c r="E16" s="114">
        <v>71554</v>
      </c>
      <c r="F16" s="114">
        <v>72132</v>
      </c>
      <c r="G16" s="114">
        <v>71957</v>
      </c>
      <c r="H16" s="140">
        <v>71828</v>
      </c>
      <c r="I16" s="115">
        <v>-550</v>
      </c>
      <c r="J16" s="116">
        <v>-0.76571810436041654</v>
      </c>
    </row>
    <row r="17" spans="1:10" s="110" customFormat="1" ht="12" customHeight="1" x14ac:dyDescent="0.2">
      <c r="A17" s="118"/>
      <c r="B17" s="121" t="s">
        <v>110</v>
      </c>
      <c r="C17" s="113">
        <v>20.891333421236038</v>
      </c>
      <c r="D17" s="115">
        <v>22182</v>
      </c>
      <c r="E17" s="114">
        <v>22013</v>
      </c>
      <c r="F17" s="114">
        <v>21916</v>
      </c>
      <c r="G17" s="114">
        <v>21572</v>
      </c>
      <c r="H17" s="140">
        <v>21291</v>
      </c>
      <c r="I17" s="115">
        <v>891</v>
      </c>
      <c r="J17" s="116">
        <v>4.1848668451458364</v>
      </c>
    </row>
    <row r="18" spans="1:10" s="110" customFormat="1" ht="12" customHeight="1" x14ac:dyDescent="0.2">
      <c r="A18" s="120"/>
      <c r="B18" s="121" t="s">
        <v>111</v>
      </c>
      <c r="C18" s="113">
        <v>1.2723916442200833</v>
      </c>
      <c r="D18" s="115">
        <v>1351</v>
      </c>
      <c r="E18" s="114">
        <v>1354</v>
      </c>
      <c r="F18" s="114">
        <v>1312</v>
      </c>
      <c r="G18" s="114">
        <v>1282</v>
      </c>
      <c r="H18" s="140">
        <v>1252</v>
      </c>
      <c r="I18" s="115">
        <v>99</v>
      </c>
      <c r="J18" s="116">
        <v>7.9073482428115014</v>
      </c>
    </row>
    <row r="19" spans="1:10" s="110" customFormat="1" ht="12" customHeight="1" x14ac:dyDescent="0.2">
      <c r="A19" s="120"/>
      <c r="B19" s="121" t="s">
        <v>112</v>
      </c>
      <c r="C19" s="113">
        <v>0.36071502571154102</v>
      </c>
      <c r="D19" s="115">
        <v>383</v>
      </c>
      <c r="E19" s="114">
        <v>377</v>
      </c>
      <c r="F19" s="114">
        <v>389</v>
      </c>
      <c r="G19" s="114">
        <v>348</v>
      </c>
      <c r="H19" s="140">
        <v>332</v>
      </c>
      <c r="I19" s="115">
        <v>51</v>
      </c>
      <c r="J19" s="116">
        <v>15.361445783132529</v>
      </c>
    </row>
    <row r="20" spans="1:10" s="110" customFormat="1" ht="12" customHeight="1" x14ac:dyDescent="0.2">
      <c r="A20" s="118" t="s">
        <v>113</v>
      </c>
      <c r="B20" s="119" t="s">
        <v>181</v>
      </c>
      <c r="C20" s="113">
        <v>75.613592269585041</v>
      </c>
      <c r="D20" s="115">
        <v>80285</v>
      </c>
      <c r="E20" s="114">
        <v>80950</v>
      </c>
      <c r="F20" s="114">
        <v>82018</v>
      </c>
      <c r="G20" s="114">
        <v>80708</v>
      </c>
      <c r="H20" s="140">
        <v>81059</v>
      </c>
      <c r="I20" s="115">
        <v>-774</v>
      </c>
      <c r="J20" s="116">
        <v>-0.95486004021761928</v>
      </c>
    </row>
    <row r="21" spans="1:10" s="110" customFormat="1" ht="12" customHeight="1" x14ac:dyDescent="0.2">
      <c r="A21" s="118"/>
      <c r="B21" s="119" t="s">
        <v>182</v>
      </c>
      <c r="C21" s="113">
        <v>24.386407730414962</v>
      </c>
      <c r="D21" s="115">
        <v>25893</v>
      </c>
      <c r="E21" s="114">
        <v>25762</v>
      </c>
      <c r="F21" s="114">
        <v>25565</v>
      </c>
      <c r="G21" s="114">
        <v>25172</v>
      </c>
      <c r="H21" s="140">
        <v>24894</v>
      </c>
      <c r="I21" s="115">
        <v>999</v>
      </c>
      <c r="J21" s="116">
        <v>4.0130151843817785</v>
      </c>
    </row>
    <row r="22" spans="1:10" s="110" customFormat="1" ht="12" customHeight="1" x14ac:dyDescent="0.2">
      <c r="A22" s="118" t="s">
        <v>113</v>
      </c>
      <c r="B22" s="119" t="s">
        <v>116</v>
      </c>
      <c r="C22" s="113">
        <v>89.978149899225826</v>
      </c>
      <c r="D22" s="115">
        <v>95537</v>
      </c>
      <c r="E22" s="114">
        <v>96251</v>
      </c>
      <c r="F22" s="114">
        <v>96938</v>
      </c>
      <c r="G22" s="114">
        <v>95411</v>
      </c>
      <c r="H22" s="140">
        <v>95716</v>
      </c>
      <c r="I22" s="115">
        <v>-179</v>
      </c>
      <c r="J22" s="116">
        <v>-0.18701157591207321</v>
      </c>
    </row>
    <row r="23" spans="1:10" s="110" customFormat="1" ht="12" customHeight="1" x14ac:dyDescent="0.2">
      <c r="A23" s="118"/>
      <c r="B23" s="119" t="s">
        <v>117</v>
      </c>
      <c r="C23" s="113">
        <v>9.9606321460189502</v>
      </c>
      <c r="D23" s="115">
        <v>10576</v>
      </c>
      <c r="E23" s="114">
        <v>10396</v>
      </c>
      <c r="F23" s="114">
        <v>10573</v>
      </c>
      <c r="G23" s="114">
        <v>10382</v>
      </c>
      <c r="H23" s="140">
        <v>10160</v>
      </c>
      <c r="I23" s="115">
        <v>416</v>
      </c>
      <c r="J23" s="116">
        <v>4.0944881889763778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109903</v>
      </c>
      <c r="E64" s="236">
        <v>110312</v>
      </c>
      <c r="F64" s="236">
        <v>111254</v>
      </c>
      <c r="G64" s="236">
        <v>109632</v>
      </c>
      <c r="H64" s="140">
        <v>109832</v>
      </c>
      <c r="I64" s="115">
        <v>71</v>
      </c>
      <c r="J64" s="116">
        <v>6.4644183844416933E-2</v>
      </c>
    </row>
    <row r="65" spans="1:12" s="110" customFormat="1" ht="12" customHeight="1" x14ac:dyDescent="0.2">
      <c r="A65" s="118" t="s">
        <v>105</v>
      </c>
      <c r="B65" s="119" t="s">
        <v>106</v>
      </c>
      <c r="C65" s="113">
        <v>55.699116493635294</v>
      </c>
      <c r="D65" s="235">
        <v>61215</v>
      </c>
      <c r="E65" s="236">
        <v>61458</v>
      </c>
      <c r="F65" s="236">
        <v>62245</v>
      </c>
      <c r="G65" s="236">
        <v>61373</v>
      </c>
      <c r="H65" s="140">
        <v>61454</v>
      </c>
      <c r="I65" s="115">
        <v>-239</v>
      </c>
      <c r="J65" s="116">
        <v>-0.38890877729683992</v>
      </c>
    </row>
    <row r="66" spans="1:12" s="110" customFormat="1" ht="12" customHeight="1" x14ac:dyDescent="0.2">
      <c r="A66" s="118"/>
      <c r="B66" s="119" t="s">
        <v>107</v>
      </c>
      <c r="C66" s="113">
        <v>44.300883506364706</v>
      </c>
      <c r="D66" s="235">
        <v>48688</v>
      </c>
      <c r="E66" s="236">
        <v>48854</v>
      </c>
      <c r="F66" s="236">
        <v>49009</v>
      </c>
      <c r="G66" s="236">
        <v>48259</v>
      </c>
      <c r="H66" s="140">
        <v>48378</v>
      </c>
      <c r="I66" s="115">
        <v>310</v>
      </c>
      <c r="J66" s="116">
        <v>0.64078713464798054</v>
      </c>
    </row>
    <row r="67" spans="1:12" s="110" customFormat="1" ht="12" customHeight="1" x14ac:dyDescent="0.2">
      <c r="A67" s="118" t="s">
        <v>105</v>
      </c>
      <c r="B67" s="121" t="s">
        <v>108</v>
      </c>
      <c r="C67" s="113">
        <v>11.35000864398606</v>
      </c>
      <c r="D67" s="235">
        <v>12474</v>
      </c>
      <c r="E67" s="236">
        <v>12904</v>
      </c>
      <c r="F67" s="236">
        <v>13373</v>
      </c>
      <c r="G67" s="236">
        <v>12164</v>
      </c>
      <c r="H67" s="140">
        <v>12716</v>
      </c>
      <c r="I67" s="115">
        <v>-242</v>
      </c>
      <c r="J67" s="116">
        <v>-1.9031141868512111</v>
      </c>
    </row>
    <row r="68" spans="1:12" s="110" customFormat="1" ht="12" customHeight="1" x14ac:dyDescent="0.2">
      <c r="A68" s="118"/>
      <c r="B68" s="121" t="s">
        <v>109</v>
      </c>
      <c r="C68" s="113">
        <v>65.473189994813609</v>
      </c>
      <c r="D68" s="235">
        <v>71957</v>
      </c>
      <c r="E68" s="236">
        <v>72147</v>
      </c>
      <c r="F68" s="236">
        <v>72758</v>
      </c>
      <c r="G68" s="236">
        <v>72709</v>
      </c>
      <c r="H68" s="140">
        <v>72716</v>
      </c>
      <c r="I68" s="115">
        <v>-759</v>
      </c>
      <c r="J68" s="116">
        <v>-1.0437867869519775</v>
      </c>
    </row>
    <row r="69" spans="1:12" s="110" customFormat="1" ht="12" customHeight="1" x14ac:dyDescent="0.2">
      <c r="A69" s="118"/>
      <c r="B69" s="121" t="s">
        <v>110</v>
      </c>
      <c r="C69" s="113">
        <v>21.876563879056988</v>
      </c>
      <c r="D69" s="235">
        <v>24043</v>
      </c>
      <c r="E69" s="236">
        <v>23840</v>
      </c>
      <c r="F69" s="236">
        <v>23745</v>
      </c>
      <c r="G69" s="236">
        <v>23427</v>
      </c>
      <c r="H69" s="140">
        <v>23101</v>
      </c>
      <c r="I69" s="115">
        <v>942</v>
      </c>
      <c r="J69" s="116">
        <v>4.0777455521406001</v>
      </c>
    </row>
    <row r="70" spans="1:12" s="110" customFormat="1" ht="12" customHeight="1" x14ac:dyDescent="0.2">
      <c r="A70" s="120"/>
      <c r="B70" s="121" t="s">
        <v>111</v>
      </c>
      <c r="C70" s="113">
        <v>1.3002374821433447</v>
      </c>
      <c r="D70" s="235">
        <v>1429</v>
      </c>
      <c r="E70" s="236">
        <v>1421</v>
      </c>
      <c r="F70" s="236">
        <v>1378</v>
      </c>
      <c r="G70" s="236">
        <v>1332</v>
      </c>
      <c r="H70" s="140">
        <v>1299</v>
      </c>
      <c r="I70" s="115">
        <v>130</v>
      </c>
      <c r="J70" s="116">
        <v>10.007698229407236</v>
      </c>
    </row>
    <row r="71" spans="1:12" s="110" customFormat="1" ht="12" customHeight="1" x14ac:dyDescent="0.2">
      <c r="A71" s="120"/>
      <c r="B71" s="121" t="s">
        <v>112</v>
      </c>
      <c r="C71" s="113">
        <v>0.37760570685058642</v>
      </c>
      <c r="D71" s="235">
        <v>415</v>
      </c>
      <c r="E71" s="236">
        <v>409</v>
      </c>
      <c r="F71" s="236">
        <v>411</v>
      </c>
      <c r="G71" s="236">
        <v>353</v>
      </c>
      <c r="H71" s="140">
        <v>350</v>
      </c>
      <c r="I71" s="115">
        <v>65</v>
      </c>
      <c r="J71" s="116">
        <v>18.571428571428573</v>
      </c>
    </row>
    <row r="72" spans="1:12" s="110" customFormat="1" ht="12" customHeight="1" x14ac:dyDescent="0.2">
      <c r="A72" s="118" t="s">
        <v>113</v>
      </c>
      <c r="B72" s="119" t="s">
        <v>181</v>
      </c>
      <c r="C72" s="113">
        <v>74.209075275470184</v>
      </c>
      <c r="D72" s="235">
        <v>81558</v>
      </c>
      <c r="E72" s="236">
        <v>82133</v>
      </c>
      <c r="F72" s="236">
        <v>83232</v>
      </c>
      <c r="G72" s="236">
        <v>81973</v>
      </c>
      <c r="H72" s="140">
        <v>82449</v>
      </c>
      <c r="I72" s="115">
        <v>-891</v>
      </c>
      <c r="J72" s="116">
        <v>-1.0806680493395917</v>
      </c>
    </row>
    <row r="73" spans="1:12" s="110" customFormat="1" ht="12" customHeight="1" x14ac:dyDescent="0.2">
      <c r="A73" s="118"/>
      <c r="B73" s="119" t="s">
        <v>182</v>
      </c>
      <c r="C73" s="113">
        <v>25.790924724529813</v>
      </c>
      <c r="D73" s="115">
        <v>28345</v>
      </c>
      <c r="E73" s="114">
        <v>28179</v>
      </c>
      <c r="F73" s="114">
        <v>28022</v>
      </c>
      <c r="G73" s="114">
        <v>27659</v>
      </c>
      <c r="H73" s="140">
        <v>27383</v>
      </c>
      <c r="I73" s="115">
        <v>962</v>
      </c>
      <c r="J73" s="116">
        <v>3.5131285834276742</v>
      </c>
    </row>
    <row r="74" spans="1:12" s="110" customFormat="1" ht="12" customHeight="1" x14ac:dyDescent="0.2">
      <c r="A74" s="118" t="s">
        <v>113</v>
      </c>
      <c r="B74" s="119" t="s">
        <v>116</v>
      </c>
      <c r="C74" s="113">
        <v>90.797339472079926</v>
      </c>
      <c r="D74" s="115">
        <v>99789</v>
      </c>
      <c r="E74" s="114">
        <v>100350</v>
      </c>
      <c r="F74" s="114">
        <v>101080</v>
      </c>
      <c r="G74" s="114">
        <v>99612</v>
      </c>
      <c r="H74" s="140">
        <v>100030</v>
      </c>
      <c r="I74" s="115">
        <v>-241</v>
      </c>
      <c r="J74" s="116">
        <v>-0.24092772168349494</v>
      </c>
    </row>
    <row r="75" spans="1:12" s="110" customFormat="1" ht="12" customHeight="1" x14ac:dyDescent="0.2">
      <c r="A75" s="142"/>
      <c r="B75" s="124" t="s">
        <v>117</v>
      </c>
      <c r="C75" s="125">
        <v>9.1462471452098661</v>
      </c>
      <c r="D75" s="143">
        <v>10052</v>
      </c>
      <c r="E75" s="144">
        <v>9898</v>
      </c>
      <c r="F75" s="144">
        <v>10101</v>
      </c>
      <c r="G75" s="144">
        <v>9937</v>
      </c>
      <c r="H75" s="145">
        <v>9732</v>
      </c>
      <c r="I75" s="143">
        <v>320</v>
      </c>
      <c r="J75" s="146">
        <v>3.2881216605014387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106178</v>
      </c>
      <c r="G11" s="114">
        <v>106712</v>
      </c>
      <c r="H11" s="114">
        <v>107583</v>
      </c>
      <c r="I11" s="114">
        <v>105880</v>
      </c>
      <c r="J11" s="140">
        <v>105953</v>
      </c>
      <c r="K11" s="114">
        <v>225</v>
      </c>
      <c r="L11" s="116">
        <v>0.2123583098166168</v>
      </c>
    </row>
    <row r="12" spans="1:17" s="110" customFormat="1" ht="24.95" customHeight="1" x14ac:dyDescent="0.2">
      <c r="A12" s="604" t="s">
        <v>185</v>
      </c>
      <c r="B12" s="605"/>
      <c r="C12" s="605"/>
      <c r="D12" s="606"/>
      <c r="E12" s="113">
        <v>58.082653657066437</v>
      </c>
      <c r="F12" s="115">
        <v>61671</v>
      </c>
      <c r="G12" s="114">
        <v>62107</v>
      </c>
      <c r="H12" s="114">
        <v>62921</v>
      </c>
      <c r="I12" s="114">
        <v>62050</v>
      </c>
      <c r="J12" s="140">
        <v>61961</v>
      </c>
      <c r="K12" s="114">
        <v>-290</v>
      </c>
      <c r="L12" s="116">
        <v>-0.4680363454431013</v>
      </c>
    </row>
    <row r="13" spans="1:17" s="110" customFormat="1" ht="15" customHeight="1" x14ac:dyDescent="0.2">
      <c r="A13" s="120"/>
      <c r="B13" s="612" t="s">
        <v>107</v>
      </c>
      <c r="C13" s="612"/>
      <c r="E13" s="113">
        <v>41.917346342933563</v>
      </c>
      <c r="F13" s="115">
        <v>44507</v>
      </c>
      <c r="G13" s="114">
        <v>44605</v>
      </c>
      <c r="H13" s="114">
        <v>44662</v>
      </c>
      <c r="I13" s="114">
        <v>43830</v>
      </c>
      <c r="J13" s="140">
        <v>43992</v>
      </c>
      <c r="K13" s="114">
        <v>515</v>
      </c>
      <c r="L13" s="116">
        <v>1.1706673940716494</v>
      </c>
    </row>
    <row r="14" spans="1:17" s="110" customFormat="1" ht="24.95" customHeight="1" x14ac:dyDescent="0.2">
      <c r="A14" s="604" t="s">
        <v>186</v>
      </c>
      <c r="B14" s="605"/>
      <c r="C14" s="605"/>
      <c r="D14" s="606"/>
      <c r="E14" s="113">
        <v>10.705607564655578</v>
      </c>
      <c r="F14" s="115">
        <v>11367</v>
      </c>
      <c r="G14" s="114">
        <v>11791</v>
      </c>
      <c r="H14" s="114">
        <v>12223</v>
      </c>
      <c r="I14" s="114">
        <v>11069</v>
      </c>
      <c r="J14" s="140">
        <v>11582</v>
      </c>
      <c r="K14" s="114">
        <v>-215</v>
      </c>
      <c r="L14" s="116">
        <v>-1.8563287860473148</v>
      </c>
    </row>
    <row r="15" spans="1:17" s="110" customFormat="1" ht="15" customHeight="1" x14ac:dyDescent="0.2">
      <c r="A15" s="120"/>
      <c r="B15" s="119"/>
      <c r="C15" s="258" t="s">
        <v>106</v>
      </c>
      <c r="E15" s="113">
        <v>59.795900413477611</v>
      </c>
      <c r="F15" s="115">
        <v>6797</v>
      </c>
      <c r="G15" s="114">
        <v>7038</v>
      </c>
      <c r="H15" s="114">
        <v>7373</v>
      </c>
      <c r="I15" s="114">
        <v>6657</v>
      </c>
      <c r="J15" s="140">
        <v>6960</v>
      </c>
      <c r="K15" s="114">
        <v>-163</v>
      </c>
      <c r="L15" s="116">
        <v>-2.3419540229885056</v>
      </c>
    </row>
    <row r="16" spans="1:17" s="110" customFormat="1" ht="15" customHeight="1" x14ac:dyDescent="0.2">
      <c r="A16" s="120"/>
      <c r="B16" s="119"/>
      <c r="C16" s="258" t="s">
        <v>107</v>
      </c>
      <c r="E16" s="113">
        <v>40.204099586522389</v>
      </c>
      <c r="F16" s="115">
        <v>4570</v>
      </c>
      <c r="G16" s="114">
        <v>4753</v>
      </c>
      <c r="H16" s="114">
        <v>4850</v>
      </c>
      <c r="I16" s="114">
        <v>4412</v>
      </c>
      <c r="J16" s="140">
        <v>4622</v>
      </c>
      <c r="K16" s="114">
        <v>-52</v>
      </c>
      <c r="L16" s="116">
        <v>-1.1250540891389009</v>
      </c>
    </row>
    <row r="17" spans="1:12" s="110" customFormat="1" ht="15" customHeight="1" x14ac:dyDescent="0.2">
      <c r="A17" s="120"/>
      <c r="B17" s="121" t="s">
        <v>109</v>
      </c>
      <c r="C17" s="258"/>
      <c r="E17" s="113">
        <v>67.1306673698883</v>
      </c>
      <c r="F17" s="115">
        <v>71278</v>
      </c>
      <c r="G17" s="114">
        <v>71554</v>
      </c>
      <c r="H17" s="114">
        <v>72132</v>
      </c>
      <c r="I17" s="114">
        <v>71957</v>
      </c>
      <c r="J17" s="140">
        <v>71828</v>
      </c>
      <c r="K17" s="114">
        <v>-550</v>
      </c>
      <c r="L17" s="116">
        <v>-0.76571810436041654</v>
      </c>
    </row>
    <row r="18" spans="1:12" s="110" customFormat="1" ht="15" customHeight="1" x14ac:dyDescent="0.2">
      <c r="A18" s="120"/>
      <c r="B18" s="119"/>
      <c r="C18" s="258" t="s">
        <v>106</v>
      </c>
      <c r="E18" s="113">
        <v>58.472459945565248</v>
      </c>
      <c r="F18" s="115">
        <v>41678</v>
      </c>
      <c r="G18" s="114">
        <v>41908</v>
      </c>
      <c r="H18" s="114">
        <v>42414</v>
      </c>
      <c r="I18" s="114">
        <v>42433</v>
      </c>
      <c r="J18" s="140">
        <v>42259</v>
      </c>
      <c r="K18" s="114">
        <v>-581</v>
      </c>
      <c r="L18" s="116">
        <v>-1.3748550604604937</v>
      </c>
    </row>
    <row r="19" spans="1:12" s="110" customFormat="1" ht="15" customHeight="1" x14ac:dyDescent="0.2">
      <c r="A19" s="120"/>
      <c r="B19" s="119"/>
      <c r="C19" s="258" t="s">
        <v>107</v>
      </c>
      <c r="E19" s="113">
        <v>41.527540054434752</v>
      </c>
      <c r="F19" s="115">
        <v>29600</v>
      </c>
      <c r="G19" s="114">
        <v>29646</v>
      </c>
      <c r="H19" s="114">
        <v>29718</v>
      </c>
      <c r="I19" s="114">
        <v>29524</v>
      </c>
      <c r="J19" s="140">
        <v>29569</v>
      </c>
      <c r="K19" s="114">
        <v>31</v>
      </c>
      <c r="L19" s="116">
        <v>0.1048395278839325</v>
      </c>
    </row>
    <row r="20" spans="1:12" s="110" customFormat="1" ht="15" customHeight="1" x14ac:dyDescent="0.2">
      <c r="A20" s="120"/>
      <c r="B20" s="121" t="s">
        <v>110</v>
      </c>
      <c r="C20" s="258"/>
      <c r="E20" s="113">
        <v>20.891333421236038</v>
      </c>
      <c r="F20" s="115">
        <v>22182</v>
      </c>
      <c r="G20" s="114">
        <v>22013</v>
      </c>
      <c r="H20" s="114">
        <v>21916</v>
      </c>
      <c r="I20" s="114">
        <v>21572</v>
      </c>
      <c r="J20" s="140">
        <v>21291</v>
      </c>
      <c r="K20" s="114">
        <v>891</v>
      </c>
      <c r="L20" s="116">
        <v>4.1848668451458364</v>
      </c>
    </row>
    <row r="21" spans="1:12" s="110" customFormat="1" ht="15" customHeight="1" x14ac:dyDescent="0.2">
      <c r="A21" s="120"/>
      <c r="B21" s="119"/>
      <c r="C21" s="258" t="s">
        <v>106</v>
      </c>
      <c r="E21" s="113">
        <v>55.517987557479039</v>
      </c>
      <c r="F21" s="115">
        <v>12315</v>
      </c>
      <c r="G21" s="114">
        <v>12284</v>
      </c>
      <c r="H21" s="114">
        <v>12283</v>
      </c>
      <c r="I21" s="114">
        <v>12113</v>
      </c>
      <c r="J21" s="140">
        <v>11911</v>
      </c>
      <c r="K21" s="114">
        <v>404</v>
      </c>
      <c r="L21" s="116">
        <v>3.3918226849131057</v>
      </c>
    </row>
    <row r="22" spans="1:12" s="110" customFormat="1" ht="15" customHeight="1" x14ac:dyDescent="0.2">
      <c r="A22" s="120"/>
      <c r="B22" s="119"/>
      <c r="C22" s="258" t="s">
        <v>107</v>
      </c>
      <c r="E22" s="113">
        <v>44.482012442520961</v>
      </c>
      <c r="F22" s="115">
        <v>9867</v>
      </c>
      <c r="G22" s="114">
        <v>9729</v>
      </c>
      <c r="H22" s="114">
        <v>9633</v>
      </c>
      <c r="I22" s="114">
        <v>9459</v>
      </c>
      <c r="J22" s="140">
        <v>9380</v>
      </c>
      <c r="K22" s="114">
        <v>487</v>
      </c>
      <c r="L22" s="116">
        <v>5.1918976545842215</v>
      </c>
    </row>
    <row r="23" spans="1:12" s="110" customFormat="1" ht="15" customHeight="1" x14ac:dyDescent="0.2">
      <c r="A23" s="120"/>
      <c r="B23" s="121" t="s">
        <v>111</v>
      </c>
      <c r="C23" s="258"/>
      <c r="E23" s="113">
        <v>1.2723916442200833</v>
      </c>
      <c r="F23" s="115">
        <v>1351</v>
      </c>
      <c r="G23" s="114">
        <v>1354</v>
      </c>
      <c r="H23" s="114">
        <v>1312</v>
      </c>
      <c r="I23" s="114">
        <v>1282</v>
      </c>
      <c r="J23" s="140">
        <v>1252</v>
      </c>
      <c r="K23" s="114">
        <v>99</v>
      </c>
      <c r="L23" s="116">
        <v>7.9073482428115014</v>
      </c>
    </row>
    <row r="24" spans="1:12" s="110" customFormat="1" ht="15" customHeight="1" x14ac:dyDescent="0.2">
      <c r="A24" s="120"/>
      <c r="B24" s="119"/>
      <c r="C24" s="258" t="s">
        <v>106</v>
      </c>
      <c r="E24" s="113">
        <v>65.210954848260542</v>
      </c>
      <c r="F24" s="115">
        <v>881</v>
      </c>
      <c r="G24" s="114">
        <v>877</v>
      </c>
      <c r="H24" s="114">
        <v>851</v>
      </c>
      <c r="I24" s="114">
        <v>847</v>
      </c>
      <c r="J24" s="140">
        <v>831</v>
      </c>
      <c r="K24" s="114">
        <v>50</v>
      </c>
      <c r="L24" s="116">
        <v>6.0168471720818291</v>
      </c>
    </row>
    <row r="25" spans="1:12" s="110" customFormat="1" ht="15" customHeight="1" x14ac:dyDescent="0.2">
      <c r="A25" s="120"/>
      <c r="B25" s="119"/>
      <c r="C25" s="258" t="s">
        <v>107</v>
      </c>
      <c r="E25" s="113">
        <v>34.789045151739451</v>
      </c>
      <c r="F25" s="115">
        <v>470</v>
      </c>
      <c r="G25" s="114">
        <v>477</v>
      </c>
      <c r="H25" s="114">
        <v>461</v>
      </c>
      <c r="I25" s="114">
        <v>435</v>
      </c>
      <c r="J25" s="140">
        <v>421</v>
      </c>
      <c r="K25" s="114">
        <v>49</v>
      </c>
      <c r="L25" s="116">
        <v>11.63895486935867</v>
      </c>
    </row>
    <row r="26" spans="1:12" s="110" customFormat="1" ht="15" customHeight="1" x14ac:dyDescent="0.2">
      <c r="A26" s="120"/>
      <c r="C26" s="121" t="s">
        <v>187</v>
      </c>
      <c r="D26" s="110" t="s">
        <v>188</v>
      </c>
      <c r="E26" s="113">
        <v>0.36071502571154102</v>
      </c>
      <c r="F26" s="115">
        <v>383</v>
      </c>
      <c r="G26" s="114">
        <v>377</v>
      </c>
      <c r="H26" s="114">
        <v>389</v>
      </c>
      <c r="I26" s="114">
        <v>348</v>
      </c>
      <c r="J26" s="140">
        <v>332</v>
      </c>
      <c r="K26" s="114">
        <v>51</v>
      </c>
      <c r="L26" s="116">
        <v>15.361445783132529</v>
      </c>
    </row>
    <row r="27" spans="1:12" s="110" customFormat="1" ht="15" customHeight="1" x14ac:dyDescent="0.2">
      <c r="A27" s="120"/>
      <c r="B27" s="119"/>
      <c r="D27" s="259" t="s">
        <v>106</v>
      </c>
      <c r="E27" s="113">
        <v>58.224543080939945</v>
      </c>
      <c r="F27" s="115">
        <v>223</v>
      </c>
      <c r="G27" s="114">
        <v>215</v>
      </c>
      <c r="H27" s="114">
        <v>223</v>
      </c>
      <c r="I27" s="114">
        <v>214</v>
      </c>
      <c r="J27" s="140">
        <v>201</v>
      </c>
      <c r="K27" s="114">
        <v>22</v>
      </c>
      <c r="L27" s="116">
        <v>10.945273631840797</v>
      </c>
    </row>
    <row r="28" spans="1:12" s="110" customFormat="1" ht="15" customHeight="1" x14ac:dyDescent="0.2">
      <c r="A28" s="120"/>
      <c r="B28" s="119"/>
      <c r="D28" s="259" t="s">
        <v>107</v>
      </c>
      <c r="E28" s="113">
        <v>41.775456919060055</v>
      </c>
      <c r="F28" s="115">
        <v>160</v>
      </c>
      <c r="G28" s="114">
        <v>162</v>
      </c>
      <c r="H28" s="114">
        <v>166</v>
      </c>
      <c r="I28" s="114">
        <v>134</v>
      </c>
      <c r="J28" s="140">
        <v>131</v>
      </c>
      <c r="K28" s="114">
        <v>29</v>
      </c>
      <c r="L28" s="116">
        <v>22.137404580152673</v>
      </c>
    </row>
    <row r="29" spans="1:12" s="110" customFormat="1" ht="24.95" customHeight="1" x14ac:dyDescent="0.2">
      <c r="A29" s="604" t="s">
        <v>189</v>
      </c>
      <c r="B29" s="605"/>
      <c r="C29" s="605"/>
      <c r="D29" s="606"/>
      <c r="E29" s="113">
        <v>89.978149899225826</v>
      </c>
      <c r="F29" s="115">
        <v>95537</v>
      </c>
      <c r="G29" s="114">
        <v>96251</v>
      </c>
      <c r="H29" s="114">
        <v>96938</v>
      </c>
      <c r="I29" s="114">
        <v>95411</v>
      </c>
      <c r="J29" s="140">
        <v>95716</v>
      </c>
      <c r="K29" s="114">
        <v>-179</v>
      </c>
      <c r="L29" s="116">
        <v>-0.18701157591207321</v>
      </c>
    </row>
    <row r="30" spans="1:12" s="110" customFormat="1" ht="15" customHeight="1" x14ac:dyDescent="0.2">
      <c r="A30" s="120"/>
      <c r="B30" s="119"/>
      <c r="C30" s="258" t="s">
        <v>106</v>
      </c>
      <c r="E30" s="113">
        <v>56.825104409809811</v>
      </c>
      <c r="F30" s="115">
        <v>54289</v>
      </c>
      <c r="G30" s="114">
        <v>54856</v>
      </c>
      <c r="H30" s="114">
        <v>55515</v>
      </c>
      <c r="I30" s="114">
        <v>54792</v>
      </c>
      <c r="J30" s="140">
        <v>54865</v>
      </c>
      <c r="K30" s="114">
        <v>-576</v>
      </c>
      <c r="L30" s="116">
        <v>-1.0498496309122392</v>
      </c>
    </row>
    <row r="31" spans="1:12" s="110" customFormat="1" ht="15" customHeight="1" x14ac:dyDescent="0.2">
      <c r="A31" s="120"/>
      <c r="B31" s="119"/>
      <c r="C31" s="258" t="s">
        <v>107</v>
      </c>
      <c r="E31" s="113">
        <v>43.174895590190189</v>
      </c>
      <c r="F31" s="115">
        <v>41248</v>
      </c>
      <c r="G31" s="114">
        <v>41395</v>
      </c>
      <c r="H31" s="114">
        <v>41423</v>
      </c>
      <c r="I31" s="114">
        <v>40619</v>
      </c>
      <c r="J31" s="140">
        <v>40851</v>
      </c>
      <c r="K31" s="114">
        <v>397</v>
      </c>
      <c r="L31" s="116">
        <v>0.97182443514234662</v>
      </c>
    </row>
    <row r="32" spans="1:12" s="110" customFormat="1" ht="15" customHeight="1" x14ac:dyDescent="0.2">
      <c r="A32" s="120"/>
      <c r="B32" s="119" t="s">
        <v>117</v>
      </c>
      <c r="C32" s="258"/>
      <c r="E32" s="113">
        <v>9.9606321460189502</v>
      </c>
      <c r="F32" s="115">
        <v>10576</v>
      </c>
      <c r="G32" s="114">
        <v>10396</v>
      </c>
      <c r="H32" s="114">
        <v>10573</v>
      </c>
      <c r="I32" s="114">
        <v>10382</v>
      </c>
      <c r="J32" s="140">
        <v>10160</v>
      </c>
      <c r="K32" s="114">
        <v>416</v>
      </c>
      <c r="L32" s="116">
        <v>4.0944881889763778</v>
      </c>
    </row>
    <row r="33" spans="1:12" s="110" customFormat="1" ht="15" customHeight="1" x14ac:dyDescent="0.2">
      <c r="A33" s="120"/>
      <c r="B33" s="119"/>
      <c r="C33" s="258" t="s">
        <v>106</v>
      </c>
      <c r="E33" s="113">
        <v>69.383509833585478</v>
      </c>
      <c r="F33" s="115">
        <v>7338</v>
      </c>
      <c r="G33" s="114">
        <v>7205</v>
      </c>
      <c r="H33" s="114">
        <v>7359</v>
      </c>
      <c r="I33" s="114">
        <v>7204</v>
      </c>
      <c r="J33" s="140">
        <v>7047</v>
      </c>
      <c r="K33" s="114">
        <v>291</v>
      </c>
      <c r="L33" s="116">
        <v>4.1294167730949338</v>
      </c>
    </row>
    <row r="34" spans="1:12" s="110" customFormat="1" ht="15" customHeight="1" x14ac:dyDescent="0.2">
      <c r="A34" s="120"/>
      <c r="B34" s="119"/>
      <c r="C34" s="258" t="s">
        <v>107</v>
      </c>
      <c r="E34" s="113">
        <v>30.616490166414522</v>
      </c>
      <c r="F34" s="115">
        <v>3238</v>
      </c>
      <c r="G34" s="114">
        <v>3191</v>
      </c>
      <c r="H34" s="114">
        <v>3214</v>
      </c>
      <c r="I34" s="114">
        <v>3178</v>
      </c>
      <c r="J34" s="140">
        <v>3113</v>
      </c>
      <c r="K34" s="114">
        <v>125</v>
      </c>
      <c r="L34" s="116">
        <v>4.0154192097654997</v>
      </c>
    </row>
    <row r="35" spans="1:12" s="110" customFormat="1" ht="24.95" customHeight="1" x14ac:dyDescent="0.2">
      <c r="A35" s="604" t="s">
        <v>190</v>
      </c>
      <c r="B35" s="605"/>
      <c r="C35" s="605"/>
      <c r="D35" s="606"/>
      <c r="E35" s="113">
        <v>75.613592269585041</v>
      </c>
      <c r="F35" s="115">
        <v>80285</v>
      </c>
      <c r="G35" s="114">
        <v>80950</v>
      </c>
      <c r="H35" s="114">
        <v>82018</v>
      </c>
      <c r="I35" s="114">
        <v>80708</v>
      </c>
      <c r="J35" s="140">
        <v>81059</v>
      </c>
      <c r="K35" s="114">
        <v>-774</v>
      </c>
      <c r="L35" s="116">
        <v>-0.95486004021761928</v>
      </c>
    </row>
    <row r="36" spans="1:12" s="110" customFormat="1" ht="15" customHeight="1" x14ac:dyDescent="0.2">
      <c r="A36" s="120"/>
      <c r="B36" s="119"/>
      <c r="C36" s="258" t="s">
        <v>106</v>
      </c>
      <c r="E36" s="113">
        <v>71.251167715015256</v>
      </c>
      <c r="F36" s="115">
        <v>57204</v>
      </c>
      <c r="G36" s="114">
        <v>57714</v>
      </c>
      <c r="H36" s="114">
        <v>58505</v>
      </c>
      <c r="I36" s="114">
        <v>57692</v>
      </c>
      <c r="J36" s="140">
        <v>57758</v>
      </c>
      <c r="K36" s="114">
        <v>-554</v>
      </c>
      <c r="L36" s="116">
        <v>-0.95917448665119986</v>
      </c>
    </row>
    <row r="37" spans="1:12" s="110" customFormat="1" ht="15" customHeight="1" x14ac:dyDescent="0.2">
      <c r="A37" s="120"/>
      <c r="B37" s="119"/>
      <c r="C37" s="258" t="s">
        <v>107</v>
      </c>
      <c r="E37" s="113">
        <v>28.748832284984744</v>
      </c>
      <c r="F37" s="115">
        <v>23081</v>
      </c>
      <c r="G37" s="114">
        <v>23236</v>
      </c>
      <c r="H37" s="114">
        <v>23513</v>
      </c>
      <c r="I37" s="114">
        <v>23016</v>
      </c>
      <c r="J37" s="140">
        <v>23301</v>
      </c>
      <c r="K37" s="114">
        <v>-220</v>
      </c>
      <c r="L37" s="116">
        <v>-0.94416548645980858</v>
      </c>
    </row>
    <row r="38" spans="1:12" s="110" customFormat="1" ht="15" customHeight="1" x14ac:dyDescent="0.2">
      <c r="A38" s="120"/>
      <c r="B38" s="119" t="s">
        <v>182</v>
      </c>
      <c r="C38" s="258"/>
      <c r="E38" s="113">
        <v>24.386407730414962</v>
      </c>
      <c r="F38" s="115">
        <v>25893</v>
      </c>
      <c r="G38" s="114">
        <v>25762</v>
      </c>
      <c r="H38" s="114">
        <v>25565</v>
      </c>
      <c r="I38" s="114">
        <v>25172</v>
      </c>
      <c r="J38" s="140">
        <v>24894</v>
      </c>
      <c r="K38" s="114">
        <v>999</v>
      </c>
      <c r="L38" s="116">
        <v>4.0130151843817785</v>
      </c>
    </row>
    <row r="39" spans="1:12" s="110" customFormat="1" ht="15" customHeight="1" x14ac:dyDescent="0.2">
      <c r="A39" s="120"/>
      <c r="B39" s="119"/>
      <c r="C39" s="258" t="s">
        <v>106</v>
      </c>
      <c r="E39" s="113">
        <v>17.251766886803384</v>
      </c>
      <c r="F39" s="115">
        <v>4467</v>
      </c>
      <c r="G39" s="114">
        <v>4393</v>
      </c>
      <c r="H39" s="114">
        <v>4416</v>
      </c>
      <c r="I39" s="114">
        <v>4358</v>
      </c>
      <c r="J39" s="140">
        <v>4203</v>
      </c>
      <c r="K39" s="114">
        <v>264</v>
      </c>
      <c r="L39" s="116">
        <v>6.2812276945039258</v>
      </c>
    </row>
    <row r="40" spans="1:12" s="110" customFormat="1" ht="15" customHeight="1" x14ac:dyDescent="0.2">
      <c r="A40" s="120"/>
      <c r="B40" s="119"/>
      <c r="C40" s="258" t="s">
        <v>107</v>
      </c>
      <c r="E40" s="113">
        <v>82.748233113196619</v>
      </c>
      <c r="F40" s="115">
        <v>21426</v>
      </c>
      <c r="G40" s="114">
        <v>21369</v>
      </c>
      <c r="H40" s="114">
        <v>21149</v>
      </c>
      <c r="I40" s="114">
        <v>20814</v>
      </c>
      <c r="J40" s="140">
        <v>20691</v>
      </c>
      <c r="K40" s="114">
        <v>735</v>
      </c>
      <c r="L40" s="116">
        <v>3.5522691025083368</v>
      </c>
    </row>
    <row r="41" spans="1:12" s="110" customFormat="1" ht="24.75" customHeight="1" x14ac:dyDescent="0.2">
      <c r="A41" s="604" t="s">
        <v>517</v>
      </c>
      <c r="B41" s="605"/>
      <c r="C41" s="605"/>
      <c r="D41" s="606"/>
      <c r="E41" s="113">
        <v>4.8550547194334044</v>
      </c>
      <c r="F41" s="115">
        <v>5155</v>
      </c>
      <c r="G41" s="114">
        <v>5802</v>
      </c>
      <c r="H41" s="114">
        <v>5886</v>
      </c>
      <c r="I41" s="114">
        <v>4657</v>
      </c>
      <c r="J41" s="140">
        <v>5105</v>
      </c>
      <c r="K41" s="114">
        <v>50</v>
      </c>
      <c r="L41" s="116">
        <v>0.97943192948090108</v>
      </c>
    </row>
    <row r="42" spans="1:12" s="110" customFormat="1" ht="15" customHeight="1" x14ac:dyDescent="0.2">
      <c r="A42" s="120"/>
      <c r="B42" s="119"/>
      <c r="C42" s="258" t="s">
        <v>106</v>
      </c>
      <c r="E42" s="113">
        <v>59.592628516003877</v>
      </c>
      <c r="F42" s="115">
        <v>3072</v>
      </c>
      <c r="G42" s="114">
        <v>3531</v>
      </c>
      <c r="H42" s="114">
        <v>3590</v>
      </c>
      <c r="I42" s="114">
        <v>2775</v>
      </c>
      <c r="J42" s="140">
        <v>3030</v>
      </c>
      <c r="K42" s="114">
        <v>42</v>
      </c>
      <c r="L42" s="116">
        <v>1.386138613861386</v>
      </c>
    </row>
    <row r="43" spans="1:12" s="110" customFormat="1" ht="15" customHeight="1" x14ac:dyDescent="0.2">
      <c r="A43" s="123"/>
      <c r="B43" s="124"/>
      <c r="C43" s="260" t="s">
        <v>107</v>
      </c>
      <c r="D43" s="261"/>
      <c r="E43" s="125">
        <v>40.407371483996123</v>
      </c>
      <c r="F43" s="143">
        <v>2083</v>
      </c>
      <c r="G43" s="144">
        <v>2271</v>
      </c>
      <c r="H43" s="144">
        <v>2296</v>
      </c>
      <c r="I43" s="144">
        <v>1882</v>
      </c>
      <c r="J43" s="145">
        <v>2075</v>
      </c>
      <c r="K43" s="144">
        <v>8</v>
      </c>
      <c r="L43" s="146">
        <v>0.38554216867469882</v>
      </c>
    </row>
    <row r="44" spans="1:12" s="110" customFormat="1" ht="45.75" customHeight="1" x14ac:dyDescent="0.2">
      <c r="A44" s="604" t="s">
        <v>191</v>
      </c>
      <c r="B44" s="605"/>
      <c r="C44" s="605"/>
      <c r="D44" s="606"/>
      <c r="E44" s="113">
        <v>1.0990977415283769</v>
      </c>
      <c r="F44" s="115">
        <v>1167</v>
      </c>
      <c r="G44" s="114">
        <v>1153</v>
      </c>
      <c r="H44" s="114">
        <v>1170</v>
      </c>
      <c r="I44" s="114">
        <v>1137</v>
      </c>
      <c r="J44" s="140">
        <v>1169</v>
      </c>
      <c r="K44" s="114">
        <v>-2</v>
      </c>
      <c r="L44" s="116">
        <v>-0.17108639863130881</v>
      </c>
    </row>
    <row r="45" spans="1:12" s="110" customFormat="1" ht="15" customHeight="1" x14ac:dyDescent="0.2">
      <c r="A45" s="120"/>
      <c r="B45" s="119"/>
      <c r="C45" s="258" t="s">
        <v>106</v>
      </c>
      <c r="E45" s="113">
        <v>58.269065981148245</v>
      </c>
      <c r="F45" s="115">
        <v>680</v>
      </c>
      <c r="G45" s="114">
        <v>665</v>
      </c>
      <c r="H45" s="114">
        <v>670</v>
      </c>
      <c r="I45" s="114">
        <v>649</v>
      </c>
      <c r="J45" s="140">
        <v>667</v>
      </c>
      <c r="K45" s="114">
        <v>13</v>
      </c>
      <c r="L45" s="116">
        <v>1.9490254872563719</v>
      </c>
    </row>
    <row r="46" spans="1:12" s="110" customFormat="1" ht="15" customHeight="1" x14ac:dyDescent="0.2">
      <c r="A46" s="123"/>
      <c r="B46" s="124"/>
      <c r="C46" s="260" t="s">
        <v>107</v>
      </c>
      <c r="D46" s="261"/>
      <c r="E46" s="125">
        <v>41.730934018851755</v>
      </c>
      <c r="F46" s="143">
        <v>487</v>
      </c>
      <c r="G46" s="144">
        <v>488</v>
      </c>
      <c r="H46" s="144">
        <v>500</v>
      </c>
      <c r="I46" s="144">
        <v>488</v>
      </c>
      <c r="J46" s="145">
        <v>502</v>
      </c>
      <c r="K46" s="144">
        <v>-15</v>
      </c>
      <c r="L46" s="146">
        <v>-2.9880478087649402</v>
      </c>
    </row>
    <row r="47" spans="1:12" s="110" customFormat="1" ht="39" customHeight="1" x14ac:dyDescent="0.2">
      <c r="A47" s="604" t="s">
        <v>518</v>
      </c>
      <c r="B47" s="607"/>
      <c r="C47" s="607"/>
      <c r="D47" s="608"/>
      <c r="E47" s="113">
        <v>0.2684171862344365</v>
      </c>
      <c r="F47" s="115">
        <v>285</v>
      </c>
      <c r="G47" s="114">
        <v>308</v>
      </c>
      <c r="H47" s="114">
        <v>280</v>
      </c>
      <c r="I47" s="114">
        <v>227</v>
      </c>
      <c r="J47" s="140">
        <v>268</v>
      </c>
      <c r="K47" s="114">
        <v>17</v>
      </c>
      <c r="L47" s="116">
        <v>6.3432835820895521</v>
      </c>
    </row>
    <row r="48" spans="1:12" s="110" customFormat="1" ht="15" customHeight="1" x14ac:dyDescent="0.2">
      <c r="A48" s="120"/>
      <c r="B48" s="119"/>
      <c r="C48" s="258" t="s">
        <v>106</v>
      </c>
      <c r="E48" s="113">
        <v>35.789473684210527</v>
      </c>
      <c r="F48" s="115">
        <v>102</v>
      </c>
      <c r="G48" s="114">
        <v>114</v>
      </c>
      <c r="H48" s="114">
        <v>99</v>
      </c>
      <c r="I48" s="114">
        <v>87</v>
      </c>
      <c r="J48" s="140">
        <v>102</v>
      </c>
      <c r="K48" s="114">
        <v>0</v>
      </c>
      <c r="L48" s="116">
        <v>0</v>
      </c>
    </row>
    <row r="49" spans="1:12" s="110" customFormat="1" ht="15" customHeight="1" x14ac:dyDescent="0.2">
      <c r="A49" s="123"/>
      <c r="B49" s="124"/>
      <c r="C49" s="260" t="s">
        <v>107</v>
      </c>
      <c r="D49" s="261"/>
      <c r="E49" s="125">
        <v>64.21052631578948</v>
      </c>
      <c r="F49" s="143">
        <v>183</v>
      </c>
      <c r="G49" s="144">
        <v>194</v>
      </c>
      <c r="H49" s="144">
        <v>181</v>
      </c>
      <c r="I49" s="144">
        <v>140</v>
      </c>
      <c r="J49" s="145">
        <v>166</v>
      </c>
      <c r="K49" s="144">
        <v>17</v>
      </c>
      <c r="L49" s="146">
        <v>10.240963855421686</v>
      </c>
    </row>
    <row r="50" spans="1:12" s="110" customFormat="1" ht="24.95" customHeight="1" x14ac:dyDescent="0.2">
      <c r="A50" s="609" t="s">
        <v>192</v>
      </c>
      <c r="B50" s="610"/>
      <c r="C50" s="610"/>
      <c r="D50" s="611"/>
      <c r="E50" s="262">
        <v>14.673472847482529</v>
      </c>
      <c r="F50" s="263">
        <v>15580</v>
      </c>
      <c r="G50" s="264">
        <v>16071</v>
      </c>
      <c r="H50" s="264">
        <v>16406</v>
      </c>
      <c r="I50" s="264">
        <v>15438</v>
      </c>
      <c r="J50" s="265">
        <v>15588</v>
      </c>
      <c r="K50" s="263">
        <v>-8</v>
      </c>
      <c r="L50" s="266">
        <v>-5.1321529381575574E-2</v>
      </c>
    </row>
    <row r="51" spans="1:12" s="110" customFormat="1" ht="15" customHeight="1" x14ac:dyDescent="0.2">
      <c r="A51" s="120"/>
      <c r="B51" s="119"/>
      <c r="C51" s="258" t="s">
        <v>106</v>
      </c>
      <c r="E51" s="113">
        <v>60.584082156611039</v>
      </c>
      <c r="F51" s="115">
        <v>9439</v>
      </c>
      <c r="G51" s="114">
        <v>9720</v>
      </c>
      <c r="H51" s="114">
        <v>9985</v>
      </c>
      <c r="I51" s="114">
        <v>9409</v>
      </c>
      <c r="J51" s="140">
        <v>9419</v>
      </c>
      <c r="K51" s="114">
        <v>20</v>
      </c>
      <c r="L51" s="116">
        <v>0.21233676611105212</v>
      </c>
    </row>
    <row r="52" spans="1:12" s="110" customFormat="1" ht="15" customHeight="1" x14ac:dyDescent="0.2">
      <c r="A52" s="120"/>
      <c r="B52" s="119"/>
      <c r="C52" s="258" t="s">
        <v>107</v>
      </c>
      <c r="E52" s="113">
        <v>39.415917843388961</v>
      </c>
      <c r="F52" s="115">
        <v>6141</v>
      </c>
      <c r="G52" s="114">
        <v>6351</v>
      </c>
      <c r="H52" s="114">
        <v>6421</v>
      </c>
      <c r="I52" s="114">
        <v>6029</v>
      </c>
      <c r="J52" s="140">
        <v>6169</v>
      </c>
      <c r="K52" s="114">
        <v>-28</v>
      </c>
      <c r="L52" s="116">
        <v>-0.45388231479980545</v>
      </c>
    </row>
    <row r="53" spans="1:12" s="110" customFormat="1" ht="15" customHeight="1" x14ac:dyDescent="0.2">
      <c r="A53" s="120"/>
      <c r="B53" s="119"/>
      <c r="C53" s="258" t="s">
        <v>187</v>
      </c>
      <c r="D53" s="110" t="s">
        <v>193</v>
      </c>
      <c r="E53" s="113">
        <v>23.786906290115532</v>
      </c>
      <c r="F53" s="115">
        <v>3706</v>
      </c>
      <c r="G53" s="114">
        <v>4289</v>
      </c>
      <c r="H53" s="114">
        <v>4387</v>
      </c>
      <c r="I53" s="114">
        <v>3360</v>
      </c>
      <c r="J53" s="140">
        <v>3607</v>
      </c>
      <c r="K53" s="114">
        <v>99</v>
      </c>
      <c r="L53" s="116">
        <v>2.7446631549764349</v>
      </c>
    </row>
    <row r="54" spans="1:12" s="110" customFormat="1" ht="15" customHeight="1" x14ac:dyDescent="0.2">
      <c r="A54" s="120"/>
      <c r="B54" s="119"/>
      <c r="D54" s="267" t="s">
        <v>194</v>
      </c>
      <c r="E54" s="113">
        <v>61.980572045331897</v>
      </c>
      <c r="F54" s="115">
        <v>2297</v>
      </c>
      <c r="G54" s="114">
        <v>2643</v>
      </c>
      <c r="H54" s="114">
        <v>2739</v>
      </c>
      <c r="I54" s="114">
        <v>2077</v>
      </c>
      <c r="J54" s="140">
        <v>2207</v>
      </c>
      <c r="K54" s="114">
        <v>90</v>
      </c>
      <c r="L54" s="116">
        <v>4.0779338468509287</v>
      </c>
    </row>
    <row r="55" spans="1:12" s="110" customFormat="1" ht="15" customHeight="1" x14ac:dyDescent="0.2">
      <c r="A55" s="120"/>
      <c r="B55" s="119"/>
      <c r="D55" s="267" t="s">
        <v>195</v>
      </c>
      <c r="E55" s="113">
        <v>38.019427954668103</v>
      </c>
      <c r="F55" s="115">
        <v>1409</v>
      </c>
      <c r="G55" s="114">
        <v>1646</v>
      </c>
      <c r="H55" s="114">
        <v>1648</v>
      </c>
      <c r="I55" s="114">
        <v>1283</v>
      </c>
      <c r="J55" s="140">
        <v>1400</v>
      </c>
      <c r="K55" s="114">
        <v>9</v>
      </c>
      <c r="L55" s="116">
        <v>0.6428571428571429</v>
      </c>
    </row>
    <row r="56" spans="1:12" s="110" customFormat="1" ht="15" customHeight="1" x14ac:dyDescent="0.2">
      <c r="A56" s="120"/>
      <c r="B56" s="119" t="s">
        <v>196</v>
      </c>
      <c r="C56" s="258"/>
      <c r="E56" s="113">
        <v>63.125129499519673</v>
      </c>
      <c r="F56" s="115">
        <v>67025</v>
      </c>
      <c r="G56" s="114">
        <v>66918</v>
      </c>
      <c r="H56" s="114">
        <v>67289</v>
      </c>
      <c r="I56" s="114">
        <v>66718</v>
      </c>
      <c r="J56" s="140">
        <v>66607</v>
      </c>
      <c r="K56" s="114">
        <v>418</v>
      </c>
      <c r="L56" s="116">
        <v>0.62756166769258481</v>
      </c>
    </row>
    <row r="57" spans="1:12" s="110" customFormat="1" ht="15" customHeight="1" x14ac:dyDescent="0.2">
      <c r="A57" s="120"/>
      <c r="B57" s="119"/>
      <c r="C57" s="258" t="s">
        <v>106</v>
      </c>
      <c r="E57" s="113">
        <v>55.93733681462141</v>
      </c>
      <c r="F57" s="115">
        <v>37492</v>
      </c>
      <c r="G57" s="114">
        <v>37505</v>
      </c>
      <c r="H57" s="114">
        <v>37877</v>
      </c>
      <c r="I57" s="114">
        <v>37601</v>
      </c>
      <c r="J57" s="140">
        <v>37514</v>
      </c>
      <c r="K57" s="114">
        <v>-22</v>
      </c>
      <c r="L57" s="116">
        <v>-5.8644772618222533E-2</v>
      </c>
    </row>
    <row r="58" spans="1:12" s="110" customFormat="1" ht="15" customHeight="1" x14ac:dyDescent="0.2">
      <c r="A58" s="120"/>
      <c r="B58" s="119"/>
      <c r="C58" s="258" t="s">
        <v>107</v>
      </c>
      <c r="E58" s="113">
        <v>44.06266318537859</v>
      </c>
      <c r="F58" s="115">
        <v>29533</v>
      </c>
      <c r="G58" s="114">
        <v>29413</v>
      </c>
      <c r="H58" s="114">
        <v>29412</v>
      </c>
      <c r="I58" s="114">
        <v>29117</v>
      </c>
      <c r="J58" s="140">
        <v>29093</v>
      </c>
      <c r="K58" s="114">
        <v>440</v>
      </c>
      <c r="L58" s="116">
        <v>1.5123912968755371</v>
      </c>
    </row>
    <row r="59" spans="1:12" s="110" customFormat="1" ht="15" customHeight="1" x14ac:dyDescent="0.2">
      <c r="A59" s="120"/>
      <c r="B59" s="119"/>
      <c r="C59" s="258" t="s">
        <v>105</v>
      </c>
      <c r="D59" s="110" t="s">
        <v>197</v>
      </c>
      <c r="E59" s="113">
        <v>90.321521820216333</v>
      </c>
      <c r="F59" s="115">
        <v>60538</v>
      </c>
      <c r="G59" s="114">
        <v>60411</v>
      </c>
      <c r="H59" s="114">
        <v>60772</v>
      </c>
      <c r="I59" s="114">
        <v>60298</v>
      </c>
      <c r="J59" s="140">
        <v>60229</v>
      </c>
      <c r="K59" s="114">
        <v>309</v>
      </c>
      <c r="L59" s="116">
        <v>0.51304189011937773</v>
      </c>
    </row>
    <row r="60" spans="1:12" s="110" customFormat="1" ht="15" customHeight="1" x14ac:dyDescent="0.2">
      <c r="A60" s="120"/>
      <c r="B60" s="119"/>
      <c r="C60" s="258"/>
      <c r="D60" s="267" t="s">
        <v>198</v>
      </c>
      <c r="E60" s="113">
        <v>53.150087548316762</v>
      </c>
      <c r="F60" s="115">
        <v>32176</v>
      </c>
      <c r="G60" s="114">
        <v>32158</v>
      </c>
      <c r="H60" s="114">
        <v>32508</v>
      </c>
      <c r="I60" s="114">
        <v>32300</v>
      </c>
      <c r="J60" s="140">
        <v>32241</v>
      </c>
      <c r="K60" s="114">
        <v>-65</v>
      </c>
      <c r="L60" s="116">
        <v>-0.20160664991780652</v>
      </c>
    </row>
    <row r="61" spans="1:12" s="110" customFormat="1" ht="15" customHeight="1" x14ac:dyDescent="0.2">
      <c r="A61" s="120"/>
      <c r="B61" s="119"/>
      <c r="C61" s="258"/>
      <c r="D61" s="267" t="s">
        <v>199</v>
      </c>
      <c r="E61" s="113">
        <v>46.849912451683238</v>
      </c>
      <c r="F61" s="115">
        <v>28362</v>
      </c>
      <c r="G61" s="114">
        <v>28253</v>
      </c>
      <c r="H61" s="114">
        <v>28264</v>
      </c>
      <c r="I61" s="114">
        <v>27998</v>
      </c>
      <c r="J61" s="140">
        <v>27988</v>
      </c>
      <c r="K61" s="114">
        <v>374</v>
      </c>
      <c r="L61" s="116">
        <v>1.3362869801343433</v>
      </c>
    </row>
    <row r="62" spans="1:12" s="110" customFormat="1" ht="15" customHeight="1" x14ac:dyDescent="0.2">
      <c r="A62" s="120"/>
      <c r="B62" s="119"/>
      <c r="C62" s="258"/>
      <c r="D62" s="258" t="s">
        <v>200</v>
      </c>
      <c r="E62" s="113">
        <v>9.6784781797836636</v>
      </c>
      <c r="F62" s="115">
        <v>6487</v>
      </c>
      <c r="G62" s="114">
        <v>6507</v>
      </c>
      <c r="H62" s="114">
        <v>6517</v>
      </c>
      <c r="I62" s="114">
        <v>6420</v>
      </c>
      <c r="J62" s="140">
        <v>6378</v>
      </c>
      <c r="K62" s="114">
        <v>109</v>
      </c>
      <c r="L62" s="116">
        <v>1.7089996864220758</v>
      </c>
    </row>
    <row r="63" spans="1:12" s="110" customFormat="1" ht="15" customHeight="1" x14ac:dyDescent="0.2">
      <c r="A63" s="120"/>
      <c r="B63" s="119"/>
      <c r="C63" s="258"/>
      <c r="D63" s="267" t="s">
        <v>198</v>
      </c>
      <c r="E63" s="113">
        <v>81.948512409434258</v>
      </c>
      <c r="F63" s="115">
        <v>5316</v>
      </c>
      <c r="G63" s="114">
        <v>5347</v>
      </c>
      <c r="H63" s="114">
        <v>5369</v>
      </c>
      <c r="I63" s="114">
        <v>5301</v>
      </c>
      <c r="J63" s="140">
        <v>5273</v>
      </c>
      <c r="K63" s="114">
        <v>43</v>
      </c>
      <c r="L63" s="116">
        <v>0.81547506163474304</v>
      </c>
    </row>
    <row r="64" spans="1:12" s="110" customFormat="1" ht="15" customHeight="1" x14ac:dyDescent="0.2">
      <c r="A64" s="120"/>
      <c r="B64" s="119"/>
      <c r="C64" s="258"/>
      <c r="D64" s="267" t="s">
        <v>199</v>
      </c>
      <c r="E64" s="113">
        <v>18.051487590565745</v>
      </c>
      <c r="F64" s="115">
        <v>1171</v>
      </c>
      <c r="G64" s="114">
        <v>1160</v>
      </c>
      <c r="H64" s="114">
        <v>1148</v>
      </c>
      <c r="I64" s="114">
        <v>1119</v>
      </c>
      <c r="J64" s="140">
        <v>1105</v>
      </c>
      <c r="K64" s="114">
        <v>66</v>
      </c>
      <c r="L64" s="116">
        <v>5.9728506787330318</v>
      </c>
    </row>
    <row r="65" spans="1:12" s="110" customFormat="1" ht="15" customHeight="1" x14ac:dyDescent="0.2">
      <c r="A65" s="120"/>
      <c r="B65" s="119" t="s">
        <v>201</v>
      </c>
      <c r="C65" s="258"/>
      <c r="E65" s="113">
        <v>14.584942266759592</v>
      </c>
      <c r="F65" s="115">
        <v>15486</v>
      </c>
      <c r="G65" s="114">
        <v>15576</v>
      </c>
      <c r="H65" s="114">
        <v>15576</v>
      </c>
      <c r="I65" s="114">
        <v>15530</v>
      </c>
      <c r="J65" s="140">
        <v>15430</v>
      </c>
      <c r="K65" s="114">
        <v>56</v>
      </c>
      <c r="L65" s="116">
        <v>0.36292935839274143</v>
      </c>
    </row>
    <row r="66" spans="1:12" s="110" customFormat="1" ht="15" customHeight="1" x14ac:dyDescent="0.2">
      <c r="A66" s="120"/>
      <c r="B66" s="119"/>
      <c r="C66" s="258" t="s">
        <v>106</v>
      </c>
      <c r="E66" s="113">
        <v>65.349347798011109</v>
      </c>
      <c r="F66" s="115">
        <v>10120</v>
      </c>
      <c r="G66" s="114">
        <v>10267</v>
      </c>
      <c r="H66" s="114">
        <v>10307</v>
      </c>
      <c r="I66" s="114">
        <v>10354</v>
      </c>
      <c r="J66" s="140">
        <v>10307</v>
      </c>
      <c r="K66" s="114">
        <v>-187</v>
      </c>
      <c r="L66" s="116">
        <v>-1.8143009605122733</v>
      </c>
    </row>
    <row r="67" spans="1:12" s="110" customFormat="1" ht="15" customHeight="1" x14ac:dyDescent="0.2">
      <c r="A67" s="120"/>
      <c r="B67" s="119"/>
      <c r="C67" s="258" t="s">
        <v>107</v>
      </c>
      <c r="E67" s="113">
        <v>34.650652201988891</v>
      </c>
      <c r="F67" s="115">
        <v>5366</v>
      </c>
      <c r="G67" s="114">
        <v>5309</v>
      </c>
      <c r="H67" s="114">
        <v>5269</v>
      </c>
      <c r="I67" s="114">
        <v>5176</v>
      </c>
      <c r="J67" s="140">
        <v>5123</v>
      </c>
      <c r="K67" s="114">
        <v>243</v>
      </c>
      <c r="L67" s="116">
        <v>4.743314464181144</v>
      </c>
    </row>
    <row r="68" spans="1:12" s="110" customFormat="1" ht="15" customHeight="1" x14ac:dyDescent="0.2">
      <c r="A68" s="120"/>
      <c r="B68" s="119"/>
      <c r="C68" s="258" t="s">
        <v>105</v>
      </c>
      <c r="D68" s="110" t="s">
        <v>202</v>
      </c>
      <c r="E68" s="113">
        <v>24.215420379697793</v>
      </c>
      <c r="F68" s="115">
        <v>3750</v>
      </c>
      <c r="G68" s="114">
        <v>3759</v>
      </c>
      <c r="H68" s="114">
        <v>3714</v>
      </c>
      <c r="I68" s="114">
        <v>3616</v>
      </c>
      <c r="J68" s="140">
        <v>3483</v>
      </c>
      <c r="K68" s="114">
        <v>267</v>
      </c>
      <c r="L68" s="116">
        <v>7.6658053402239448</v>
      </c>
    </row>
    <row r="69" spans="1:12" s="110" customFormat="1" ht="15" customHeight="1" x14ac:dyDescent="0.2">
      <c r="A69" s="120"/>
      <c r="B69" s="119"/>
      <c r="C69" s="258"/>
      <c r="D69" s="267" t="s">
        <v>198</v>
      </c>
      <c r="E69" s="113">
        <v>63.706666666666663</v>
      </c>
      <c r="F69" s="115">
        <v>2389</v>
      </c>
      <c r="G69" s="114">
        <v>2431</v>
      </c>
      <c r="H69" s="114">
        <v>2403</v>
      </c>
      <c r="I69" s="114">
        <v>2382</v>
      </c>
      <c r="J69" s="140">
        <v>2299</v>
      </c>
      <c r="K69" s="114">
        <v>90</v>
      </c>
      <c r="L69" s="116">
        <v>3.9147455415398</v>
      </c>
    </row>
    <row r="70" spans="1:12" s="110" customFormat="1" ht="15" customHeight="1" x14ac:dyDescent="0.2">
      <c r="A70" s="120"/>
      <c r="B70" s="119"/>
      <c r="C70" s="258"/>
      <c r="D70" s="267" t="s">
        <v>199</v>
      </c>
      <c r="E70" s="113">
        <v>36.293333333333337</v>
      </c>
      <c r="F70" s="115">
        <v>1361</v>
      </c>
      <c r="G70" s="114">
        <v>1328</v>
      </c>
      <c r="H70" s="114">
        <v>1311</v>
      </c>
      <c r="I70" s="114">
        <v>1234</v>
      </c>
      <c r="J70" s="140">
        <v>1184</v>
      </c>
      <c r="K70" s="114">
        <v>177</v>
      </c>
      <c r="L70" s="116">
        <v>14.949324324324325</v>
      </c>
    </row>
    <row r="71" spans="1:12" s="110" customFormat="1" ht="15" customHeight="1" x14ac:dyDescent="0.2">
      <c r="A71" s="120"/>
      <c r="B71" s="119"/>
      <c r="C71" s="258"/>
      <c r="D71" s="110" t="s">
        <v>203</v>
      </c>
      <c r="E71" s="113">
        <v>71.057729562185202</v>
      </c>
      <c r="F71" s="115">
        <v>11004</v>
      </c>
      <c r="G71" s="114">
        <v>11081</v>
      </c>
      <c r="H71" s="114">
        <v>11131</v>
      </c>
      <c r="I71" s="114">
        <v>11217</v>
      </c>
      <c r="J71" s="140">
        <v>11238</v>
      </c>
      <c r="K71" s="114">
        <v>-234</v>
      </c>
      <c r="L71" s="116">
        <v>-2.0822210357714894</v>
      </c>
    </row>
    <row r="72" spans="1:12" s="110" customFormat="1" ht="15" customHeight="1" x14ac:dyDescent="0.2">
      <c r="A72" s="120"/>
      <c r="B72" s="119"/>
      <c r="C72" s="258"/>
      <c r="D72" s="267" t="s">
        <v>198</v>
      </c>
      <c r="E72" s="113">
        <v>65.85786986550346</v>
      </c>
      <c r="F72" s="115">
        <v>7247</v>
      </c>
      <c r="G72" s="114">
        <v>7350</v>
      </c>
      <c r="H72" s="114">
        <v>7414</v>
      </c>
      <c r="I72" s="114">
        <v>7511</v>
      </c>
      <c r="J72" s="140">
        <v>7531</v>
      </c>
      <c r="K72" s="114">
        <v>-284</v>
      </c>
      <c r="L72" s="116">
        <v>-3.771079537909972</v>
      </c>
    </row>
    <row r="73" spans="1:12" s="110" customFormat="1" ht="15" customHeight="1" x14ac:dyDescent="0.2">
      <c r="A73" s="120"/>
      <c r="B73" s="119"/>
      <c r="C73" s="258"/>
      <c r="D73" s="267" t="s">
        <v>199</v>
      </c>
      <c r="E73" s="113">
        <v>34.142130134496547</v>
      </c>
      <c r="F73" s="115">
        <v>3757</v>
      </c>
      <c r="G73" s="114">
        <v>3731</v>
      </c>
      <c r="H73" s="114">
        <v>3717</v>
      </c>
      <c r="I73" s="114">
        <v>3706</v>
      </c>
      <c r="J73" s="140">
        <v>3707</v>
      </c>
      <c r="K73" s="114">
        <v>50</v>
      </c>
      <c r="L73" s="116">
        <v>1.3487995683841381</v>
      </c>
    </row>
    <row r="74" spans="1:12" s="110" customFormat="1" ht="15" customHeight="1" x14ac:dyDescent="0.2">
      <c r="A74" s="120"/>
      <c r="B74" s="119"/>
      <c r="C74" s="258"/>
      <c r="D74" s="110" t="s">
        <v>204</v>
      </c>
      <c r="E74" s="113">
        <v>4.7268500581170088</v>
      </c>
      <c r="F74" s="115">
        <v>732</v>
      </c>
      <c r="G74" s="114">
        <v>736</v>
      </c>
      <c r="H74" s="114">
        <v>731</v>
      </c>
      <c r="I74" s="114">
        <v>697</v>
      </c>
      <c r="J74" s="140">
        <v>709</v>
      </c>
      <c r="K74" s="114">
        <v>23</v>
      </c>
      <c r="L74" s="116">
        <v>3.244005641748942</v>
      </c>
    </row>
    <row r="75" spans="1:12" s="110" customFormat="1" ht="15" customHeight="1" x14ac:dyDescent="0.2">
      <c r="A75" s="120"/>
      <c r="B75" s="119"/>
      <c r="C75" s="258"/>
      <c r="D75" s="267" t="s">
        <v>198</v>
      </c>
      <c r="E75" s="113">
        <v>66.120218579234972</v>
      </c>
      <c r="F75" s="115">
        <v>484</v>
      </c>
      <c r="G75" s="114">
        <v>486</v>
      </c>
      <c r="H75" s="114">
        <v>490</v>
      </c>
      <c r="I75" s="114">
        <v>461</v>
      </c>
      <c r="J75" s="140">
        <v>477</v>
      </c>
      <c r="K75" s="114">
        <v>7</v>
      </c>
      <c r="L75" s="116">
        <v>1.4675052410901468</v>
      </c>
    </row>
    <row r="76" spans="1:12" s="110" customFormat="1" ht="15" customHeight="1" x14ac:dyDescent="0.2">
      <c r="A76" s="120"/>
      <c r="B76" s="119"/>
      <c r="C76" s="258"/>
      <c r="D76" s="267" t="s">
        <v>199</v>
      </c>
      <c r="E76" s="113">
        <v>33.879781420765028</v>
      </c>
      <c r="F76" s="115">
        <v>248</v>
      </c>
      <c r="G76" s="114">
        <v>250</v>
      </c>
      <c r="H76" s="114">
        <v>241</v>
      </c>
      <c r="I76" s="114">
        <v>236</v>
      </c>
      <c r="J76" s="140">
        <v>232</v>
      </c>
      <c r="K76" s="114">
        <v>16</v>
      </c>
      <c r="L76" s="116">
        <v>6.8965517241379306</v>
      </c>
    </row>
    <row r="77" spans="1:12" s="110" customFormat="1" ht="15" customHeight="1" x14ac:dyDescent="0.2">
      <c r="A77" s="534"/>
      <c r="B77" s="119" t="s">
        <v>205</v>
      </c>
      <c r="C77" s="268"/>
      <c r="D77" s="182"/>
      <c r="E77" s="113">
        <v>7.6164553862382034</v>
      </c>
      <c r="F77" s="115">
        <v>8087</v>
      </c>
      <c r="G77" s="114">
        <v>8147</v>
      </c>
      <c r="H77" s="114">
        <v>8312</v>
      </c>
      <c r="I77" s="114">
        <v>8194</v>
      </c>
      <c r="J77" s="140">
        <v>8328</v>
      </c>
      <c r="K77" s="114">
        <v>-241</v>
      </c>
      <c r="L77" s="116">
        <v>-2.8938520653218061</v>
      </c>
    </row>
    <row r="78" spans="1:12" s="110" customFormat="1" ht="15" customHeight="1" x14ac:dyDescent="0.2">
      <c r="A78" s="120"/>
      <c r="B78" s="119"/>
      <c r="C78" s="268" t="s">
        <v>106</v>
      </c>
      <c r="D78" s="182"/>
      <c r="E78" s="113">
        <v>57.128725114381105</v>
      </c>
      <c r="F78" s="115">
        <v>4620</v>
      </c>
      <c r="G78" s="114">
        <v>4615</v>
      </c>
      <c r="H78" s="114">
        <v>4752</v>
      </c>
      <c r="I78" s="114">
        <v>4686</v>
      </c>
      <c r="J78" s="140">
        <v>4721</v>
      </c>
      <c r="K78" s="114">
        <v>-101</v>
      </c>
      <c r="L78" s="116">
        <v>-2.1393772505825037</v>
      </c>
    </row>
    <row r="79" spans="1:12" s="110" customFormat="1" ht="15" customHeight="1" x14ac:dyDescent="0.2">
      <c r="A79" s="123"/>
      <c r="B79" s="124"/>
      <c r="C79" s="260" t="s">
        <v>107</v>
      </c>
      <c r="D79" s="261"/>
      <c r="E79" s="125">
        <v>42.871274885618895</v>
      </c>
      <c r="F79" s="143">
        <v>3467</v>
      </c>
      <c r="G79" s="144">
        <v>3532</v>
      </c>
      <c r="H79" s="144">
        <v>3560</v>
      </c>
      <c r="I79" s="144">
        <v>3508</v>
      </c>
      <c r="J79" s="145">
        <v>3607</v>
      </c>
      <c r="K79" s="144">
        <v>-140</v>
      </c>
      <c r="L79" s="146">
        <v>-3.8813418353202107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106178</v>
      </c>
      <c r="E11" s="114">
        <v>106712</v>
      </c>
      <c r="F11" s="114">
        <v>107583</v>
      </c>
      <c r="G11" s="114">
        <v>105880</v>
      </c>
      <c r="H11" s="140">
        <v>105953</v>
      </c>
      <c r="I11" s="115">
        <v>225</v>
      </c>
      <c r="J11" s="116">
        <v>0.2123583098166168</v>
      </c>
    </row>
    <row r="12" spans="1:15" s="110" customFormat="1" ht="24.95" customHeight="1" x14ac:dyDescent="0.2">
      <c r="A12" s="193" t="s">
        <v>132</v>
      </c>
      <c r="B12" s="194" t="s">
        <v>133</v>
      </c>
      <c r="C12" s="113">
        <v>0.41534027764697018</v>
      </c>
      <c r="D12" s="115">
        <v>441</v>
      </c>
      <c r="E12" s="114">
        <v>430</v>
      </c>
      <c r="F12" s="114">
        <v>454</v>
      </c>
      <c r="G12" s="114">
        <v>433</v>
      </c>
      <c r="H12" s="140">
        <v>439</v>
      </c>
      <c r="I12" s="115">
        <v>2</v>
      </c>
      <c r="J12" s="116">
        <v>0.45558086560364464</v>
      </c>
    </row>
    <row r="13" spans="1:15" s="110" customFormat="1" ht="24.95" customHeight="1" x14ac:dyDescent="0.2">
      <c r="A13" s="193" t="s">
        <v>134</v>
      </c>
      <c r="B13" s="199" t="s">
        <v>214</v>
      </c>
      <c r="C13" s="113">
        <v>1.6933828099983048</v>
      </c>
      <c r="D13" s="115">
        <v>1798</v>
      </c>
      <c r="E13" s="114">
        <v>1769</v>
      </c>
      <c r="F13" s="114">
        <v>1786</v>
      </c>
      <c r="G13" s="114">
        <v>1747</v>
      </c>
      <c r="H13" s="140">
        <v>1707</v>
      </c>
      <c r="I13" s="115">
        <v>91</v>
      </c>
      <c r="J13" s="116">
        <v>5.3309900410076159</v>
      </c>
    </row>
    <row r="14" spans="1:15" s="287" customFormat="1" ht="24" customHeight="1" x14ac:dyDescent="0.2">
      <c r="A14" s="193" t="s">
        <v>215</v>
      </c>
      <c r="B14" s="199" t="s">
        <v>137</v>
      </c>
      <c r="C14" s="113">
        <v>34.488312079715193</v>
      </c>
      <c r="D14" s="115">
        <v>36619</v>
      </c>
      <c r="E14" s="114">
        <v>36888</v>
      </c>
      <c r="F14" s="114">
        <v>37452</v>
      </c>
      <c r="G14" s="114">
        <v>37240</v>
      </c>
      <c r="H14" s="140">
        <v>37273</v>
      </c>
      <c r="I14" s="115">
        <v>-654</v>
      </c>
      <c r="J14" s="116">
        <v>-1.7546213076489685</v>
      </c>
      <c r="K14" s="110"/>
      <c r="L14" s="110"/>
      <c r="M14" s="110"/>
      <c r="N14" s="110"/>
      <c r="O14" s="110"/>
    </row>
    <row r="15" spans="1:15" s="110" customFormat="1" ht="24.75" customHeight="1" x14ac:dyDescent="0.2">
      <c r="A15" s="193" t="s">
        <v>216</v>
      </c>
      <c r="B15" s="199" t="s">
        <v>217</v>
      </c>
      <c r="C15" s="113">
        <v>2.284842434402607</v>
      </c>
      <c r="D15" s="115">
        <v>2426</v>
      </c>
      <c r="E15" s="114">
        <v>2438</v>
      </c>
      <c r="F15" s="114">
        <v>2455</v>
      </c>
      <c r="G15" s="114">
        <v>2428</v>
      </c>
      <c r="H15" s="140">
        <v>2460</v>
      </c>
      <c r="I15" s="115">
        <v>-34</v>
      </c>
      <c r="J15" s="116">
        <v>-1.3821138211382114</v>
      </c>
    </row>
    <row r="16" spans="1:15" s="287" customFormat="1" ht="24.95" customHeight="1" x14ac:dyDescent="0.2">
      <c r="A16" s="193" t="s">
        <v>218</v>
      </c>
      <c r="B16" s="199" t="s">
        <v>141</v>
      </c>
      <c r="C16" s="113">
        <v>24.27056452372431</v>
      </c>
      <c r="D16" s="115">
        <v>25770</v>
      </c>
      <c r="E16" s="114">
        <v>25934</v>
      </c>
      <c r="F16" s="114">
        <v>26215</v>
      </c>
      <c r="G16" s="114">
        <v>26024</v>
      </c>
      <c r="H16" s="140">
        <v>26116</v>
      </c>
      <c r="I16" s="115">
        <v>-346</v>
      </c>
      <c r="J16" s="116">
        <v>-1.3248583243988359</v>
      </c>
      <c r="K16" s="110"/>
      <c r="L16" s="110"/>
      <c r="M16" s="110"/>
      <c r="N16" s="110"/>
      <c r="O16" s="110"/>
    </row>
    <row r="17" spans="1:15" s="110" customFormat="1" ht="24.95" customHeight="1" x14ac:dyDescent="0.2">
      <c r="A17" s="193" t="s">
        <v>219</v>
      </c>
      <c r="B17" s="199" t="s">
        <v>220</v>
      </c>
      <c r="C17" s="113">
        <v>7.9329051215882762</v>
      </c>
      <c r="D17" s="115">
        <v>8423</v>
      </c>
      <c r="E17" s="114">
        <v>8516</v>
      </c>
      <c r="F17" s="114">
        <v>8782</v>
      </c>
      <c r="G17" s="114">
        <v>8788</v>
      </c>
      <c r="H17" s="140">
        <v>8697</v>
      </c>
      <c r="I17" s="115">
        <v>-274</v>
      </c>
      <c r="J17" s="116">
        <v>-3.150511670691043</v>
      </c>
    </row>
    <row r="18" spans="1:15" s="287" customFormat="1" ht="24.95" customHeight="1" x14ac:dyDescent="0.2">
      <c r="A18" s="201" t="s">
        <v>144</v>
      </c>
      <c r="B18" s="202" t="s">
        <v>145</v>
      </c>
      <c r="C18" s="113">
        <v>4.5988811241500125</v>
      </c>
      <c r="D18" s="115">
        <v>4883</v>
      </c>
      <c r="E18" s="114">
        <v>4845</v>
      </c>
      <c r="F18" s="114">
        <v>4962</v>
      </c>
      <c r="G18" s="114">
        <v>4815</v>
      </c>
      <c r="H18" s="140">
        <v>4768</v>
      </c>
      <c r="I18" s="115">
        <v>115</v>
      </c>
      <c r="J18" s="116">
        <v>2.4119127516778525</v>
      </c>
      <c r="K18" s="110"/>
      <c r="L18" s="110"/>
      <c r="M18" s="110"/>
      <c r="N18" s="110"/>
      <c r="O18" s="110"/>
    </row>
    <row r="19" spans="1:15" s="110" customFormat="1" ht="24.95" customHeight="1" x14ac:dyDescent="0.2">
      <c r="A19" s="193" t="s">
        <v>146</v>
      </c>
      <c r="B19" s="199" t="s">
        <v>147</v>
      </c>
      <c r="C19" s="113">
        <v>12.849177795776903</v>
      </c>
      <c r="D19" s="115">
        <v>13643</v>
      </c>
      <c r="E19" s="114">
        <v>13669</v>
      </c>
      <c r="F19" s="114">
        <v>13675</v>
      </c>
      <c r="G19" s="114">
        <v>13188</v>
      </c>
      <c r="H19" s="140">
        <v>13169</v>
      </c>
      <c r="I19" s="115">
        <v>474</v>
      </c>
      <c r="J19" s="116">
        <v>3.5993621383552283</v>
      </c>
    </row>
    <row r="20" spans="1:15" s="287" customFormat="1" ht="24.95" customHeight="1" x14ac:dyDescent="0.2">
      <c r="A20" s="193" t="s">
        <v>148</v>
      </c>
      <c r="B20" s="199" t="s">
        <v>149</v>
      </c>
      <c r="C20" s="113">
        <v>2.5221797359151612</v>
      </c>
      <c r="D20" s="115">
        <v>2678</v>
      </c>
      <c r="E20" s="114">
        <v>2720</v>
      </c>
      <c r="F20" s="114">
        <v>2667</v>
      </c>
      <c r="G20" s="114">
        <v>2588</v>
      </c>
      <c r="H20" s="140">
        <v>2580</v>
      </c>
      <c r="I20" s="115">
        <v>98</v>
      </c>
      <c r="J20" s="116">
        <v>3.7984496124031009</v>
      </c>
      <c r="K20" s="110"/>
      <c r="L20" s="110"/>
      <c r="M20" s="110"/>
      <c r="N20" s="110"/>
      <c r="O20" s="110"/>
    </row>
    <row r="21" spans="1:15" s="110" customFormat="1" ht="24.95" customHeight="1" x14ac:dyDescent="0.2">
      <c r="A21" s="201" t="s">
        <v>150</v>
      </c>
      <c r="B21" s="202" t="s">
        <v>151</v>
      </c>
      <c r="C21" s="113">
        <v>1.6161540055378705</v>
      </c>
      <c r="D21" s="115">
        <v>1716</v>
      </c>
      <c r="E21" s="114">
        <v>1734</v>
      </c>
      <c r="F21" s="114">
        <v>1778</v>
      </c>
      <c r="G21" s="114">
        <v>1759</v>
      </c>
      <c r="H21" s="140">
        <v>1733</v>
      </c>
      <c r="I21" s="115">
        <v>-17</v>
      </c>
      <c r="J21" s="116">
        <v>-0.98095787651471433</v>
      </c>
    </row>
    <row r="22" spans="1:15" s="110" customFormat="1" ht="24.95" customHeight="1" x14ac:dyDescent="0.2">
      <c r="A22" s="201" t="s">
        <v>152</v>
      </c>
      <c r="B22" s="199" t="s">
        <v>153</v>
      </c>
      <c r="C22" s="113">
        <v>0.79394978244080694</v>
      </c>
      <c r="D22" s="115">
        <v>843</v>
      </c>
      <c r="E22" s="114">
        <v>824</v>
      </c>
      <c r="F22" s="114">
        <v>822</v>
      </c>
      <c r="G22" s="114">
        <v>805</v>
      </c>
      <c r="H22" s="140">
        <v>802</v>
      </c>
      <c r="I22" s="115">
        <v>41</v>
      </c>
      <c r="J22" s="116">
        <v>5.1122194513715709</v>
      </c>
    </row>
    <row r="23" spans="1:15" s="110" customFormat="1" ht="24.95" customHeight="1" x14ac:dyDescent="0.2">
      <c r="A23" s="193" t="s">
        <v>154</v>
      </c>
      <c r="B23" s="199" t="s">
        <v>155</v>
      </c>
      <c r="C23" s="113">
        <v>1.6519429637024619</v>
      </c>
      <c r="D23" s="115">
        <v>1754</v>
      </c>
      <c r="E23" s="114">
        <v>1759</v>
      </c>
      <c r="F23" s="114">
        <v>1753</v>
      </c>
      <c r="G23" s="114">
        <v>1686</v>
      </c>
      <c r="H23" s="140">
        <v>1707</v>
      </c>
      <c r="I23" s="115">
        <v>47</v>
      </c>
      <c r="J23" s="116">
        <v>2.7533684827182192</v>
      </c>
    </row>
    <row r="24" spans="1:15" s="110" customFormat="1" ht="24.95" customHeight="1" x14ac:dyDescent="0.2">
      <c r="A24" s="193" t="s">
        <v>156</v>
      </c>
      <c r="B24" s="199" t="s">
        <v>221</v>
      </c>
      <c r="C24" s="113">
        <v>10.677353123999321</v>
      </c>
      <c r="D24" s="115">
        <v>11337</v>
      </c>
      <c r="E24" s="114">
        <v>11516</v>
      </c>
      <c r="F24" s="114">
        <v>11627</v>
      </c>
      <c r="G24" s="114">
        <v>11482</v>
      </c>
      <c r="H24" s="140">
        <v>11429</v>
      </c>
      <c r="I24" s="115">
        <v>-92</v>
      </c>
      <c r="J24" s="116">
        <v>-0.80496981363198883</v>
      </c>
    </row>
    <row r="25" spans="1:15" s="110" customFormat="1" ht="24.95" customHeight="1" x14ac:dyDescent="0.2">
      <c r="A25" s="193" t="s">
        <v>222</v>
      </c>
      <c r="B25" s="204" t="s">
        <v>159</v>
      </c>
      <c r="C25" s="113">
        <v>2.7774115165100115</v>
      </c>
      <c r="D25" s="115">
        <v>2949</v>
      </c>
      <c r="E25" s="114">
        <v>2993</v>
      </c>
      <c r="F25" s="114">
        <v>3049</v>
      </c>
      <c r="G25" s="114">
        <v>3003</v>
      </c>
      <c r="H25" s="140">
        <v>3020</v>
      </c>
      <c r="I25" s="115">
        <v>-71</v>
      </c>
      <c r="J25" s="116">
        <v>-2.3509933774834435</v>
      </c>
    </row>
    <row r="26" spans="1:15" s="110" customFormat="1" ht="24.95" customHeight="1" x14ac:dyDescent="0.2">
      <c r="A26" s="201">
        <v>782.78300000000002</v>
      </c>
      <c r="B26" s="203" t="s">
        <v>160</v>
      </c>
      <c r="C26" s="113">
        <v>2.0333779125619245</v>
      </c>
      <c r="D26" s="115">
        <v>2159</v>
      </c>
      <c r="E26" s="114">
        <v>2221</v>
      </c>
      <c r="F26" s="114">
        <v>2436</v>
      </c>
      <c r="G26" s="114">
        <v>2542</v>
      </c>
      <c r="H26" s="140">
        <v>2576</v>
      </c>
      <c r="I26" s="115">
        <v>-417</v>
      </c>
      <c r="J26" s="116">
        <v>-16.187888198757765</v>
      </c>
    </row>
    <row r="27" spans="1:15" s="110" customFormat="1" ht="24.95" customHeight="1" x14ac:dyDescent="0.2">
      <c r="A27" s="193" t="s">
        <v>161</v>
      </c>
      <c r="B27" s="199" t="s">
        <v>223</v>
      </c>
      <c r="C27" s="113">
        <v>3.4809470888507978</v>
      </c>
      <c r="D27" s="115">
        <v>3696</v>
      </c>
      <c r="E27" s="114">
        <v>3706</v>
      </c>
      <c r="F27" s="114">
        <v>3670</v>
      </c>
      <c r="G27" s="114">
        <v>3592</v>
      </c>
      <c r="H27" s="140">
        <v>3588</v>
      </c>
      <c r="I27" s="115">
        <v>108</v>
      </c>
      <c r="J27" s="116">
        <v>3.0100334448160537</v>
      </c>
    </row>
    <row r="28" spans="1:15" s="110" customFormat="1" ht="24.95" customHeight="1" x14ac:dyDescent="0.2">
      <c r="A28" s="193" t="s">
        <v>163</v>
      </c>
      <c r="B28" s="199" t="s">
        <v>164</v>
      </c>
      <c r="C28" s="113">
        <v>3.4865979769820492</v>
      </c>
      <c r="D28" s="115">
        <v>3702</v>
      </c>
      <c r="E28" s="114">
        <v>3699</v>
      </c>
      <c r="F28" s="114">
        <v>3711</v>
      </c>
      <c r="G28" s="114">
        <v>3603</v>
      </c>
      <c r="H28" s="140">
        <v>3677</v>
      </c>
      <c r="I28" s="115">
        <v>25</v>
      </c>
      <c r="J28" s="116">
        <v>0.67990209409844982</v>
      </c>
    </row>
    <row r="29" spans="1:15" s="110" customFormat="1" ht="24.95" customHeight="1" x14ac:dyDescent="0.2">
      <c r="A29" s="193">
        <v>86</v>
      </c>
      <c r="B29" s="199" t="s">
        <v>165</v>
      </c>
      <c r="C29" s="113">
        <v>6.0728211117180582</v>
      </c>
      <c r="D29" s="115">
        <v>6448</v>
      </c>
      <c r="E29" s="114">
        <v>6471</v>
      </c>
      <c r="F29" s="114">
        <v>6500</v>
      </c>
      <c r="G29" s="114">
        <v>6382</v>
      </c>
      <c r="H29" s="140">
        <v>6403</v>
      </c>
      <c r="I29" s="115">
        <v>45</v>
      </c>
      <c r="J29" s="116">
        <v>0.70279556457910353</v>
      </c>
    </row>
    <row r="30" spans="1:15" s="110" customFormat="1" ht="24.95" customHeight="1" x14ac:dyDescent="0.2">
      <c r="A30" s="193">
        <v>87.88</v>
      </c>
      <c r="B30" s="204" t="s">
        <v>166</v>
      </c>
      <c r="C30" s="113">
        <v>8.3576635461206656</v>
      </c>
      <c r="D30" s="115">
        <v>8874</v>
      </c>
      <c r="E30" s="114">
        <v>8845</v>
      </c>
      <c r="F30" s="114">
        <v>8605</v>
      </c>
      <c r="G30" s="114">
        <v>8404</v>
      </c>
      <c r="H30" s="140">
        <v>8430</v>
      </c>
      <c r="I30" s="115">
        <v>444</v>
      </c>
      <c r="J30" s="116">
        <v>5.2669039145907472</v>
      </c>
    </row>
    <row r="31" spans="1:15" s="110" customFormat="1" ht="24.95" customHeight="1" x14ac:dyDescent="0.2">
      <c r="A31" s="193" t="s">
        <v>167</v>
      </c>
      <c r="B31" s="199" t="s">
        <v>168</v>
      </c>
      <c r="C31" s="113">
        <v>2.4845071483734862</v>
      </c>
      <c r="D31" s="115">
        <v>2638</v>
      </c>
      <c r="E31" s="114">
        <v>2623</v>
      </c>
      <c r="F31" s="114">
        <v>2636</v>
      </c>
      <c r="G31" s="114">
        <v>2611</v>
      </c>
      <c r="H31" s="140">
        <v>2652</v>
      </c>
      <c r="I31" s="115">
        <v>-14</v>
      </c>
      <c r="J31" s="116">
        <v>-0.52790346907993968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0.41534027764697018</v>
      </c>
      <c r="D34" s="115">
        <v>441</v>
      </c>
      <c r="E34" s="114">
        <v>430</v>
      </c>
      <c r="F34" s="114">
        <v>454</v>
      </c>
      <c r="G34" s="114">
        <v>433</v>
      </c>
      <c r="H34" s="140">
        <v>439</v>
      </c>
      <c r="I34" s="115">
        <v>2</v>
      </c>
      <c r="J34" s="116">
        <v>0.45558086560364464</v>
      </c>
    </row>
    <row r="35" spans="1:10" s="110" customFormat="1" ht="24.95" customHeight="1" x14ac:dyDescent="0.2">
      <c r="A35" s="292" t="s">
        <v>171</v>
      </c>
      <c r="B35" s="293" t="s">
        <v>172</v>
      </c>
      <c r="C35" s="113">
        <v>40.780576013863509</v>
      </c>
      <c r="D35" s="115">
        <v>43300</v>
      </c>
      <c r="E35" s="114">
        <v>43502</v>
      </c>
      <c r="F35" s="114">
        <v>44200</v>
      </c>
      <c r="G35" s="114">
        <v>43802</v>
      </c>
      <c r="H35" s="140">
        <v>43748</v>
      </c>
      <c r="I35" s="115">
        <v>-448</v>
      </c>
      <c r="J35" s="116">
        <v>-1.0240468135686203</v>
      </c>
    </row>
    <row r="36" spans="1:10" s="110" customFormat="1" ht="24.95" customHeight="1" x14ac:dyDescent="0.2">
      <c r="A36" s="294" t="s">
        <v>173</v>
      </c>
      <c r="B36" s="295" t="s">
        <v>174</v>
      </c>
      <c r="C36" s="125">
        <v>58.804083708489514</v>
      </c>
      <c r="D36" s="143">
        <v>62437</v>
      </c>
      <c r="E36" s="144">
        <v>62780</v>
      </c>
      <c r="F36" s="144">
        <v>62929</v>
      </c>
      <c r="G36" s="144">
        <v>61645</v>
      </c>
      <c r="H36" s="145">
        <v>61766</v>
      </c>
      <c r="I36" s="143">
        <v>671</v>
      </c>
      <c r="J36" s="146">
        <v>1.0863581905902924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2020-09-25T08:00:38Z</dcterms:created>
  <dcterms:modified xsi:type="dcterms:W3CDTF">2020-09-28T08:07:37Z</dcterms:modified>
</cp:coreProperties>
</file>