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I43" i="24"/>
  <c r="H43" i="24"/>
  <c r="G43" i="24"/>
  <c r="F43" i="24"/>
  <c r="E43" i="24"/>
  <c r="C43" i="24"/>
  <c r="L43" i="24" s="1"/>
  <c r="B43" i="24"/>
  <c r="D43" i="24" s="1"/>
  <c r="K42" i="24"/>
  <c r="I42" i="24"/>
  <c r="C42" i="24"/>
  <c r="M42" i="24" s="1"/>
  <c r="B42" i="24"/>
  <c r="D42" i="24" s="1"/>
  <c r="M41" i="24"/>
  <c r="K41" i="24"/>
  <c r="I41" i="24"/>
  <c r="H41" i="24"/>
  <c r="G41" i="24"/>
  <c r="F41" i="24"/>
  <c r="E41" i="24"/>
  <c r="C41" i="24"/>
  <c r="L41" i="24" s="1"/>
  <c r="B41" i="24"/>
  <c r="D41" i="24" s="1"/>
  <c r="K40" i="24"/>
  <c r="I40" i="24"/>
  <c r="C40" i="24"/>
  <c r="M40" i="24" s="1"/>
  <c r="B40" i="24"/>
  <c r="D40" i="24" s="1"/>
  <c r="M36" i="24"/>
  <c r="L36" i="24"/>
  <c r="K36" i="24"/>
  <c r="J36" i="24"/>
  <c r="I36" i="24"/>
  <c r="H36" i="24"/>
  <c r="G36" i="24"/>
  <c r="F36" i="24"/>
  <c r="E36" i="24"/>
  <c r="D36" i="24"/>
  <c r="L57" i="15"/>
  <c r="K57" i="15"/>
  <c r="C38" i="24"/>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3" i="24" l="1"/>
  <c r="D23" i="24"/>
  <c r="J23" i="24"/>
  <c r="H23" i="24"/>
  <c r="K23" i="24"/>
  <c r="F21" i="24"/>
  <c r="D21" i="24"/>
  <c r="J21" i="24"/>
  <c r="H21" i="24"/>
  <c r="K21" i="24"/>
  <c r="D38" i="24"/>
  <c r="K38" i="24"/>
  <c r="J38" i="24"/>
  <c r="H38" i="24"/>
  <c r="F38" i="24"/>
  <c r="I22" i="24"/>
  <c r="M22" i="24"/>
  <c r="E22" i="24"/>
  <c r="L22" i="24"/>
  <c r="G22" i="24"/>
  <c r="I28" i="24"/>
  <c r="M28" i="24"/>
  <c r="E28" i="24"/>
  <c r="L28" i="24"/>
  <c r="G28" i="24"/>
  <c r="C45" i="24"/>
  <c r="C39" i="24"/>
  <c r="F15" i="24"/>
  <c r="D15" i="24"/>
  <c r="J15" i="24"/>
  <c r="H15" i="24"/>
  <c r="K15" i="24"/>
  <c r="F25" i="24"/>
  <c r="D25" i="24"/>
  <c r="J25" i="24"/>
  <c r="H25" i="24"/>
  <c r="K25" i="24"/>
  <c r="K28" i="24"/>
  <c r="J28" i="24"/>
  <c r="H28" i="24"/>
  <c r="F28" i="24"/>
  <c r="D28" i="24"/>
  <c r="F31" i="24"/>
  <c r="D31" i="24"/>
  <c r="J31" i="24"/>
  <c r="H31" i="24"/>
  <c r="K31" i="24"/>
  <c r="G25" i="24"/>
  <c r="M25" i="24"/>
  <c r="E25" i="24"/>
  <c r="L25" i="24"/>
  <c r="I25" i="24"/>
  <c r="F19" i="24"/>
  <c r="D19" i="24"/>
  <c r="J19" i="24"/>
  <c r="H19" i="24"/>
  <c r="K19" i="24"/>
  <c r="K22" i="24"/>
  <c r="J22" i="24"/>
  <c r="H22" i="24"/>
  <c r="F22" i="24"/>
  <c r="D22" i="24"/>
  <c r="F35" i="24"/>
  <c r="D35" i="24"/>
  <c r="J35" i="24"/>
  <c r="H35" i="24"/>
  <c r="K35" i="24"/>
  <c r="B45" i="24"/>
  <c r="B39" i="24"/>
  <c r="I8" i="24"/>
  <c r="M8" i="24"/>
  <c r="E8" i="24"/>
  <c r="L8" i="24"/>
  <c r="G8" i="24"/>
  <c r="G19" i="24"/>
  <c r="M19" i="24"/>
  <c r="E19" i="24"/>
  <c r="L19" i="24"/>
  <c r="I19" i="24"/>
  <c r="G29" i="24"/>
  <c r="M29" i="24"/>
  <c r="E29" i="24"/>
  <c r="L29" i="24"/>
  <c r="I29" i="24"/>
  <c r="G35" i="24"/>
  <c r="M35" i="24"/>
  <c r="E35" i="24"/>
  <c r="L35" i="24"/>
  <c r="I35" i="24"/>
  <c r="F9" i="24"/>
  <c r="D9" i="24"/>
  <c r="J9" i="24"/>
  <c r="H9" i="24"/>
  <c r="K9" i="24"/>
  <c r="K16" i="24"/>
  <c r="J16" i="24"/>
  <c r="H16" i="24"/>
  <c r="F16" i="24"/>
  <c r="D16" i="24"/>
  <c r="K26" i="24"/>
  <c r="J26" i="24"/>
  <c r="H26" i="24"/>
  <c r="F26" i="24"/>
  <c r="D26" i="24"/>
  <c r="K32" i="24"/>
  <c r="J32" i="24"/>
  <c r="H32" i="24"/>
  <c r="F32" i="24"/>
  <c r="D32" i="24"/>
  <c r="G7" i="24"/>
  <c r="M7" i="24"/>
  <c r="E7" i="24"/>
  <c r="L7" i="24"/>
  <c r="I7" i="24"/>
  <c r="G9" i="24"/>
  <c r="M9" i="24"/>
  <c r="E9" i="24"/>
  <c r="L9" i="24"/>
  <c r="I9" i="24"/>
  <c r="G23" i="24"/>
  <c r="M23" i="24"/>
  <c r="E23" i="24"/>
  <c r="L23" i="24"/>
  <c r="I23" i="24"/>
  <c r="I26" i="24"/>
  <c r="M26" i="24"/>
  <c r="E26" i="24"/>
  <c r="L26" i="24"/>
  <c r="G26" i="24"/>
  <c r="F29" i="24"/>
  <c r="D29" i="24"/>
  <c r="J29" i="24"/>
  <c r="H29" i="24"/>
  <c r="K29" i="24"/>
  <c r="C14" i="24"/>
  <c r="C6" i="24"/>
  <c r="I20" i="24"/>
  <c r="M20" i="24"/>
  <c r="E20" i="24"/>
  <c r="L20" i="24"/>
  <c r="G20" i="24"/>
  <c r="I30" i="24"/>
  <c r="M30" i="24"/>
  <c r="E30" i="24"/>
  <c r="L30" i="24"/>
  <c r="G30" i="24"/>
  <c r="I37" i="24"/>
  <c r="G37" i="24"/>
  <c r="L37" i="24"/>
  <c r="M37" i="24"/>
  <c r="E37" i="24"/>
  <c r="F17" i="24"/>
  <c r="D17" i="24"/>
  <c r="J17" i="24"/>
  <c r="H17" i="24"/>
  <c r="K17" i="24"/>
  <c r="K20" i="24"/>
  <c r="J20" i="24"/>
  <c r="H20" i="24"/>
  <c r="F20" i="24"/>
  <c r="D20" i="24"/>
  <c r="F33" i="24"/>
  <c r="D33" i="24"/>
  <c r="J33" i="24"/>
  <c r="H33" i="24"/>
  <c r="K33" i="24"/>
  <c r="H37" i="24"/>
  <c r="F37" i="24"/>
  <c r="D37" i="24"/>
  <c r="K37" i="24"/>
  <c r="J37" i="24"/>
  <c r="G17" i="24"/>
  <c r="M17" i="24"/>
  <c r="E17" i="24"/>
  <c r="L17" i="24"/>
  <c r="I17" i="24"/>
  <c r="G33" i="24"/>
  <c r="M33" i="24"/>
  <c r="E33" i="24"/>
  <c r="L33" i="24"/>
  <c r="I33" i="24"/>
  <c r="K8" i="24"/>
  <c r="J8" i="24"/>
  <c r="H8" i="24"/>
  <c r="F8" i="24"/>
  <c r="D8" i="24"/>
  <c r="B14" i="24"/>
  <c r="B6" i="24"/>
  <c r="F27" i="24"/>
  <c r="D27" i="24"/>
  <c r="J27" i="24"/>
  <c r="H27" i="24"/>
  <c r="K27" i="24"/>
  <c r="K30" i="24"/>
  <c r="J30" i="24"/>
  <c r="H30" i="24"/>
  <c r="F30" i="24"/>
  <c r="D30" i="24"/>
  <c r="G21" i="24"/>
  <c r="M21" i="24"/>
  <c r="E21" i="24"/>
  <c r="L21" i="24"/>
  <c r="I21" i="24"/>
  <c r="G27" i="24"/>
  <c r="M27" i="24"/>
  <c r="E27" i="24"/>
  <c r="L27" i="24"/>
  <c r="I27" i="24"/>
  <c r="M38" i="24"/>
  <c r="E38" i="24"/>
  <c r="L38" i="24"/>
  <c r="G38" i="24"/>
  <c r="I38" i="24"/>
  <c r="F7" i="24"/>
  <c r="D7" i="24"/>
  <c r="J7" i="24"/>
  <c r="H7" i="24"/>
  <c r="K7" i="24"/>
  <c r="K18" i="24"/>
  <c r="J18" i="24"/>
  <c r="H18" i="24"/>
  <c r="F18" i="24"/>
  <c r="D18" i="24"/>
  <c r="K24" i="24"/>
  <c r="J24" i="24"/>
  <c r="H24" i="24"/>
  <c r="F24" i="24"/>
  <c r="D24" i="24"/>
  <c r="K34" i="24"/>
  <c r="J34" i="24"/>
  <c r="H34" i="24"/>
  <c r="F34" i="24"/>
  <c r="D34" i="24"/>
  <c r="G15" i="24"/>
  <c r="M15" i="24"/>
  <c r="E15" i="24"/>
  <c r="L15" i="24"/>
  <c r="I15" i="24"/>
  <c r="I18" i="24"/>
  <c r="M18" i="24"/>
  <c r="E18" i="24"/>
  <c r="L18" i="24"/>
  <c r="G18" i="24"/>
  <c r="G31" i="24"/>
  <c r="M31" i="24"/>
  <c r="E31" i="24"/>
  <c r="L31" i="24"/>
  <c r="I31" i="24"/>
  <c r="I34" i="24"/>
  <c r="M34" i="24"/>
  <c r="E34" i="24"/>
  <c r="L34"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K43" i="24"/>
  <c r="G44" i="24"/>
  <c r="H40" i="24"/>
  <c r="H42" i="24"/>
  <c r="H44" i="24"/>
  <c r="J40" i="24"/>
  <c r="J42" i="24"/>
  <c r="J44" i="24"/>
  <c r="L40" i="24"/>
  <c r="L42" i="24"/>
  <c r="L44" i="24"/>
  <c r="E40" i="24"/>
  <c r="E42" i="24"/>
  <c r="E44" i="24"/>
  <c r="I6" i="24" l="1"/>
  <c r="M6" i="24"/>
  <c r="E6" i="24"/>
  <c r="L6" i="24"/>
  <c r="G6" i="24"/>
  <c r="I14" i="24"/>
  <c r="M14" i="24"/>
  <c r="E14" i="24"/>
  <c r="L14" i="24"/>
  <c r="G14" i="24"/>
  <c r="K79" i="24"/>
  <c r="H39" i="24"/>
  <c r="F39" i="24"/>
  <c r="D39" i="24"/>
  <c r="K39" i="24"/>
  <c r="J39" i="24"/>
  <c r="I77" i="24"/>
  <c r="K78" i="24" s="1"/>
  <c r="K6" i="24"/>
  <c r="J6" i="24"/>
  <c r="H6" i="24"/>
  <c r="F6" i="24"/>
  <c r="D6" i="24"/>
  <c r="H45" i="24"/>
  <c r="F45" i="24"/>
  <c r="D45" i="24"/>
  <c r="K45" i="24"/>
  <c r="J45" i="24"/>
  <c r="J79" i="24"/>
  <c r="J78" i="24"/>
  <c r="K14" i="24"/>
  <c r="J14" i="24"/>
  <c r="H14" i="24"/>
  <c r="F14" i="24"/>
  <c r="D14" i="24"/>
  <c r="I39" i="24"/>
  <c r="G39" i="24"/>
  <c r="L39" i="24"/>
  <c r="M39" i="24"/>
  <c r="E39" i="24"/>
  <c r="I45" i="24"/>
  <c r="G45" i="24"/>
  <c r="L45" i="24"/>
  <c r="M45" i="24"/>
  <c r="E45" i="24"/>
  <c r="I78" i="24" l="1"/>
  <c r="I79" i="24"/>
  <c r="I83" i="24" l="1"/>
  <c r="I82" i="24"/>
  <c r="I81" i="24"/>
</calcChain>
</file>

<file path=xl/sharedStrings.xml><?xml version="1.0" encoding="utf-8"?>
<sst xmlns="http://schemas.openxmlformats.org/spreadsheetml/2006/main" count="1684" uniqueCount="520">
  <si>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</si>
  <si>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</si>
  <si>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</si>
  <si>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</si>
  <si>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</si>
  <si>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</si>
  <si>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</si>
  <si>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</si>
  <si>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</si>
  <si>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</si>
  <si>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</si>
  <si>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</si>
  <si>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</si>
  <si>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Rheinisch-Bergischer Kreis (05378)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</si>
  <si>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</si>
  <si>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</si>
  <si>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</si>
  <si>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</si>
  <si>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</si>
  <si>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</si>
  <si>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</si>
  <si>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</si>
  <si>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</si>
  <si>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</si>
  <si>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</si>
  <si>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</si>
  <si>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</si>
  <si>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</si>
  <si>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</si>
  <si>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</si>
  <si>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</si>
  <si>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</si>
  <si>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</si>
  <si>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</si>
  <si>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</si>
  <si>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</si>
  <si>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</si>
  <si>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</si>
  <si>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</si>
  <si>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</si>
  <si>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</si>
  <si>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</si>
  <si>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</si>
  <si>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</si>
  <si>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</si>
  <si>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</si>
  <si>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</si>
  <si>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</si>
  <si>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</si>
  <si>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</si>
  <si>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</si>
  <si>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</si>
  <si>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</si>
  <si>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</si>
  <si>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</si>
  <si>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</si>
  <si>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</si>
  <si>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</si>
  <si>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</si>
  <si>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</si>
  <si>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</si>
  <si>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</si>
  <si>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</si>
  <si>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</si>
  <si>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</si>
  <si>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</si>
  <si>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</si>
  <si>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</si>
  <si>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</si>
  <si>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</si>
  <si>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</si>
  <si>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</si>
  <si>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</si>
  <si>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</si>
  <si>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</si>
  <si>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</si>
  <si>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</si>
  <si>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</si>
  <si>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</si>
  <si>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</si>
  <si>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</si>
  <si>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</si>
  <si>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</si>
  <si>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</si>
  <si>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</si>
  <si>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</si>
  <si>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</si>
  <si>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</si>
  <si>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</si>
  <si>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</si>
  <si>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</si>
  <si>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</si>
  <si>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Rheinisch-Bergischer Kreis (05378);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</si>
  <si>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</si>
  <si>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</si>
  <si>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</si>
  <si>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</si>
  <si>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</si>
  <si>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</si>
  <si>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</si>
  <si>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</si>
  <si>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</si>
  <si>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</si>
  <si>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</si>
  <si>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</si>
  <si>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</si>
  <si>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</si>
  <si>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</si>
  <si>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</si>
  <si>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</si>
  <si>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</si>
  <si>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</si>
  <si>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</si>
  <si>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</si>
  <si>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</si>
  <si>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</si>
  <si>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</si>
  <si>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</si>
  <si>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</si>
  <si>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</si>
  <si>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</si>
  <si>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</si>
  <si>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</si>
  <si>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</si>
  <si>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</si>
  <si>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</si>
  <si>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</si>
  <si>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</si>
  <si>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</si>
  <si>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</si>
  <si>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</si>
  <si>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</si>
  <si>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</si>
  <si>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</si>
  <si>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</si>
  <si>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</si>
  <si>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</si>
  <si>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</si>
  <si>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</si>
  <si>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</si>
  <si>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</si>
  <si>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</si>
  <si>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</si>
  <si>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</si>
  <si>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</si>
  <si>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</si>
  <si>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</si>
  <si>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</si>
  <si>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</si>
  <si>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</si>
  <si>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</si>
  <si>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</si>
  <si>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</si>
  <si>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</si>
  <si>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</si>
  <si>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</si>
  <si>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</si>
  <si>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</si>
  <si>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</si>
  <si>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</si>
  <si>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</si>
  <si>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</si>
  <si>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</si>
  <si>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</si>
  <si>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</si>
  <si>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</si>
  <si>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</si>
  <si>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</si>
  <si>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</si>
  <si>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</si>
  <si>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</si>
  <si>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</si>
  <si>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</si>
  <si>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</si>
  <si>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</si>
  <si>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</si>
  <si>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</si>
  <si>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</si>
  <si>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</si>
  <si>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</si>
  <si>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</si>
  <si>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</si>
  <si>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</si>
  <si>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Rheinisch-Bergischer Kreis (05378)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</si>
  <si>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</si>
  <si>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</si>
  <si>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</si>
  <si>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</si>
  <si>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</si>
  <si>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</si>
  <si>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</si>
  <si>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</si>
  <si>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</si>
  <si>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</si>
  <si>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</si>
  <si>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</si>
  <si>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</si>
  <si>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</si>
  <si>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</si>
  <si>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</si>
  <si>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</si>
  <si>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</si>
  <si>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</si>
  <si>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</si>
  <si>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</si>
  <si>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</si>
  <si>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</si>
  <si>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</si>
  <si>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</si>
  <si>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</si>
  <si>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</si>
  <si>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</si>
  <si>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</si>
  <si>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</si>
  <si>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</si>
  <si>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</si>
  <si>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</si>
  <si>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</si>
  <si>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</si>
  <si>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</si>
  <si>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</si>
  <si>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</si>
  <si>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</si>
  <si>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</si>
  <si>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</si>
  <si>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</si>
  <si>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</si>
  <si>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</si>
  <si>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</si>
  <si>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</si>
  <si>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</si>
  <si>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</si>
  <si>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</si>
  <si>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</si>
  <si>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</si>
  <si>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</si>
  <si>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</si>
  <si>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</si>
  <si>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</si>
  <si>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</si>
  <si>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</si>
  <si>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</si>
  <si>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</si>
  <si>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</si>
  <si>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</si>
  <si>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</si>
  <si>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</si>
  <si>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</si>
  <si>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</si>
  <si>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</si>
  <si>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</si>
  <si>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</si>
  <si>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</si>
  <si>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</si>
  <si>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</si>
  <si>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</si>
  <si>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</si>
  <si>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</si>
  <si>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</si>
  <si>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</si>
  <si>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</si>
  <si>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</si>
  <si>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</si>
  <si>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</si>
  <si>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</si>
  <si>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</si>
  <si>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</si>
  <si>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</si>
  <si>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</si>
  <si>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</si>
  <si>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</si>
  <si>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</si>
  <si>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</si>
  <si>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</si>
  <si>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</si>
  <si>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</si>
  <si>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</si>
  <si>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</si>
  <si>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</si>
  <si>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</si>
  <si>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</si>
  <si>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</si>
  <si>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</si>
  <si>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</si>
  <si>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</si>
  <si>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</si>
  <si>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</si>
  <si>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</si>
  <si>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</si>
  <si>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</si>
  <si>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</si>
  <si>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</si>
  <si>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</si>
  <si>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</si>
  <si>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</si>
  <si>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</si>
  <si>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</si>
  <si>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</si>
  <si>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</si>
  <si>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</si>
  <si>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</si>
  <si>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</si>
  <si>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</si>
  <si>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</si>
  <si>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</si>
  <si>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</si>
  <si>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</si>
  <si>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</si>
  <si>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</si>
  <si>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</si>
  <si>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</si>
  <si>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</si>
  <si>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</si>
  <si>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</si>
  <si>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</si>
  <si>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</si>
  <si>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</si>
  <si>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</si>
  <si>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</si>
  <si>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</si>
  <si>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</si>
  <si>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</si>
  <si>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</si>
  <si>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</si>
  <si>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</si>
  <si>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</si>
  <si>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</si>
  <si>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</si>
  <si>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</si>
  <si>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</si>
  <si>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</si>
  <si>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</si>
  <si>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</si>
  <si>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</si>
  <si>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</si>
  <si>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</si>
  <si>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</si>
  <si>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</si>
  <si>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</si>
  <si>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</si>
  <si>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</si>
  <si>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</si>
  <si>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</si>
  <si>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</si>
  <si>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</si>
  <si>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</si>
  <si>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</si>
  <si>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</si>
  <si>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</si>
  <si>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</si>
  <si>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</si>
  <si>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</si>
  <si>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</si>
  <si>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</si>
  <si>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</si>
  <si>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</si>
  <si>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</si>
  <si>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</si>
  <si>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</si>
  <si>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</si>
  <si>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</si>
  <si>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</si>
  <si>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</si>
  <si>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</si>
  <si>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</si>
  <si>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</si>
  <si>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</si>
  <si>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</si>
  <si>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</si>
  <si>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</si>
  <si>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</si>
  <si>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</si>
  <si>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</si>
  <si>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Rheinisch-Bergischer Kreis (05378);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</si>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</sst>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{B214D69A-CDC2-4082-969F-DE699963072B}</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4898-42D4-AFA1-92CCE9475A2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{8A74B887-D46A-4499-823E-AB1D8DA2D972}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898-42D4-AFA1-92CCE9475A2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{BCEFC886-4891-4DBD-B78B-1D850367B719}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898-42D4-AFA1-92CCE9475A2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{E6C43A95-7B8B-459E-A291-4D46862CF5C2}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98-42D4-AFA1-92CCE9475A2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0.95307432656032831</c:v>
                </c:pt>
                <c:pt idx="1">
                  <c:v>1.3225681822425275</c:v>
                </c:pt>
                <c:pt idx="2">
                  <c:v>1.1186464311118853</c:v>
                </c:pt>
                <c:pt idx="3">
                  <c:v>1.0875687030768</c:v>
                </c:pt>
              </c:numCache>
            </c:numRef>
          </c:val>
          <c:extLst>
            <c:ext xmlns:c16="http://schemas.microsoft.com/office/drawing/2014/chart" uri="{C3380CC4-5D6E-409C-BE32-E72D297353CC}">
              <c16:uniqueId val="{00000004-4898-42D4-AFA1-92CCE9475A2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{B6CA15EE-621D-4765-BC5B-C4F60DE9BBC2}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98-42D4-AFA1-92CCE9475A2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{E16651F3-68DA-497A-90E5-1A1A1BCC00D7}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98-42D4-AFA1-92CCE9475A2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{49864767-C02C-4EB0-B498-A213E93087DA}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98-42D4-AFA1-92CCE9475A2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{FBC044B3-DE74-4A89-BE57-82AA3B40EB00}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98-42D4-AFA1-92CCE9475A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98-42D4-AFA1-92CCE9475A2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98-42D4-AFA1-92CCE9475A2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{73B9AAA3-CF19-4D4F-9C07-480401E49FDE}</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D0F6-4B5F-81BD-7A0685C0529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{FBAF05C4-6ADE-4E35-9DA4-636E2CAC4359}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0F6-4B5F-81BD-7A0685C0529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{236A77BE-34A2-4526-B002-DB67B66FC455}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0F6-4B5F-81BD-7A0685C0529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{08FF6CED-09FB-4979-A1C3-49A9D1337830}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0F6-4B5F-81BD-7A0685C052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-2.0296831127156039</c:v>
                </c:pt>
                <c:pt idx="1">
                  <c:v>-3.156552267354261</c:v>
                </c:pt>
                <c:pt idx="2">
                  <c:v>-2.7637010795899166</c:v>
                </c:pt>
                <c:pt idx="3">
                  <c:v>-2.8655893304673015</c:v>
                </c:pt>
              </c:numCache>
            </c:numRef>
          </c:val>
          <c:extLst>
            <c:ext xmlns:c16="http://schemas.microsoft.com/office/drawing/2014/chart" uri="{C3380CC4-5D6E-409C-BE32-E72D297353CC}">
              <c16:uniqueId val="{00000004-D0F6-4B5F-81BD-7A0685C0529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{52F9FEF1-8E05-4F45-BECD-83888EDC811C}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0F6-4B5F-81BD-7A0685C0529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{420BF8F1-9721-408C-B6DF-17797444DC84}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0F6-4B5F-81BD-7A0685C0529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{6966FBB0-3D65-4652-B602-1ED7CEA2FB9B}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0F6-4B5F-81BD-7A0685C0529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{41439D5D-B46B-47B4-ADF8-9CCA8F7C0F47}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0F6-4B5F-81BD-7A0685C052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F6-4B5F-81BD-7A0685C0529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F6-4B5F-81BD-7A0685C0529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{1858CDF5-E257-483B-BA63-1675C2BC0B9D}</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8BFE-4942-999C-03509A3B4BD3}"/>
                </c:ext>
              </c:extLst>
            </c:dLbl>
            <c:dLbl>
              <c:idx val="1"/>
              <c:tx>
                <c:strRef>
                  <c:f>Daten_Diagramme!$D$15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{8D1C5AA0-C3D3-480C-8B34-AA1DF9ACC9C2}</c15:txfldGUID>
                      <c15:f>Daten_Diagramme!$D$15</c15:f>
                      <c15:dlblFieldTableCache>
                        <c:ptCount val="1"/>
                        <c:pt idx="0">
                          <c:v>4.1</c:v>
                        </c:pt>
                      </c15:dlblFieldTableCache>
                    </c15:dlblFTEntry>
                  </c15:dlblFieldTable>
                  <c15:showDataLabelsRange val="0"/>
                </c:ext>
                <c:ext xmlns:c16="http://schemas.microsoft.com/office/drawing/2014/chart" uri="{C3380CC4-5D6E-409C-BE32-E72D297353CC}">
                  <c16:uniqueId val="{00000001-8BFE-4942-999C-03509A3B4BD3}"/>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{D74EF30E-F46D-49E5-81FA-FC5DF52C0599}</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8BFE-4942-999C-03509A3B4BD3}"/>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{3CCC8B01-FC37-4226-899E-F46AED3FA519}</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8BFE-4942-999C-03509A3B4BD3}"/>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{B7887BCF-9538-43C4-B11B-CF5A1FCB9A5D}</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8BFE-4942-999C-03509A3B4BD3}"/>
                </c:ext>
              </c:extLst>
            </c:dLbl>
            <c:dLbl>
              <c:idx val="5"/>
              <c:tx>
                <c:strRef>
                  <c:f>Daten_Diagramme!$D$19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{9D506A2F-378D-417D-8C09-1125E4284364}</c15:txfldGUID>
                      <c15:f>Daten_Diagramme!$D$19</c15:f>
                      <c15:dlblFieldTableCache>
                        <c:ptCount val="1"/>
                        <c:pt idx="0">
                          <c:v>-4.6</c:v>
                        </c:pt>
                      </c15:dlblFieldTableCache>
                    </c15:dlblFTEntry>
                  </c15:dlblFieldTable>
                  <c15:showDataLabelsRange val="0"/>
                </c:ext>
                <c:ext xmlns:c16="http://schemas.microsoft.com/office/drawing/2014/chart" uri="{C3380CC4-5D6E-409C-BE32-E72D297353CC}">
                  <c16:uniqueId val="{00000005-8BFE-4942-999C-03509A3B4BD3}"/>
                </c:ext>
              </c:extLst>
            </c:dLbl>
            <c:dLbl>
              <c:idx val="6"/>
              <c:tx>
                <c:strRef>
                  <c:f>Daten_Diagramme!$D$20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{E231AB3F-1D04-402F-BC50-738F7C0202E3}</c15:txfldGUID>
                      <c15:f>Daten_Diagramme!$D$20</c15:f>
                      <c15:dlblFieldTableCache>
                        <c:ptCount val="1"/>
                        <c:pt idx="0">
                          <c:v>-7.3</c:v>
                        </c:pt>
                      </c15:dlblFieldTableCache>
                    </c15:dlblFTEntry>
                  </c15:dlblFieldTable>
                  <c15:showDataLabelsRange val="0"/>
                </c:ext>
                <c:ext xmlns:c16="http://schemas.microsoft.com/office/drawing/2014/chart" uri="{C3380CC4-5D6E-409C-BE32-E72D297353CC}">
                  <c16:uniqueId val="{00000006-8BFE-4942-999C-03509A3B4BD3}"/>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{A2A7C82B-4132-4CD1-9D13-E17A92666791}</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8BFE-4942-999C-03509A3B4BD3}"/>
                </c:ext>
              </c:extLst>
            </c:dLbl>
            <c:dLbl>
              <c:idx val="8"/>
              <c:tx>
                <c:strRef>
                  <c:f>Daten_Diagramme!$D$22</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{8B837699-A923-44F5-8ECD-1D0335FBFD7E}</c15:txfldGUID>
                      <c15:f>Daten_Diagramme!$D$22</c15:f>
                      <c15:dlblFieldTableCache>
                        <c:ptCount val="1"/>
                        <c:pt idx="0">
                          <c:v>-9.3</c:v>
                        </c:pt>
                      </c15:dlblFieldTableCache>
                    </c15:dlblFTEntry>
                  </c15:dlblFieldTable>
                  <c15:showDataLabelsRange val="0"/>
                </c:ext>
                <c:ext xmlns:c16="http://schemas.microsoft.com/office/drawing/2014/chart" uri="{C3380CC4-5D6E-409C-BE32-E72D297353CC}">
                  <c16:uniqueId val="{00000008-8BFE-4942-999C-03509A3B4BD3}"/>
                </c:ext>
              </c:extLst>
            </c:dLbl>
            <c:dLbl>
              <c:idx val="9"/>
              <c:tx>
                <c:strRef>
                  <c:f>Daten_Diagramme!$D$23</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{8E46BD52-22E4-4213-A122-05DA3CBC1855}</c15:txfldGUID>
                      <c15:f>Daten_Diagramme!$D$23</c15:f>
                      <c15:dlblFieldTableCache>
                        <c:ptCount val="1"/>
                        <c:pt idx="0">
                          <c:v>8.4</c:v>
                        </c:pt>
                      </c15:dlblFieldTableCache>
                    </c15:dlblFTEntry>
                  </c15:dlblFieldTable>
                  <c15:showDataLabelsRange val="0"/>
                </c:ext>
                <c:ext xmlns:c16="http://schemas.microsoft.com/office/drawing/2014/chart" uri="{C3380CC4-5D6E-409C-BE32-E72D297353CC}">
                  <c16:uniqueId val="{00000009-8BFE-4942-999C-03509A3B4BD3}"/>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{64669BE5-D6EC-4C1B-9AC8-E768AB23A9AE}</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8BFE-4942-999C-03509A3B4BD3}"/>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{C0294B48-77C7-48BE-8187-DF08FD40977B}</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8BFE-4942-999C-03509A3B4BD3}"/>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{17F4CCEF-096A-4FA2-AB43-1AD93E2D7829}</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8BFE-4942-999C-03509A3B4BD3}"/>
                </c:ext>
              </c:extLst>
            </c:dLbl>
            <c:dLbl>
              <c:idx val="13"/>
              <c:tx>
                <c:strRef>
                  <c:f>Daten_Diagramme!$D$27</c:f>
                  <c:strCache>
                    <c:ptCount val="1"/>
                    <c:pt idx="0">
                      <c:v>32.0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{A1D56793-418B-4E22-B444-12587AC352D3}</c15:txfldGUID>
                      <c15:f>Daten_Diagramme!$D$27</c15:f>
                      <c15:dlblFieldTableCache>
                        <c:ptCount val="1"/>
                        <c:pt idx="0">
                          <c:v>32.0</c:v>
                        </c:pt>
                      </c15:dlblFieldTableCache>
                    </c15:dlblFTEntry>
                  </c15:dlblFieldTable>
                  <c15:showDataLabelsRange val="0"/>
                </c:ext>
                <c:ext xmlns:c16="http://schemas.microsoft.com/office/drawing/2014/chart" uri="{C3380CC4-5D6E-409C-BE32-E72D297353CC}">
                  <c16:uniqueId val="{0000000D-8BFE-4942-999C-03509A3B4BD3}"/>
                </c:ext>
              </c:extLst>
            </c:dLbl>
            <c:dLbl>
              <c:idx val="14"/>
              <c:tx>
                <c:strRef>
                  <c:f>Daten_Diagramme!$D$28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{C888A8AE-3A59-41DE-BB84-4242BB2134C9}</c15:txfldGUID>
                      <c15:f>Daten_Diagramme!$D$28</c15:f>
                      <c15:dlblFieldTableCache>
                        <c:ptCount val="1"/>
                        <c:pt idx="0">
                          <c:v>1.2</c:v>
                        </c:pt>
                      </c15:dlblFieldTableCache>
                    </c15:dlblFTEntry>
                  </c15:dlblFieldTable>
                  <c15:showDataLabelsRange val="0"/>
                </c:ext>
                <c:ext xmlns:c16="http://schemas.microsoft.com/office/drawing/2014/chart" uri="{C3380CC4-5D6E-409C-BE32-E72D297353CC}">
                  <c16:uniqueId val="{0000000E-8BFE-4942-999C-03509A3B4BD3}"/>
                </c:ext>
              </c:extLst>
            </c:dLbl>
            <c:dLbl>
              <c:idx val="15"/>
              <c:tx>
                <c:strRef>
                  <c:f>Daten_Diagramme!$D$29</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{542F42B6-D013-4277-8D9C-71C5662D1E00}</c15:txfldGUID>
                      <c15:f>Daten_Diagramme!$D$29</c15:f>
                      <c15:dlblFieldTableCache>
                        <c:ptCount val="1"/>
                        <c:pt idx="0">
                          <c:v>-21.6</c:v>
                        </c:pt>
                      </c15:dlblFieldTableCache>
                    </c15:dlblFTEntry>
                  </c15:dlblFieldTable>
                  <c15:showDataLabelsRange val="0"/>
                </c:ext>
                <c:ext xmlns:c16="http://schemas.microsoft.com/office/drawing/2014/chart" uri="{C3380CC4-5D6E-409C-BE32-E72D297353CC}">
                  <c16:uniqueId val="{0000000F-8BFE-4942-999C-03509A3B4BD3}"/>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{D8EB0886-E0E5-4A31-AE97-97F2D37B9928}</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8BFE-4942-999C-03509A3B4BD3}"/>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{A37067C2-2ACB-4D83-970A-7C457B3C86C8}</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8BFE-4942-999C-03509A3B4BD3}"/>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{9F282307-4BAA-49A5-A73B-1E41CE5A4EEB}</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8BFE-4942-999C-03509A3B4BD3}"/>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{4D48DA57-D527-43FE-87C8-0052F209409E}</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8BFE-4942-999C-03509A3B4BD3}"/>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{796E9792-65AA-4DB6-958F-34A7001422BF}</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8BFE-4942-999C-03509A3B4BD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{44B1C5B5-BF03-483F-B427-C82DCF030386}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BFE-4942-999C-03509A3B4BD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{BF628E8B-69CD-455B-AA5F-F85ECE4CF82C}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FE-4942-999C-03509A3B4BD3}"/>
                </c:ext>
              </c:extLst>
            </c:dLbl>
            <c:dLbl>
              <c:idx val="23"/>
              <c:tx>
                <c:strRef>
                  <c:f>Daten_Diagramme!$D$37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{A9CA1D40-9903-4CF8-9538-60D1D619DBF0}</c15:txfldGUID>
                      <c15:f>Daten_Diagramme!$D$37</c15:f>
                      <c15:dlblFieldTableCache>
                        <c:ptCount val="1"/>
                        <c:pt idx="0">
                          <c:v>4.1</c:v>
                        </c:pt>
                      </c15:dlblFieldTableCache>
                    </c15:dlblFTEntry>
                  </c15:dlblFieldTable>
                  <c15:showDataLabelsRange val="0"/>
                </c:ext>
                <c:ext xmlns:c16="http://schemas.microsoft.com/office/drawing/2014/chart" uri="{C3380CC4-5D6E-409C-BE32-E72D297353CC}">
                  <c16:uniqueId val="{00000017-8BFE-4942-999C-03509A3B4BD3}"/>
                </c:ext>
              </c:extLst>
            </c:dLbl>
            <c:dLbl>
              <c:idx val="24"/>
              <c:layout>
                <c:manualLayout>
                  <c:x val="4.7769028871392123E-3"/>
                  <c:y val="-4.6876052205785108E-5"/>
                </c:manualLayout>
              </c:layout>
              <c:tx>
                <c:strRef>
                  <c:f>Daten_Diagramme!$D$38</c:f>
                  <c:strCache>
                    <c:ptCount val="1"/>
                    <c:pt idx="0">
                      <c:v>-3.0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{596119A1-A194-4337-A485-8194B1D06CB1}</c15:txfldGUID>
                      <c15:f>Daten_Diagramme!$D$38</c15:f>
                      <c15:dlblFieldTableCache>
                        <c:ptCount val="1"/>
                        <c:pt idx="0">
                          <c:v>-3.0</c:v>
                        </c:pt>
                      </c15:dlblFieldTableCache>
                    </c15:dlblFTEntry>
                  </c15:dlblFieldTable>
                  <c15:showDataLabelsRange val="0"/>
                </c:ext>
                <c:ext xmlns:c16="http://schemas.microsoft.com/office/drawing/2014/chart" uri="{C3380CC4-5D6E-409C-BE32-E72D297353CC}">
                  <c16:uniqueId val="{00000018-8BFE-4942-999C-03509A3B4BD3}"/>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{E1C10240-EFBE-4434-BF64-1115AEC8D176}</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8BFE-4942-999C-03509A3B4BD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{2A253ED5-43FE-4E3D-9940-3B6EB5D4654A}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FE-4942-999C-03509A3B4BD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{EC494D17-2711-4951-8F96-628D841786FE}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FE-4942-999C-03509A3B4BD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{1C0AC638-3D3E-48C5-9D72-0CD7DEFA36F7}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FE-4942-999C-03509A3B4BD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{D734CEF1-23EF-4858-988E-CC5A6E53FDCC}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FE-4942-999C-03509A3B4BD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{7C009A70-2EC2-4686-B088-2D57C4E9FA59}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FE-4942-999C-03509A3B4BD3}"/>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{EBA1E61C-D25E-4DD3-90C2-DC4E56A620DB}</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8BFE-4942-999C-03509A3B4B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0.95307432656032831</c:v>
                </c:pt>
                <c:pt idx="1">
                  <c:v>4.1401273885350323</c:v>
                </c:pt>
                <c:pt idx="2">
                  <c:v>-1.9178082191780821</c:v>
                </c:pt>
                <c:pt idx="3">
                  <c:v>-3.6580381471389645</c:v>
                </c:pt>
                <c:pt idx="4">
                  <c:v>2.9162052417866371</c:v>
                </c:pt>
                <c:pt idx="5">
                  <c:v>-4.5870594423987372</c:v>
                </c:pt>
                <c:pt idx="6">
                  <c:v>-7.2992700729927007</c:v>
                </c:pt>
                <c:pt idx="7">
                  <c:v>-1.1245865490628446</c:v>
                </c:pt>
                <c:pt idx="8">
                  <c:v>-9.2715705196940448</c:v>
                </c:pt>
                <c:pt idx="9">
                  <c:v>8.3520179372197312</c:v>
                </c:pt>
                <c:pt idx="10">
                  <c:v>2.4215246636771299</c:v>
                </c:pt>
                <c:pt idx="11">
                  <c:v>3.4712950600801067</c:v>
                </c:pt>
                <c:pt idx="12">
                  <c:v>1.2931034482758621</c:v>
                </c:pt>
                <c:pt idx="13">
                  <c:v>32.011693769413483</c:v>
                </c:pt>
                <c:pt idx="14">
                  <c:v>1.1692107827216629</c:v>
                </c:pt>
                <c:pt idx="15">
                  <c:v>-21.588594704684319</c:v>
                </c:pt>
                <c:pt idx="16">
                  <c:v>2.7501909854851032</c:v>
                </c:pt>
                <c:pt idx="17">
                  <c:v>0.74500507958008799</c:v>
                </c:pt>
                <c:pt idx="18">
                  <c:v>2.5388341406380492</c:v>
                </c:pt>
                <c:pt idx="19">
                  <c:v>3.2532649253731343</c:v>
                </c:pt>
                <c:pt idx="20">
                  <c:v>2.3401360544217686</c:v>
                </c:pt>
                <c:pt idx="21">
                  <c:v>0</c:v>
                </c:pt>
                <c:pt idx="23">
                  <c:v>4.1401273885350323</c:v>
                </c:pt>
                <c:pt idx="24">
                  <c:v>-3.0183003258962144</c:v>
                </c:pt>
                <c:pt idx="25">
                  <c:v>2.3658792461020872</c:v>
                </c:pt>
              </c:numCache>
            </c:numRef>
          </c:val>
          <c:extLst>
            <c:ext xmlns:c16="http://schemas.microsoft.com/office/drawing/2014/chart" uri="{C3380CC4-5D6E-409C-BE32-E72D297353CC}">
              <c16:uniqueId val="{00000020-8BFE-4942-999C-03509A3B4BD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{FE40D3CC-E12B-4898-93CD-95EB94F8B4CC}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FE-4942-999C-03509A3B4BD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{317D1F46-7F4D-4B13-AB99-906966BCF708}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FE-4942-999C-03509A3B4BD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{78831988-9F89-44F4-B4EB-558A10164231}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FE-4942-999C-03509A3B4BD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{ADAD5F7C-F464-459E-86EF-789458817479}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FE-4942-999C-03509A3B4BD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{BCBDA1D8-3163-4E7B-9173-DBE5D737E0D4}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FE-4942-999C-03509A3B4BD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{1E8C86B3-CD89-4169-BDAD-103CBCFB29BB}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FE-4942-999C-03509A3B4BD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{255E07CA-7B99-4D81-AAAD-C0D0BFC25223}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FE-4942-999C-03509A3B4BD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{6607AD4B-6FD2-445D-ADA6-B7AADC8A496C}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FE-4942-999C-03509A3B4BD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{5DCA76FE-8DC5-4FCA-BDC7-721E5F5F443B}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FE-4942-999C-03509A3B4BD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{CF0C9044-FDB8-4308-B0B6-F8430ACA50BD}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FE-4942-999C-03509A3B4BD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{E609FB07-8CFE-4512-AB33-A79E6B31FBDB}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FE-4942-999C-03509A3B4BD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{22523893-82CF-4FDE-9466-9A79B8077EBA}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FE-4942-999C-03509A3B4BD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{48E6B2E6-C9B9-4B72-9968-FCBEC919AD6C}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FE-4942-999C-03509A3B4BD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{4076ED11-0A5A-4226-8E29-5C3F6161ED48}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FE-4942-999C-03509A3B4BD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{92B5E2BE-2BAD-4DA1-AFB6-5FA4109B2BDF}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FE-4942-999C-03509A3B4BD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{7ABA416F-A613-436E-89A8-E82F5F7D0EFE}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FE-4942-999C-03509A3B4BD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{734F47A5-A4C9-497A-85EB-692075C7CAB9}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FE-4942-999C-03509A3B4BD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{D90A37FB-6921-410C-B089-548A6E76500D}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FE-4942-999C-03509A3B4BD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{F042299B-ACDE-4D5B-B4DF-0810D012AA7D}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FE-4942-999C-03509A3B4BD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{7A5AAA2D-B312-47F9-ABC5-1733752E5CB5}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FE-4942-999C-03509A3B4BD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{4A7D0738-1DD1-45AE-9708-82951800A1DC}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FE-4942-999C-03509A3B4BD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{7932CFB9-DC4E-4598-B6F1-2931ADA399CB}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FE-4942-999C-03509A3B4BD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{78B46CE1-1BD1-4615-AF14-654666113475}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FE-4942-999C-03509A3B4BD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{2DAA3C0D-0176-4D6D-9C14-614157A427AD}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FE-4942-999C-03509A3B4BD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{9F7D28F4-D0A7-4025-B353-948121BA34A2}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FE-4942-999C-03509A3B4BD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{196D24CD-4D37-4C46-8A1B-139042C287A1}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FE-4942-999C-03509A3B4BD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{8579B95F-558A-45BF-BE36-407915DE7962}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FE-4942-999C-03509A3B4BD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{68D173A2-415A-4876-894A-1C2F5B457DBD}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FE-4942-999C-03509A3B4BD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{A528DC91-1159-4D00-B72E-9847B8B50D68}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FE-4942-999C-03509A3B4BD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{18534B35-67B3-4352-B5FB-4C6E40722A6D}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FE-4942-999C-03509A3B4BD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{871C6876-363C-4F59-A128-FA9F481328AF}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FE-4942-999C-03509A3B4BD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{9719ACCF-F2A3-4913-93F0-317195C5FEF8}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FE-4942-999C-03509A3B4B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FE-4942-999C-03509A3B4BD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FE-4942-999C-03509A3B4BD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{446F06B0-D633-483E-A668-EECD4F92D102}</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7B09-48D4-A98F-780A11B3D3CE}"/>
                </c:ext>
              </c:extLst>
            </c:dLbl>
            <c:dLbl>
              <c:idx val="1"/>
              <c:tx>
                <c:strRef>
                  <c:f>Daten_Diagramme!$E$15</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{71E62DB1-014F-4F9B-BBDF-5129FF1CB225}</c15:txfldGUID>
                      <c15:f>Daten_Diagramme!$E$15</c15:f>
                      <c15:dlblFieldTableCache>
                        <c:ptCount val="1"/>
                        <c:pt idx="0">
                          <c:v>12.1</c:v>
                        </c:pt>
                      </c15:dlblFieldTableCache>
                    </c15:dlblFTEntry>
                  </c15:dlblFieldTable>
                  <c15:showDataLabelsRange val="0"/>
                </c:ext>
                <c:ext xmlns:c16="http://schemas.microsoft.com/office/drawing/2014/chart" uri="{C3380CC4-5D6E-409C-BE32-E72D297353CC}">
                  <c16:uniqueId val="{00000001-7B09-48D4-A98F-780A11B3D3CE}"/>
                </c:ext>
              </c:extLst>
            </c:dLbl>
            <c:dLbl>
              <c:idx val="2"/>
              <c:tx>
                <c:strRef>
                  <c:f>Daten_Diagramme!$E$16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{47D78005-1D6B-4714-A443-CB4A2E198D49}</c15:txfldGUID>
                      <c15:f>Daten_Diagramme!$E$16</c15:f>
                      <c15:dlblFieldTableCache>
                        <c:ptCount val="1"/>
                        <c:pt idx="0">
                          <c:v>2.0</c:v>
                        </c:pt>
                      </c15:dlblFieldTableCache>
                    </c15:dlblFTEntry>
                  </c15:dlblFieldTable>
                  <c15:showDataLabelsRange val="0"/>
                </c:ext>
                <c:ext xmlns:c16="http://schemas.microsoft.com/office/drawing/2014/chart" uri="{C3380CC4-5D6E-409C-BE32-E72D297353CC}">
                  <c16:uniqueId val="{00000002-7B09-48D4-A98F-780A11B3D3CE}"/>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{5CB93511-6AD4-4774-A759-13EC26349E78}</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7B09-48D4-A98F-780A11B3D3CE}"/>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{CFB4EA24-D8EB-449B-A8B1-4DE30385216C}</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7B09-48D4-A98F-780A11B3D3CE}"/>
                </c:ext>
              </c:extLst>
            </c:dLbl>
            <c:dLbl>
              <c:idx val="5"/>
              <c:tx>
                <c:strRef>
                  <c:f>Daten_Diagramme!$E$19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{07DBC949-9A93-4E28-AEEB-024D660AABE0}</c15:txfldGUID>
                      <c15:f>Daten_Diagramme!$E$19</c15:f>
                      <c15:dlblFieldTableCache>
                        <c:ptCount val="1"/>
                        <c:pt idx="0">
                          <c:v>-6.3</c:v>
                        </c:pt>
                      </c15:dlblFieldTableCache>
                    </c15:dlblFTEntry>
                  </c15:dlblFieldTable>
                  <c15:showDataLabelsRange val="0"/>
                </c:ext>
                <c:ext xmlns:c16="http://schemas.microsoft.com/office/drawing/2014/chart" uri="{C3380CC4-5D6E-409C-BE32-E72D297353CC}">
                  <c16:uniqueId val="{00000005-7B09-48D4-A98F-780A11B3D3CE}"/>
                </c:ext>
              </c:extLst>
            </c:dLbl>
            <c:dLbl>
              <c:idx val="6"/>
              <c:tx>
                <c:strRef>
                  <c:f>Daten_Diagramme!$E$20</c:f>
                  <c:strCache>
                    <c:ptCount val="1"/>
                    <c:pt idx="0">
                      <c:v>22.6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{4D756A00-EA6A-4F31-8665-4D24FFC06814}</c15:txfldGUID>
                      <c15:f>Daten_Diagramme!$E$20</c15:f>
                      <c15:dlblFieldTableCache>
                        <c:ptCount val="1"/>
                        <c:pt idx="0">
                          <c:v>22.6</c:v>
                        </c:pt>
                      </c15:dlblFieldTableCache>
                    </c15:dlblFTEntry>
                  </c15:dlblFieldTable>
                  <c15:showDataLabelsRange val="0"/>
                </c:ext>
                <c:ext xmlns:c16="http://schemas.microsoft.com/office/drawing/2014/chart" uri="{C3380CC4-5D6E-409C-BE32-E72D297353CC}">
                  <c16:uniqueId val="{00000006-7B09-48D4-A98F-780A11B3D3CE}"/>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{C525E026-57EE-4F57-A318-9E59AB29AF0D}</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7B09-48D4-A98F-780A11B3D3CE}"/>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{C492528C-3F5C-464F-A63D-8B0C31F2AFF9}</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7B09-48D4-A98F-780A11B3D3CE}"/>
                </c:ext>
              </c:extLst>
            </c:dLbl>
            <c:dLbl>
              <c:idx val="9"/>
              <c:tx>
                <c:strRef>
                  <c:f>Daten_Diagramme!$E$23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{4123D9F9-ED70-4C62-A2E1-9B59BA9796CB}</c15:txfldGUID>
                      <c15:f>Daten_Diagramme!$E$23</c15:f>
                      <c15:dlblFieldTableCache>
                        <c:ptCount val="1"/>
                        <c:pt idx="0">
                          <c:v>-4.9</c:v>
                        </c:pt>
                      </c15:dlblFieldTableCache>
                    </c15:dlblFTEntry>
                  </c15:dlblFieldTable>
                  <c15:showDataLabelsRange val="0"/>
                </c:ext>
                <c:ext xmlns:c16="http://schemas.microsoft.com/office/drawing/2014/chart" uri="{C3380CC4-5D6E-409C-BE32-E72D297353CC}">
                  <c16:uniqueId val="{00000009-7B09-48D4-A98F-780A11B3D3CE}"/>
                </c:ext>
              </c:extLst>
            </c:dLbl>
            <c:dLbl>
              <c:idx val="10"/>
              <c:tx>
                <c:strRef>
                  <c:f>Daten_Diagramme!$E$24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{953B1EC1-05C6-4A61-8A1B-732A2C8328E6}</c15:txfldGUID>
                      <c15:f>Daten_Diagramme!$E$24</c15:f>
                      <c15:dlblFieldTableCache>
                        <c:ptCount val="1"/>
                        <c:pt idx="0">
                          <c:v>-9.6</c:v>
                        </c:pt>
                      </c15:dlblFieldTableCache>
                    </c15:dlblFTEntry>
                  </c15:dlblFieldTable>
                  <c15:showDataLabelsRange val="0"/>
                </c:ext>
                <c:ext xmlns:c16="http://schemas.microsoft.com/office/drawing/2014/chart" uri="{C3380CC4-5D6E-409C-BE32-E72D297353CC}">
                  <c16:uniqueId val="{0000000A-7B09-48D4-A98F-780A11B3D3CE}"/>
                </c:ext>
              </c:extLst>
            </c:dLbl>
            <c:dLbl>
              <c:idx val="11"/>
              <c:tx>
                <c:strRef>
                  <c:f>Daten_Diagramme!$E$25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{6E1F7C61-2CE3-4651-896B-98104ADF48AF}</c15:txfldGUID>
                      <c15:f>Daten_Diagramme!$E$25</c15:f>
                      <c15:dlblFieldTableCache>
                        <c:ptCount val="1"/>
                        <c:pt idx="0">
                          <c:v>-5.1</c:v>
                        </c:pt>
                      </c15:dlblFieldTableCache>
                    </c15:dlblFTEntry>
                  </c15:dlblFieldTable>
                  <c15:showDataLabelsRange val="0"/>
                </c:ext>
                <c:ext xmlns:c16="http://schemas.microsoft.com/office/drawing/2014/chart" uri="{C3380CC4-5D6E-409C-BE32-E72D297353CC}">
                  <c16:uniqueId val="{0000000B-7B09-48D4-A98F-780A11B3D3CE}"/>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{3BCF83BE-731D-44DD-9AF1-C017696FDBE3}</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7B09-48D4-A98F-780A11B3D3CE}"/>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{1D9A4EC7-C861-41B4-983D-FE7276F5B8C9}</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7B09-48D4-A98F-780A11B3D3CE}"/>
                </c:ext>
              </c:extLst>
            </c:dLbl>
            <c:dLbl>
              <c:idx val="14"/>
              <c:tx>
                <c:strRef>
                  <c:f>Daten_Diagramme!$E$28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{9F9AFA7C-C324-402E-BF4F-F321217BF119}</c15:txfldGUID>
                      <c15:f>Daten_Diagramme!$E$28</c15:f>
                      <c15:dlblFieldTableCache>
                        <c:ptCount val="1"/>
                        <c:pt idx="0">
                          <c:v>7.0</c:v>
                        </c:pt>
                      </c15:dlblFieldTableCache>
                    </c15:dlblFTEntry>
                  </c15:dlblFieldTable>
                  <c15:showDataLabelsRange val="0"/>
                </c:ext>
                <c:ext xmlns:c16="http://schemas.microsoft.com/office/drawing/2014/chart" uri="{C3380CC4-5D6E-409C-BE32-E72D297353CC}">
                  <c16:uniqueId val="{0000000E-7B09-48D4-A98F-780A11B3D3C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{FBEB7350-8DB3-4A20-BB19-94FCE6D4ED81}</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7B09-48D4-A98F-780A11B3D3CE}"/>
                </c:ext>
              </c:extLst>
            </c:dLbl>
            <c:dLbl>
              <c:idx val="16"/>
              <c:tx>
                <c:strRef>
                  <c:f>Daten_Diagramme!$E$30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{4459D080-1D59-4FE3-AEAF-F674D5C5D312}</c15:txfldGUID>
                      <c15:f>Daten_Diagramme!$E$30</c15:f>
                      <c15:dlblFieldTableCache>
                        <c:ptCount val="1"/>
                        <c:pt idx="0">
                          <c:v>6.6</c:v>
                        </c:pt>
                      </c15:dlblFieldTableCache>
                    </c15:dlblFTEntry>
                  </c15:dlblFieldTable>
                  <c15:showDataLabelsRange val="0"/>
                </c:ext>
                <c:ext xmlns:c16="http://schemas.microsoft.com/office/drawing/2014/chart" uri="{C3380CC4-5D6E-409C-BE32-E72D297353CC}">
                  <c16:uniqueId val="{00000010-7B09-48D4-A98F-780A11B3D3CE}"/>
                </c:ext>
              </c:extLst>
            </c:dLbl>
            <c:dLbl>
              <c:idx val="17"/>
              <c:tx>
                <c:strRef>
                  <c:f>Daten_Diagramme!$E$31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{28EFBF7B-D888-4937-B0B4-AD76ED7210E1}</c15:txfldGUID>
                      <c15:f>Daten_Diagramme!$E$31</c15:f>
                      <c15:dlblFieldTableCache>
                        <c:ptCount val="1"/>
                        <c:pt idx="0">
                          <c:v>2.2</c:v>
                        </c:pt>
                      </c15:dlblFieldTableCache>
                    </c15:dlblFTEntry>
                  </c15:dlblFieldTable>
                  <c15:showDataLabelsRange val="0"/>
                </c:ext>
                <c:ext xmlns:c16="http://schemas.microsoft.com/office/drawing/2014/chart" uri="{C3380CC4-5D6E-409C-BE32-E72D297353CC}">
                  <c16:uniqueId val="{00000011-7B09-48D4-A98F-780A11B3D3CE}"/>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{0E75963A-6DC8-4A25-833B-F9E51438E425}</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7B09-48D4-A98F-780A11B3D3CE}"/>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{63E8A2CB-F43F-4021-AFFA-C661B529FD14}</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7B09-48D4-A98F-780A11B3D3CE}"/>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{5D978B0D-AF1A-47C1-B02D-AA5ACF0A1756}</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7B09-48D4-A98F-780A11B3D3C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{DCE9179F-CE2E-46D1-A052-89946D6C4350}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B09-48D4-A98F-780A11B3D3C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{E5A56C21-675D-4F0F-8661-14E68A7504A4}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B09-48D4-A98F-780A11B3D3CE}"/>
                </c:ext>
              </c:extLst>
            </c:dLbl>
            <c:dLbl>
              <c:idx val="23"/>
              <c:tx>
                <c:strRef>
                  <c:f>Daten_Diagramme!$E$37</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{6F8E8895-F083-484F-9DC0-FE9507B00BA4}</c15:txfldGUID>
                      <c15:f>Daten_Diagramme!$E$37</c15:f>
                      <c15:dlblFieldTableCache>
                        <c:ptCount val="1"/>
                        <c:pt idx="0">
                          <c:v>12.1</c:v>
                        </c:pt>
                      </c15:dlblFieldTableCache>
                    </c15:dlblFTEntry>
                  </c15:dlblFieldTable>
                  <c15:showDataLabelsRange val="0"/>
                </c:ext>
                <c:ext xmlns:c16="http://schemas.microsoft.com/office/drawing/2014/chart" uri="{C3380CC4-5D6E-409C-BE32-E72D297353CC}">
                  <c16:uniqueId val="{00000017-7B09-48D4-A98F-780A11B3D3CE}"/>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{242E771C-96E2-4797-9F44-CB400891A226}</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7B09-48D4-A98F-780A11B3D3CE}"/>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{D2BA797C-582A-4E08-B88A-BE12EA5EAC6F}</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7B09-48D4-A98F-780A11B3D3C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{24B30A1E-D105-45D6-8B20-275DBCF10AAE}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B09-48D4-A98F-780A11B3D3C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{938A1551-A541-4499-ACE3-04B67B861BEF}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B09-48D4-A98F-780A11B3D3C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{8148E430-9E8F-4BF1-96D1-D683C943D58C}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B09-48D4-A98F-780A11B3D3C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{074A04BB-BF3E-4C8E-8E55-C6CDB14A4F47}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B09-48D4-A98F-780A11B3D3C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{CF8FD63F-4079-4D4F-A440-9CC78A494FB8}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B09-48D4-A98F-780A11B3D3CE}"/>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{F158F2B9-95BB-4412-96CA-433EC5163D31}</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7B09-48D4-A98F-780A11B3D3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-2.0296831127156039</c:v>
                </c:pt>
                <c:pt idx="1">
                  <c:v>12.121212121212121</c:v>
                </c:pt>
                <c:pt idx="2">
                  <c:v>2.0202020202020203</c:v>
                </c:pt>
                <c:pt idx="3">
                  <c:v>-3.4069400630914828</c:v>
                </c:pt>
                <c:pt idx="4">
                  <c:v>-5.2718286655683686</c:v>
                </c:pt>
                <c:pt idx="5">
                  <c:v>-6.3020214030915573</c:v>
                </c:pt>
                <c:pt idx="6">
                  <c:v>22.627737226277372</c:v>
                </c:pt>
                <c:pt idx="7">
                  <c:v>-4.1050903119868636</c:v>
                </c:pt>
                <c:pt idx="8">
                  <c:v>-1.710350955131053</c:v>
                </c:pt>
                <c:pt idx="9">
                  <c:v>-4.8966267682263327</c:v>
                </c:pt>
                <c:pt idx="10">
                  <c:v>-9.5728451563691834</c:v>
                </c:pt>
                <c:pt idx="11">
                  <c:v>-5.070422535211268</c:v>
                </c:pt>
                <c:pt idx="12">
                  <c:v>-2.0833333333333335</c:v>
                </c:pt>
                <c:pt idx="13">
                  <c:v>-3.472770323599053</c:v>
                </c:pt>
                <c:pt idx="14">
                  <c:v>7.0492383988664544</c:v>
                </c:pt>
                <c:pt idx="15">
                  <c:v>-66.108786610878667</c:v>
                </c:pt>
                <c:pt idx="16">
                  <c:v>6.6037735849056602</c:v>
                </c:pt>
                <c:pt idx="17">
                  <c:v>2.2321428571428572</c:v>
                </c:pt>
                <c:pt idx="18">
                  <c:v>-0.99009900990099009</c:v>
                </c:pt>
                <c:pt idx="19">
                  <c:v>-0.44776119402985076</c:v>
                </c:pt>
                <c:pt idx="20">
                  <c:v>0.28343210512754446</c:v>
                </c:pt>
                <c:pt idx="21">
                  <c:v>0</c:v>
                </c:pt>
                <c:pt idx="23">
                  <c:v>12.121212121212121</c:v>
                </c:pt>
                <c:pt idx="24">
                  <c:v>-3.5148173673328738</c:v>
                </c:pt>
                <c:pt idx="25">
                  <c:v>-1.9820150486327766</c:v>
                </c:pt>
              </c:numCache>
            </c:numRef>
          </c:val>
          <c:extLst>
            <c:ext xmlns:c16="http://schemas.microsoft.com/office/drawing/2014/chart" uri="{C3380CC4-5D6E-409C-BE32-E72D297353CC}">
              <c16:uniqueId val="{00000020-7B09-48D4-A98F-780A11B3D3C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{379CC5DA-6A7B-4E25-9925-D0A8EC6792DB}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B09-48D4-A98F-780A11B3D3C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{1F8FAEB8-0BF2-46FC-BD42-C42019108B7B}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B09-48D4-A98F-780A11B3D3C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{76F11A69-25B8-4823-9DF6-6BADBBA8EED0}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B09-48D4-A98F-780A11B3D3C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{F21BED3D-B109-4C2F-85A9-889A52AE8AE7}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B09-48D4-A98F-780A11B3D3C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{D7136EE3-5681-4741-AD98-7A61C5A887FF}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B09-48D4-A98F-780A11B3D3C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{5022C7C1-6A86-4404-9C20-B160A871B7E2}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B09-48D4-A98F-780A11B3D3C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{BF464D1D-E4F0-43B4-98EE-D566E26A0C78}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B09-48D4-A98F-780A11B3D3C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{BF16A526-9E6A-417C-8BE2-34A1EB6A62D5}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B09-48D4-A98F-780A11B3D3C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{8BEF7D21-A563-4580-97CD-23C457173EE3}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B09-48D4-A98F-780A11B3D3C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{4BEA78F1-4F48-4AC6-AA90-F81AAEB16910}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B09-48D4-A98F-780A11B3D3C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{4B2D9F2E-FAC0-4CE4-ABCB-330436B07BA9}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B09-48D4-A98F-780A11B3D3C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{63666DD8-EF53-4F33-8FA6-2EDAFE61D23D}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B09-48D4-A98F-780A11B3D3C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{82021677-F9C5-4472-AC28-2D3A30882999}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B09-48D4-A98F-780A11B3D3C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{5E08B0B8-25B9-47D7-BD93-33B462FEA43E}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B09-48D4-A98F-780A11B3D3C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{34C76C8E-3AF4-4D7D-9EFF-17EEDE0B8425}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B09-48D4-A98F-780A11B3D3CE}"/>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{CD232934-B959-411F-9AEC-87C643C83756}</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7B09-48D4-A98F-780A11B3D3C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{A5F241E6-F569-42C8-AA29-9627C153A957}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B09-48D4-A98F-780A11B3D3C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{101311BA-DCCF-47A4-AEC5-773542B0F477}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B09-48D4-A98F-780A11B3D3C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{45247738-3A96-4ACA-8DB5-79EFD8654795}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B09-48D4-A98F-780A11B3D3C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{B492C8FB-D1C4-494A-90EC-83680149C3A3}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B09-48D4-A98F-780A11B3D3C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{82B1118F-ADEA-4AAA-A135-ED0E7F47F3DE}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B09-48D4-A98F-780A11B3D3C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{DB94D6F0-A9A1-46A7-A35C-A744EC3D6601}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B09-48D4-A98F-780A11B3D3C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{3FC59FA8-3DDE-4BF0-AAB6-2FC4D3F3BC35}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B09-48D4-A98F-780A11B3D3C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{33E80CC6-2C36-4CEE-BD4B-907A6691FBC0}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B09-48D4-A98F-780A11B3D3C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{3E7C5896-BCB6-44D4-93B4-23E99C4E9613}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B09-48D4-A98F-780A11B3D3C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{4EABAA4F-C261-47B8-A58E-CD836D542666}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B09-48D4-A98F-780A11B3D3C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{144D5A30-BACD-4C5F-8335-0026E894E651}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B09-48D4-A98F-780A11B3D3C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{2C27D8F1-6A1C-4E32-A551-8D3EA3573C24}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B09-48D4-A98F-780A11B3D3C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{B8ACD877-FA00-4164-A37D-A3D21F38E2C2}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B09-48D4-A98F-780A11B3D3C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{59F4B706-B870-4ABF-99BF-11E2C4186235}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B09-48D4-A98F-780A11B3D3C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{8EC9EB53-F3AA-4AFD-BB27-B3846F1ADF36}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B09-48D4-A98F-780A11B3D3C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{14BE855A-8B89-4D6C-B1B9-328E08E67DAC}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B09-48D4-A98F-780A11B3D3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B09-48D4-A98F-780A11B3D3C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B09-48D4-A98F-780A11B3D3C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{E95B9C08-B8E6-4AB7-9DBB-4C06610CD173}</c15:txfldGUID>
                      <c15:f>Diagramm!$I$46</c15:f>
                      <c15:dlblFieldTableCache>
                        <c:ptCount val="1"/>
                      </c15:dlblFieldTableCache>
                    </c15:dlblFTEntry>
                  </c15:dlblFieldTable>
                  <c15:showDataLabelsRange val="0"/>
                </c:ext>
                <c:ext xmlns:c16="http://schemas.microsoft.com/office/drawing/2014/chart" uri="{C3380CC4-5D6E-409C-BE32-E72D297353CC}">
                  <c16:uniqueId val="{00000000-2EF6-455E-A935-84322B210B7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{37B6ABFB-8D0C-41F9-B11F-C642957BFFE6}</c15:txfldGUID>
                      <c15:f>Diagramm!$I$47</c15:f>
                      <c15:dlblFieldTableCache>
                        <c:ptCount val="1"/>
                      </c15:dlblFieldTableCache>
                    </c15:dlblFTEntry>
                  </c15:dlblFieldTable>
                  <c15:showDataLabelsRange val="0"/>
                </c:ext>
                <c:ext xmlns:c16="http://schemas.microsoft.com/office/drawing/2014/chart" uri="{C3380CC4-5D6E-409C-BE32-E72D297353CC}">
                  <c16:uniqueId val="{00000001-2EF6-455E-A935-84322B210B7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{BAB53F0A-ECBD-4E9D-9597-4D4C9F3F7A2C}</c15:txfldGUID>
                      <c15:f>Diagramm!$I$48</c15:f>
                      <c15:dlblFieldTableCache>
                        <c:ptCount val="1"/>
                      </c15:dlblFieldTableCache>
                    </c15:dlblFTEntry>
                  </c15:dlblFieldTable>
                  <c15:showDataLabelsRange val="0"/>
                </c:ext>
                <c:ext xmlns:c16="http://schemas.microsoft.com/office/drawing/2014/chart" uri="{C3380CC4-5D6E-409C-BE32-E72D297353CC}">
                  <c16:uniqueId val="{00000002-2EF6-455E-A935-84322B210B7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{BC42BC5F-1DDE-42D4-BD5C-8A8D1C253E39}</c15:txfldGUID>
                      <c15:f>Diagramm!$I$49</c15:f>
                      <c15:dlblFieldTableCache>
                        <c:ptCount val="1"/>
                      </c15:dlblFieldTableCache>
                    </c15:dlblFTEntry>
                  </c15:dlblFieldTable>
                  <c15:showDataLabelsRange val="0"/>
                </c:ext>
                <c:ext xmlns:c16="http://schemas.microsoft.com/office/drawing/2014/chart" uri="{C3380CC4-5D6E-409C-BE32-E72D297353CC}">
                  <c16:uniqueId val="{00000003-2EF6-455E-A935-84322B210B7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{9398209A-1FF4-4B82-B660-41079A704064}</c15:txfldGUID>
                      <c15:f>Diagramm!$I$50</c15:f>
                      <c15:dlblFieldTableCache>
                        <c:ptCount val="1"/>
                      </c15:dlblFieldTableCache>
                    </c15:dlblFTEntry>
                  </c15:dlblFieldTable>
                  <c15:showDataLabelsRange val="0"/>
                </c:ext>
                <c:ext xmlns:c16="http://schemas.microsoft.com/office/drawing/2014/chart" uri="{C3380CC4-5D6E-409C-BE32-E72D297353CC}">
                  <c16:uniqueId val="{00000004-2EF6-455E-A935-84322B210B7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{86BC2F43-45E2-4796-896F-2C95EB3FC2DB}</c15:txfldGUID>
                      <c15:f>Diagramm!$I$51</c15:f>
                      <c15:dlblFieldTableCache>
                        <c:ptCount val="1"/>
                      </c15:dlblFieldTableCache>
                    </c15:dlblFTEntry>
                  </c15:dlblFieldTable>
                  <c15:showDataLabelsRange val="0"/>
                </c:ext>
                <c:ext xmlns:c16="http://schemas.microsoft.com/office/drawing/2014/chart" uri="{C3380CC4-5D6E-409C-BE32-E72D297353CC}">
                  <c16:uniqueId val="{00000005-2EF6-455E-A935-84322B210B7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{63907EA7-CFF2-4428-98D9-1C630BE05C00}</c15:txfldGUID>
                      <c15:f>Diagramm!$I$52</c15:f>
                      <c15:dlblFieldTableCache>
                        <c:ptCount val="1"/>
                      </c15:dlblFieldTableCache>
                    </c15:dlblFTEntry>
                  </c15:dlblFieldTable>
                  <c15:showDataLabelsRange val="0"/>
                </c:ext>
                <c:ext xmlns:c16="http://schemas.microsoft.com/office/drawing/2014/chart" uri="{C3380CC4-5D6E-409C-BE32-E72D297353CC}">
                  <c16:uniqueId val="{00000006-2EF6-455E-A935-84322B210B7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{4A48DF02-A0FB-40CF-9CE6-A17B55FD1F4D}</c15:txfldGUID>
                      <c15:f>Diagramm!$I$53</c15:f>
                      <c15:dlblFieldTableCache>
                        <c:ptCount val="1"/>
                      </c15:dlblFieldTableCache>
                    </c15:dlblFTEntry>
                  </c15:dlblFieldTable>
                  <c15:showDataLabelsRange val="0"/>
                </c:ext>
                <c:ext xmlns:c16="http://schemas.microsoft.com/office/drawing/2014/chart" uri="{C3380CC4-5D6E-409C-BE32-E72D297353CC}">
                  <c16:uniqueId val="{00000007-2EF6-455E-A935-84322B210B7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{B8B69293-B573-420A-AFF3-8CF59AFD2552}</c15:txfldGUID>
                      <c15:f>Diagramm!$I$54</c15:f>
                      <c15:dlblFieldTableCache>
                        <c:ptCount val="1"/>
                      </c15:dlblFieldTableCache>
                    </c15:dlblFTEntry>
                  </c15:dlblFieldTable>
                  <c15:showDataLabelsRange val="0"/>
                </c:ext>
                <c:ext xmlns:c16="http://schemas.microsoft.com/office/drawing/2014/chart" uri="{C3380CC4-5D6E-409C-BE32-E72D297353CC}">
                  <c16:uniqueId val="{00000008-2EF6-455E-A935-84322B210B7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{E059D6A3-1044-4D39-8C3D-992AB1FE4686}</c15:txfldGUID>
                      <c15:f>Diagramm!$I$55</c15:f>
                      <c15:dlblFieldTableCache>
                        <c:ptCount val="1"/>
                      </c15:dlblFieldTableCache>
                    </c15:dlblFTEntry>
                  </c15:dlblFieldTable>
                  <c15:showDataLabelsRange val="0"/>
                </c:ext>
                <c:ext xmlns:c16="http://schemas.microsoft.com/office/drawing/2014/chart" uri="{C3380CC4-5D6E-409C-BE32-E72D297353CC}">
                  <c16:uniqueId val="{00000009-2EF6-455E-A935-84322B210B7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{985C864F-4D5A-4621-AA09-A59AC3FF87B9}</c15:txfldGUID>
                      <c15:f>Diagramm!$I$56</c15:f>
                      <c15:dlblFieldTableCache>
                        <c:ptCount val="1"/>
                      </c15:dlblFieldTableCache>
                    </c15:dlblFTEntry>
                  </c15:dlblFieldTable>
                  <c15:showDataLabelsRange val="0"/>
                </c:ext>
                <c:ext xmlns:c16="http://schemas.microsoft.com/office/drawing/2014/chart" uri="{C3380CC4-5D6E-409C-BE32-E72D297353CC}">
                  <c16:uniqueId val="{0000000A-2EF6-455E-A935-84322B210B7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{CC7FB9DC-2716-4879-9BF3-13D3EE9D5986}</c15:txfldGUID>
                      <c15:f>Diagramm!$I$57</c15:f>
                      <c15:dlblFieldTableCache>
                        <c:ptCount val="1"/>
                      </c15:dlblFieldTableCache>
                    </c15:dlblFTEntry>
                  </c15:dlblFieldTable>
                  <c15:showDataLabelsRange val="0"/>
                </c:ext>
                <c:ext xmlns:c16="http://schemas.microsoft.com/office/drawing/2014/chart" uri="{C3380CC4-5D6E-409C-BE32-E72D297353CC}">
                  <c16:uniqueId val="{0000000B-2EF6-455E-A935-84322B210B7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{72D4DF20-B4FA-4FEB-B461-6F36D2FB50D0}</c15:txfldGUID>
                      <c15:f>Diagramm!$I$58</c15:f>
                      <c15:dlblFieldTableCache>
                        <c:ptCount val="1"/>
                      </c15:dlblFieldTableCache>
                    </c15:dlblFTEntry>
                  </c15:dlblFieldTable>
                  <c15:showDataLabelsRange val="0"/>
                </c:ext>
                <c:ext xmlns:c16="http://schemas.microsoft.com/office/drawing/2014/chart" uri="{C3380CC4-5D6E-409C-BE32-E72D297353CC}">
                  <c16:uniqueId val="{0000000C-2EF6-455E-A935-84322B210B7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{F3E1BB6D-6D9C-42AE-98A3-54B9F994ECBA}</c15:txfldGUID>
                      <c15:f>Diagramm!$I$59</c15:f>
                      <c15:dlblFieldTableCache>
                        <c:ptCount val="1"/>
                      </c15:dlblFieldTableCache>
                    </c15:dlblFTEntry>
                  </c15:dlblFieldTable>
                  <c15:showDataLabelsRange val="0"/>
                </c:ext>
                <c:ext xmlns:c16="http://schemas.microsoft.com/office/drawing/2014/chart" uri="{C3380CC4-5D6E-409C-BE32-E72D297353CC}">
                  <c16:uniqueId val="{0000000D-2EF6-455E-A935-84322B210B7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{C484DF34-D89A-487D-A460-5B3D60DEFCFE}</c15:txfldGUID>
                      <c15:f>Diagramm!$I$60</c15:f>
                      <c15:dlblFieldTableCache>
                        <c:ptCount val="1"/>
                      </c15:dlblFieldTableCache>
                    </c15:dlblFTEntry>
                  </c15:dlblFieldTable>
                  <c15:showDataLabelsRange val="0"/>
                </c:ext>
                <c:ext xmlns:c16="http://schemas.microsoft.com/office/drawing/2014/chart" uri="{C3380CC4-5D6E-409C-BE32-E72D297353CC}">
                  <c16:uniqueId val="{0000000E-2EF6-455E-A935-84322B210B7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{279D908F-6751-4F0A-A252-5EE853AFC204}</c15:txfldGUID>
                      <c15:f>Diagramm!$I$61</c15:f>
                      <c15:dlblFieldTableCache>
                        <c:ptCount val="1"/>
                      </c15:dlblFieldTableCache>
                    </c15:dlblFTEntry>
                  </c15:dlblFieldTable>
                  <c15:showDataLabelsRange val="0"/>
                </c:ext>
                <c:ext xmlns:c16="http://schemas.microsoft.com/office/drawing/2014/chart" uri="{C3380CC4-5D6E-409C-BE32-E72D297353CC}">
                  <c16:uniqueId val="{0000000F-2EF6-455E-A935-84322B210B7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{A45C0751-FA2A-4829-9DDF-E07584AA7648}</c15:txfldGUID>
                      <c15:f>Diagramm!$I$62</c15:f>
                      <c15:dlblFieldTableCache>
                        <c:ptCount val="1"/>
                      </c15:dlblFieldTableCache>
                    </c15:dlblFTEntry>
                  </c15:dlblFieldTable>
                  <c15:showDataLabelsRange val="0"/>
                </c:ext>
                <c:ext xmlns:c16="http://schemas.microsoft.com/office/drawing/2014/chart" uri="{C3380CC4-5D6E-409C-BE32-E72D297353CC}">
                  <c16:uniqueId val="{00000010-2EF6-455E-A935-84322B210B7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{8C66D4F4-B0BE-44E6-B237-2506DABFCB82}</c15:txfldGUID>
                      <c15:f>Diagramm!$I$63</c15:f>
                      <c15:dlblFieldTableCache>
                        <c:ptCount val="1"/>
                      </c15:dlblFieldTableCache>
                    </c15:dlblFTEntry>
                  </c15:dlblFieldTable>
                  <c15:showDataLabelsRange val="0"/>
                </c:ext>
                <c:ext xmlns:c16="http://schemas.microsoft.com/office/drawing/2014/chart" uri="{C3380CC4-5D6E-409C-BE32-E72D297353CC}">
                  <c16:uniqueId val="{00000011-2EF6-455E-A935-84322B210B7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{D9A61285-7D4E-4BE1-914D-ECB22AB41CD8}</c15:txfldGUID>
                      <c15:f>Diagramm!$I$64</c15:f>
                      <c15:dlblFieldTableCache>
                        <c:ptCount val="1"/>
                      </c15:dlblFieldTableCache>
                    </c15:dlblFTEntry>
                  </c15:dlblFieldTable>
                  <c15:showDataLabelsRange val="0"/>
                </c:ext>
                <c:ext xmlns:c16="http://schemas.microsoft.com/office/drawing/2014/chart" uri="{C3380CC4-5D6E-409C-BE32-E72D297353CC}">
                  <c16:uniqueId val="{00000012-2EF6-455E-A935-84322B210B7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{7C67783C-3512-4CE3-8AD4-716010191BAD}</c15:txfldGUID>
                      <c15:f>Diagramm!$I$65</c15:f>
                      <c15:dlblFieldTableCache>
                        <c:ptCount val="1"/>
                      </c15:dlblFieldTableCache>
                    </c15:dlblFTEntry>
                  </c15:dlblFieldTable>
                  <c15:showDataLabelsRange val="0"/>
                </c:ext>
                <c:ext xmlns:c16="http://schemas.microsoft.com/office/drawing/2014/chart" uri="{C3380CC4-5D6E-409C-BE32-E72D297353CC}">
                  <c16:uniqueId val="{00000013-2EF6-455E-A935-84322B210B7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{5EB0CF5E-FF0B-4BF0-B8F9-2056DB8C1FF5}</c15:txfldGUID>
                      <c15:f>Diagramm!$I$66</c15:f>
                      <c15:dlblFieldTableCache>
                        <c:ptCount val="1"/>
                      </c15:dlblFieldTableCache>
                    </c15:dlblFTEntry>
                  </c15:dlblFieldTable>
                  <c15:showDataLabelsRange val="0"/>
                </c:ext>
                <c:ext xmlns:c16="http://schemas.microsoft.com/office/drawing/2014/chart" uri="{C3380CC4-5D6E-409C-BE32-E72D297353CC}">
                  <c16:uniqueId val="{00000014-2EF6-455E-A935-84322B210B7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{8F8D72E9-D1D5-4CD9-AD1A-58F3D472A667}</c15:txfldGUID>
                      <c15:f>Diagramm!$I$67</c15:f>
                      <c15:dlblFieldTableCache>
                        <c:ptCount val="1"/>
                      </c15:dlblFieldTableCache>
                    </c15:dlblFTEntry>
                  </c15:dlblFieldTable>
                  <c15:showDataLabelsRange val="0"/>
                </c:ext>
                <c:ext xmlns:c16="http://schemas.microsoft.com/office/drawing/2014/chart" uri="{C3380CC4-5D6E-409C-BE32-E72D297353CC}">
                  <c16:uniqueId val="{00000015-2EF6-455E-A935-84322B210B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EF6-455E-A935-84322B210B7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{5C655074-A8FB-4C0C-B05C-006D1F87EA06}</c15:txfldGUID>
                      <c15:f>Diagramm!$K$46</c15:f>
                      <c15:dlblFieldTableCache>
                        <c:ptCount val="1"/>
                      </c15:dlblFieldTableCache>
                    </c15:dlblFTEntry>
                  </c15:dlblFieldTable>
                  <c15:showDataLabelsRange val="0"/>
                </c:ext>
                <c:ext xmlns:c16="http://schemas.microsoft.com/office/drawing/2014/chart" uri="{C3380CC4-5D6E-409C-BE32-E72D297353CC}">
                  <c16:uniqueId val="{00000017-2EF6-455E-A935-84322B210B7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{65569D7A-6BBE-4F68-8776-DA0D4573C8D9}</c15:txfldGUID>
                      <c15:f>Diagramm!$K$47</c15:f>
                      <c15:dlblFieldTableCache>
                        <c:ptCount val="1"/>
                      </c15:dlblFieldTableCache>
                    </c15:dlblFTEntry>
                  </c15:dlblFieldTable>
                  <c15:showDataLabelsRange val="0"/>
                </c:ext>
                <c:ext xmlns:c16="http://schemas.microsoft.com/office/drawing/2014/chart" uri="{C3380CC4-5D6E-409C-BE32-E72D297353CC}">
                  <c16:uniqueId val="{00000018-2EF6-455E-A935-84322B210B7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{35CAFF30-A4B6-4CEE-BA3D-69E317B11FC4}</c15:txfldGUID>
                      <c15:f>Diagramm!$K$48</c15:f>
                      <c15:dlblFieldTableCache>
                        <c:ptCount val="1"/>
                      </c15:dlblFieldTableCache>
                    </c15:dlblFTEntry>
                  </c15:dlblFieldTable>
                  <c15:showDataLabelsRange val="0"/>
                </c:ext>
                <c:ext xmlns:c16="http://schemas.microsoft.com/office/drawing/2014/chart" uri="{C3380CC4-5D6E-409C-BE32-E72D297353CC}">
                  <c16:uniqueId val="{00000019-2EF6-455E-A935-84322B210B7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{E19D49CE-A06E-4321-A3D9-223F47D0B37D}</c15:txfldGUID>
                      <c15:f>Diagramm!$K$49</c15:f>
                      <c15:dlblFieldTableCache>
                        <c:ptCount val="1"/>
                      </c15:dlblFieldTableCache>
                    </c15:dlblFTEntry>
                  </c15:dlblFieldTable>
                  <c15:showDataLabelsRange val="0"/>
                </c:ext>
                <c:ext xmlns:c16="http://schemas.microsoft.com/office/drawing/2014/chart" uri="{C3380CC4-5D6E-409C-BE32-E72D297353CC}">
                  <c16:uniqueId val="{0000001A-2EF6-455E-A935-84322B210B7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{1F9BAF50-8CDF-4111-B357-67472DF84998}</c15:txfldGUID>
                      <c15:f>Diagramm!$K$50</c15:f>
                      <c15:dlblFieldTableCache>
                        <c:ptCount val="1"/>
                      </c15:dlblFieldTableCache>
                    </c15:dlblFTEntry>
                  </c15:dlblFieldTable>
                  <c15:showDataLabelsRange val="0"/>
                </c:ext>
                <c:ext xmlns:c16="http://schemas.microsoft.com/office/drawing/2014/chart" uri="{C3380CC4-5D6E-409C-BE32-E72D297353CC}">
                  <c16:uniqueId val="{0000001B-2EF6-455E-A935-84322B210B7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{39156B6F-DD62-404F-9BA7-55E51FA40FE9}</c15:txfldGUID>
                      <c15:f>Diagramm!$K$51</c15:f>
                      <c15:dlblFieldTableCache>
                        <c:ptCount val="1"/>
                      </c15:dlblFieldTableCache>
                    </c15:dlblFTEntry>
                  </c15:dlblFieldTable>
                  <c15:showDataLabelsRange val="0"/>
                </c:ext>
                <c:ext xmlns:c16="http://schemas.microsoft.com/office/drawing/2014/chart" uri="{C3380CC4-5D6E-409C-BE32-E72D297353CC}">
                  <c16:uniqueId val="{0000001C-2EF6-455E-A935-84322B210B7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{B187E3A2-1FD9-49F1-80C2-8877D01EFCDC}</c15:txfldGUID>
                      <c15:f>Diagramm!$K$52</c15:f>
                      <c15:dlblFieldTableCache>
                        <c:ptCount val="1"/>
                      </c15:dlblFieldTableCache>
                    </c15:dlblFTEntry>
                  </c15:dlblFieldTable>
                  <c15:showDataLabelsRange val="0"/>
                </c:ext>
                <c:ext xmlns:c16="http://schemas.microsoft.com/office/drawing/2014/chart" uri="{C3380CC4-5D6E-409C-BE32-E72D297353CC}">
                  <c16:uniqueId val="{0000001D-2EF6-455E-A935-84322B210B7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{803AA811-EC8E-4BF6-B441-BF4E5F9C7E5D}</c15:txfldGUID>
                      <c15:f>Diagramm!$K$53</c15:f>
                      <c15:dlblFieldTableCache>
                        <c:ptCount val="1"/>
                      </c15:dlblFieldTableCache>
                    </c15:dlblFTEntry>
                  </c15:dlblFieldTable>
                  <c15:showDataLabelsRange val="0"/>
                </c:ext>
                <c:ext xmlns:c16="http://schemas.microsoft.com/office/drawing/2014/chart" uri="{C3380CC4-5D6E-409C-BE32-E72D297353CC}">
                  <c16:uniqueId val="{0000001E-2EF6-455E-A935-84322B210B7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{92E42508-094E-4A63-B14F-31DB7B372F3C}</c15:txfldGUID>
                      <c15:f>Diagramm!$K$54</c15:f>
                      <c15:dlblFieldTableCache>
                        <c:ptCount val="1"/>
                      </c15:dlblFieldTableCache>
                    </c15:dlblFTEntry>
                  </c15:dlblFieldTable>
                  <c15:showDataLabelsRange val="0"/>
                </c:ext>
                <c:ext xmlns:c16="http://schemas.microsoft.com/office/drawing/2014/chart" uri="{C3380CC4-5D6E-409C-BE32-E72D297353CC}">
                  <c16:uniqueId val="{0000001F-2EF6-455E-A935-84322B210B7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{AD69CBD3-0F55-48AB-A546-393A71275A3C}</c15:txfldGUID>
                      <c15:f>Diagramm!$K$55</c15:f>
                      <c15:dlblFieldTableCache>
                        <c:ptCount val="1"/>
                      </c15:dlblFieldTableCache>
                    </c15:dlblFTEntry>
                  </c15:dlblFieldTable>
                  <c15:showDataLabelsRange val="0"/>
                </c:ext>
                <c:ext xmlns:c16="http://schemas.microsoft.com/office/drawing/2014/chart" uri="{C3380CC4-5D6E-409C-BE32-E72D297353CC}">
                  <c16:uniqueId val="{00000020-2EF6-455E-A935-84322B210B7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{BC9BCAE0-C68C-4607-A262-AF402D230ED3}</c15:txfldGUID>
                      <c15:f>Diagramm!$K$56</c15:f>
                      <c15:dlblFieldTableCache>
                        <c:ptCount val="1"/>
                      </c15:dlblFieldTableCache>
                    </c15:dlblFTEntry>
                  </c15:dlblFieldTable>
                  <c15:showDataLabelsRange val="0"/>
                </c:ext>
                <c:ext xmlns:c16="http://schemas.microsoft.com/office/drawing/2014/chart" uri="{C3380CC4-5D6E-409C-BE32-E72D297353CC}">
                  <c16:uniqueId val="{00000021-2EF6-455E-A935-84322B210B7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{CD8FE172-477B-4948-9DD1-2F2643233E47}</c15:txfldGUID>
                      <c15:f>Diagramm!$K$57</c15:f>
                      <c15:dlblFieldTableCache>
                        <c:ptCount val="1"/>
                      </c15:dlblFieldTableCache>
                    </c15:dlblFTEntry>
                  </c15:dlblFieldTable>
                  <c15:showDataLabelsRange val="0"/>
                </c:ext>
                <c:ext xmlns:c16="http://schemas.microsoft.com/office/drawing/2014/chart" uri="{C3380CC4-5D6E-409C-BE32-E72D297353CC}">
                  <c16:uniqueId val="{00000022-2EF6-455E-A935-84322B210B7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{BB2DF9CF-4A26-48A2-BFE0-DF2F2349B867}</c15:txfldGUID>
                      <c15:f>Diagramm!$K$58</c15:f>
                      <c15:dlblFieldTableCache>
                        <c:ptCount val="1"/>
                      </c15:dlblFieldTableCache>
                    </c15:dlblFTEntry>
                  </c15:dlblFieldTable>
                  <c15:showDataLabelsRange val="0"/>
                </c:ext>
                <c:ext xmlns:c16="http://schemas.microsoft.com/office/drawing/2014/chart" uri="{C3380CC4-5D6E-409C-BE32-E72D297353CC}">
                  <c16:uniqueId val="{00000023-2EF6-455E-A935-84322B210B7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{59BB958A-B96C-47CA-A6E1-3B8BCE8E53AF}</c15:txfldGUID>
                      <c15:f>Diagramm!$K$59</c15:f>
                      <c15:dlblFieldTableCache>
                        <c:ptCount val="1"/>
                      </c15:dlblFieldTableCache>
                    </c15:dlblFTEntry>
                  </c15:dlblFieldTable>
                  <c15:showDataLabelsRange val="0"/>
                </c:ext>
                <c:ext xmlns:c16="http://schemas.microsoft.com/office/drawing/2014/chart" uri="{C3380CC4-5D6E-409C-BE32-E72D297353CC}">
                  <c16:uniqueId val="{00000024-2EF6-455E-A935-84322B210B7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{038EF793-AFE0-4AE8-87B3-02DC9C7AECC3}</c15:txfldGUID>
                      <c15:f>Diagramm!$K$60</c15:f>
                      <c15:dlblFieldTableCache>
                        <c:ptCount val="1"/>
                      </c15:dlblFieldTableCache>
                    </c15:dlblFTEntry>
                  </c15:dlblFieldTable>
                  <c15:showDataLabelsRange val="0"/>
                </c:ext>
                <c:ext xmlns:c16="http://schemas.microsoft.com/office/drawing/2014/chart" uri="{C3380CC4-5D6E-409C-BE32-E72D297353CC}">
                  <c16:uniqueId val="{00000025-2EF6-455E-A935-84322B210B7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{4C79416E-087E-4545-8208-0A8E3CA0E2F1}</c15:txfldGUID>
                      <c15:f>Diagramm!$K$61</c15:f>
                      <c15:dlblFieldTableCache>
                        <c:ptCount val="1"/>
                      </c15:dlblFieldTableCache>
                    </c15:dlblFTEntry>
                  </c15:dlblFieldTable>
                  <c15:showDataLabelsRange val="0"/>
                </c:ext>
                <c:ext xmlns:c16="http://schemas.microsoft.com/office/drawing/2014/chart" uri="{C3380CC4-5D6E-409C-BE32-E72D297353CC}">
                  <c16:uniqueId val="{00000026-2EF6-455E-A935-84322B210B7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{974773D2-2B5A-47E6-8115-C1EDAFE60316}</c15:txfldGUID>
                      <c15:f>Diagramm!$K$62</c15:f>
                      <c15:dlblFieldTableCache>
                        <c:ptCount val="1"/>
                      </c15:dlblFieldTableCache>
                    </c15:dlblFTEntry>
                  </c15:dlblFieldTable>
                  <c15:showDataLabelsRange val="0"/>
                </c:ext>
                <c:ext xmlns:c16="http://schemas.microsoft.com/office/drawing/2014/chart" uri="{C3380CC4-5D6E-409C-BE32-E72D297353CC}">
                  <c16:uniqueId val="{00000027-2EF6-455E-A935-84322B210B7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{85ACDB70-5DFA-41F6-88EB-0F794CE618B8}</c15:txfldGUID>
                      <c15:f>Diagramm!$K$63</c15:f>
                      <c15:dlblFieldTableCache>
                        <c:ptCount val="1"/>
                      </c15:dlblFieldTableCache>
                    </c15:dlblFTEntry>
                  </c15:dlblFieldTable>
                  <c15:showDataLabelsRange val="0"/>
                </c:ext>
                <c:ext xmlns:c16="http://schemas.microsoft.com/office/drawing/2014/chart" uri="{C3380CC4-5D6E-409C-BE32-E72D297353CC}">
                  <c16:uniqueId val="{00000028-2EF6-455E-A935-84322B210B7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{0FBEDDFB-45D1-40BF-B5D0-17D3BB1BDC0C}</c15:txfldGUID>
                      <c15:f>Diagramm!$K$64</c15:f>
                      <c15:dlblFieldTableCache>
                        <c:ptCount val="1"/>
                      </c15:dlblFieldTableCache>
                    </c15:dlblFTEntry>
                  </c15:dlblFieldTable>
                  <c15:showDataLabelsRange val="0"/>
                </c:ext>
                <c:ext xmlns:c16="http://schemas.microsoft.com/office/drawing/2014/chart" uri="{C3380CC4-5D6E-409C-BE32-E72D297353CC}">
                  <c16:uniqueId val="{00000029-2EF6-455E-A935-84322B210B7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{90255B1D-7178-4EA0-9134-A928822273CA}</c15:txfldGUID>
                      <c15:f>Diagramm!$K$65</c15:f>
                      <c15:dlblFieldTableCache>
                        <c:ptCount val="1"/>
                      </c15:dlblFieldTableCache>
                    </c15:dlblFTEntry>
                  </c15:dlblFieldTable>
                  <c15:showDataLabelsRange val="0"/>
                </c:ext>
                <c:ext xmlns:c16="http://schemas.microsoft.com/office/drawing/2014/chart" uri="{C3380CC4-5D6E-409C-BE32-E72D297353CC}">
                  <c16:uniqueId val="{0000002A-2EF6-455E-A935-84322B210B7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{6B41A740-541B-4F2E-8775-DCA9A01BF205}</c15:txfldGUID>
                      <c15:f>Diagramm!$K$66</c15:f>
                      <c15:dlblFieldTableCache>
                        <c:ptCount val="1"/>
                      </c15:dlblFieldTableCache>
                    </c15:dlblFTEntry>
                  </c15:dlblFieldTable>
                  <c15:showDataLabelsRange val="0"/>
                </c:ext>
                <c:ext xmlns:c16="http://schemas.microsoft.com/office/drawing/2014/chart" uri="{C3380CC4-5D6E-409C-BE32-E72D297353CC}">
                  <c16:uniqueId val="{0000002B-2EF6-455E-A935-84322B210B7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{15C8E009-3D59-4ADC-B607-D16B6B9B559D}</c15:txfldGUID>
                      <c15:f>Diagramm!$K$67</c15:f>
                      <c15:dlblFieldTableCache>
                        <c:ptCount val="1"/>
                      </c15:dlblFieldTableCache>
                    </c15:dlblFTEntry>
                  </c15:dlblFieldTable>
                  <c15:showDataLabelsRange val="0"/>
                </c:ext>
                <c:ext xmlns:c16="http://schemas.microsoft.com/office/drawing/2014/chart" uri="{C3380CC4-5D6E-409C-BE32-E72D297353CC}">
                  <c16:uniqueId val="{0000002C-2EF6-455E-A935-84322B210B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EF6-455E-A935-84322B210B7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{DD83341C-E8F9-49DB-9595-9072F0BDEA21}</c15:txfldGUID>
                      <c15:f>Diagramm!$J$46</c15:f>
                      <c15:dlblFieldTableCache>
                        <c:ptCount val="1"/>
                      </c15:dlblFieldTableCache>
                    </c15:dlblFTEntry>
                  </c15:dlblFieldTable>
                  <c15:showDataLabelsRange val="0"/>
                </c:ext>
                <c:ext xmlns:c16="http://schemas.microsoft.com/office/drawing/2014/chart" uri="{C3380CC4-5D6E-409C-BE32-E72D297353CC}">
                  <c16:uniqueId val="{0000002E-2EF6-455E-A935-84322B210B7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{BA92548F-0437-4381-AC6E-0DEE169ED400}</c15:txfldGUID>
                      <c15:f>Diagramm!$J$47</c15:f>
                      <c15:dlblFieldTableCache>
                        <c:ptCount val="1"/>
                      </c15:dlblFieldTableCache>
                    </c15:dlblFTEntry>
                  </c15:dlblFieldTable>
                  <c15:showDataLabelsRange val="0"/>
                </c:ext>
                <c:ext xmlns:c16="http://schemas.microsoft.com/office/drawing/2014/chart" uri="{C3380CC4-5D6E-409C-BE32-E72D297353CC}">
                  <c16:uniqueId val="{0000002F-2EF6-455E-A935-84322B210B7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{B9768E00-6C15-4396-B333-063ADC6C5010}</c15:txfldGUID>
                      <c15:f>Diagramm!$J$48</c15:f>
                      <c15:dlblFieldTableCache>
                        <c:ptCount val="1"/>
                      </c15:dlblFieldTableCache>
                    </c15:dlblFTEntry>
                  </c15:dlblFieldTable>
                  <c15:showDataLabelsRange val="0"/>
                </c:ext>
                <c:ext xmlns:c16="http://schemas.microsoft.com/office/drawing/2014/chart" uri="{C3380CC4-5D6E-409C-BE32-E72D297353CC}">
                  <c16:uniqueId val="{00000030-2EF6-455E-A935-84322B210B7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{33FFC0FD-A6EE-4FAC-BBCA-6A6D6003C86D}</c15:txfldGUID>
                      <c15:f>Diagramm!$J$49</c15:f>
                      <c15:dlblFieldTableCache>
                        <c:ptCount val="1"/>
                      </c15:dlblFieldTableCache>
                    </c15:dlblFTEntry>
                  </c15:dlblFieldTable>
                  <c15:showDataLabelsRange val="0"/>
                </c:ext>
                <c:ext xmlns:c16="http://schemas.microsoft.com/office/drawing/2014/chart" uri="{C3380CC4-5D6E-409C-BE32-E72D297353CC}">
                  <c16:uniqueId val="{00000031-2EF6-455E-A935-84322B210B7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{95CC199B-AD5A-4AD0-A005-A206FC8A3988}</c15:txfldGUID>
                      <c15:f>Diagramm!$J$50</c15:f>
                      <c15:dlblFieldTableCache>
                        <c:ptCount val="1"/>
                      </c15:dlblFieldTableCache>
                    </c15:dlblFTEntry>
                  </c15:dlblFieldTable>
                  <c15:showDataLabelsRange val="0"/>
                </c:ext>
                <c:ext xmlns:c16="http://schemas.microsoft.com/office/drawing/2014/chart" uri="{C3380CC4-5D6E-409C-BE32-E72D297353CC}">
                  <c16:uniqueId val="{00000032-2EF6-455E-A935-84322B210B7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{DFA7570F-2E29-4426-94EE-825887EEB97F}</c15:txfldGUID>
                      <c15:f>Diagramm!$J$51</c15:f>
                      <c15:dlblFieldTableCache>
                        <c:ptCount val="1"/>
                      </c15:dlblFieldTableCache>
                    </c15:dlblFTEntry>
                  </c15:dlblFieldTable>
                  <c15:showDataLabelsRange val="0"/>
                </c:ext>
                <c:ext xmlns:c16="http://schemas.microsoft.com/office/drawing/2014/chart" uri="{C3380CC4-5D6E-409C-BE32-E72D297353CC}">
                  <c16:uniqueId val="{00000033-2EF6-455E-A935-84322B210B7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{ECCBC390-0F1D-450C-9CE5-64D87ACFA3F4}</c15:txfldGUID>
                      <c15:f>Diagramm!$J$52</c15:f>
                      <c15:dlblFieldTableCache>
                        <c:ptCount val="1"/>
                      </c15:dlblFieldTableCache>
                    </c15:dlblFTEntry>
                  </c15:dlblFieldTable>
                  <c15:showDataLabelsRange val="0"/>
                </c:ext>
                <c:ext xmlns:c16="http://schemas.microsoft.com/office/drawing/2014/chart" uri="{C3380CC4-5D6E-409C-BE32-E72D297353CC}">
                  <c16:uniqueId val="{00000034-2EF6-455E-A935-84322B210B7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{5EAC4B2F-EBD1-4221-9A35-B1E46F2D6CE2}</c15:txfldGUID>
                      <c15:f>Diagramm!$J$53</c15:f>
                      <c15:dlblFieldTableCache>
                        <c:ptCount val="1"/>
                      </c15:dlblFieldTableCache>
                    </c15:dlblFTEntry>
                  </c15:dlblFieldTable>
                  <c15:showDataLabelsRange val="0"/>
                </c:ext>
                <c:ext xmlns:c16="http://schemas.microsoft.com/office/drawing/2014/chart" uri="{C3380CC4-5D6E-409C-BE32-E72D297353CC}">
                  <c16:uniqueId val="{00000035-2EF6-455E-A935-84322B210B7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{274AECC0-03A5-40A8-9606-BF8638E60315}</c15:txfldGUID>
                      <c15:f>Diagramm!$J$54</c15:f>
                      <c15:dlblFieldTableCache>
                        <c:ptCount val="1"/>
                      </c15:dlblFieldTableCache>
                    </c15:dlblFTEntry>
                  </c15:dlblFieldTable>
                  <c15:showDataLabelsRange val="0"/>
                </c:ext>
                <c:ext xmlns:c16="http://schemas.microsoft.com/office/drawing/2014/chart" uri="{C3380CC4-5D6E-409C-BE32-E72D297353CC}">
                  <c16:uniqueId val="{00000036-2EF6-455E-A935-84322B210B7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{2EBA8549-0BA3-4CF3-9D38-6D4719E56358}</c15:txfldGUID>
                      <c15:f>Diagramm!$J$55</c15:f>
                      <c15:dlblFieldTableCache>
                        <c:ptCount val="1"/>
                      </c15:dlblFieldTableCache>
                    </c15:dlblFTEntry>
                  </c15:dlblFieldTable>
                  <c15:showDataLabelsRange val="0"/>
                </c:ext>
                <c:ext xmlns:c16="http://schemas.microsoft.com/office/drawing/2014/chart" uri="{C3380CC4-5D6E-409C-BE32-E72D297353CC}">
                  <c16:uniqueId val="{00000037-2EF6-455E-A935-84322B210B7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{8FE97AE4-E1FD-48ED-B938-B56508865D45}</c15:txfldGUID>
                      <c15:f>Diagramm!$J$56</c15:f>
                      <c15:dlblFieldTableCache>
                        <c:ptCount val="1"/>
                      </c15:dlblFieldTableCache>
                    </c15:dlblFTEntry>
                  </c15:dlblFieldTable>
                  <c15:showDataLabelsRange val="0"/>
                </c:ext>
                <c:ext xmlns:c16="http://schemas.microsoft.com/office/drawing/2014/chart" uri="{C3380CC4-5D6E-409C-BE32-E72D297353CC}">
                  <c16:uniqueId val="{00000038-2EF6-455E-A935-84322B210B7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{2C8EC90B-0E9B-478B-9FB8-D15FBF449B95}</c15:txfldGUID>
                      <c15:f>Diagramm!$J$57</c15:f>
                      <c15:dlblFieldTableCache>
                        <c:ptCount val="1"/>
                      </c15:dlblFieldTableCache>
                    </c15:dlblFTEntry>
                  </c15:dlblFieldTable>
                  <c15:showDataLabelsRange val="0"/>
                </c:ext>
                <c:ext xmlns:c16="http://schemas.microsoft.com/office/drawing/2014/chart" uri="{C3380CC4-5D6E-409C-BE32-E72D297353CC}">
                  <c16:uniqueId val="{00000039-2EF6-455E-A935-84322B210B7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{C4ACBCFC-34D3-448E-8C30-22EF29DB9492}</c15:txfldGUID>
                      <c15:f>Diagramm!$J$58</c15:f>
                      <c15:dlblFieldTableCache>
                        <c:ptCount val="1"/>
                      </c15:dlblFieldTableCache>
                    </c15:dlblFTEntry>
                  </c15:dlblFieldTable>
                  <c15:showDataLabelsRange val="0"/>
                </c:ext>
                <c:ext xmlns:c16="http://schemas.microsoft.com/office/drawing/2014/chart" uri="{C3380CC4-5D6E-409C-BE32-E72D297353CC}">
                  <c16:uniqueId val="{0000003A-2EF6-455E-A935-84322B210B7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{D702F339-437E-475C-B624-CB9A303F51F7}</c15:txfldGUID>
                      <c15:f>Diagramm!$J$59</c15:f>
                      <c15:dlblFieldTableCache>
                        <c:ptCount val="1"/>
                      </c15:dlblFieldTableCache>
                    </c15:dlblFTEntry>
                  </c15:dlblFieldTable>
                  <c15:showDataLabelsRange val="0"/>
                </c:ext>
                <c:ext xmlns:c16="http://schemas.microsoft.com/office/drawing/2014/chart" uri="{C3380CC4-5D6E-409C-BE32-E72D297353CC}">
                  <c16:uniqueId val="{0000003B-2EF6-455E-A935-84322B210B7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{195CA0EC-EB38-4FC0-99CF-46AA5D1F45FE}</c15:txfldGUID>
                      <c15:f>Diagramm!$J$60</c15:f>
                      <c15:dlblFieldTableCache>
                        <c:ptCount val="1"/>
                      </c15:dlblFieldTableCache>
                    </c15:dlblFTEntry>
                  </c15:dlblFieldTable>
                  <c15:showDataLabelsRange val="0"/>
                </c:ext>
                <c:ext xmlns:c16="http://schemas.microsoft.com/office/drawing/2014/chart" uri="{C3380CC4-5D6E-409C-BE32-E72D297353CC}">
                  <c16:uniqueId val="{0000003C-2EF6-455E-A935-84322B210B7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{E75047A7-382D-421C-9164-0EABCD82DA43}</c15:txfldGUID>
                      <c15:f>Diagramm!$J$61</c15:f>
                      <c15:dlblFieldTableCache>
                        <c:ptCount val="1"/>
                      </c15:dlblFieldTableCache>
                    </c15:dlblFTEntry>
                  </c15:dlblFieldTable>
                  <c15:showDataLabelsRange val="0"/>
                </c:ext>
                <c:ext xmlns:c16="http://schemas.microsoft.com/office/drawing/2014/chart" uri="{C3380CC4-5D6E-409C-BE32-E72D297353CC}">
                  <c16:uniqueId val="{0000003D-2EF6-455E-A935-84322B210B7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{75DD1A37-47DE-4475-9AC4-B66F48A24A7E}</c15:txfldGUID>
                      <c15:f>Diagramm!$J$62</c15:f>
                      <c15:dlblFieldTableCache>
                        <c:ptCount val="1"/>
                      </c15:dlblFieldTableCache>
                    </c15:dlblFTEntry>
                  </c15:dlblFieldTable>
                  <c15:showDataLabelsRange val="0"/>
                </c:ext>
                <c:ext xmlns:c16="http://schemas.microsoft.com/office/drawing/2014/chart" uri="{C3380CC4-5D6E-409C-BE32-E72D297353CC}">
                  <c16:uniqueId val="{0000003E-2EF6-455E-A935-84322B210B7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{BD99AE06-552B-4131-BE2C-C7871CDCF4A9}</c15:txfldGUID>
                      <c15:f>Diagramm!$J$63</c15:f>
                      <c15:dlblFieldTableCache>
                        <c:ptCount val="1"/>
                      </c15:dlblFieldTableCache>
                    </c15:dlblFTEntry>
                  </c15:dlblFieldTable>
                  <c15:showDataLabelsRange val="0"/>
                </c:ext>
                <c:ext xmlns:c16="http://schemas.microsoft.com/office/drawing/2014/chart" uri="{C3380CC4-5D6E-409C-BE32-E72D297353CC}">
                  <c16:uniqueId val="{0000003F-2EF6-455E-A935-84322B210B7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{93339D6C-E4FF-46BE-BB6E-118BA8AAEDB2}</c15:txfldGUID>
                      <c15:f>Diagramm!$J$64</c15:f>
                      <c15:dlblFieldTableCache>
                        <c:ptCount val="1"/>
                      </c15:dlblFieldTableCache>
                    </c15:dlblFTEntry>
                  </c15:dlblFieldTable>
                  <c15:showDataLabelsRange val="0"/>
                </c:ext>
                <c:ext xmlns:c16="http://schemas.microsoft.com/office/drawing/2014/chart" uri="{C3380CC4-5D6E-409C-BE32-E72D297353CC}">
                  <c16:uniqueId val="{00000040-2EF6-455E-A935-84322B210B7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{A2BC28AB-D492-40F6-8C7A-AE5C6CE9F127}</c15:txfldGUID>
                      <c15:f>Diagramm!$J$65</c15:f>
                      <c15:dlblFieldTableCache>
                        <c:ptCount val="1"/>
                      </c15:dlblFieldTableCache>
                    </c15:dlblFTEntry>
                  </c15:dlblFieldTable>
                  <c15:showDataLabelsRange val="0"/>
                </c:ext>
                <c:ext xmlns:c16="http://schemas.microsoft.com/office/drawing/2014/chart" uri="{C3380CC4-5D6E-409C-BE32-E72D297353CC}">
                  <c16:uniqueId val="{00000041-2EF6-455E-A935-84322B210B7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{EF8B442B-7C5A-4477-824A-428517EDEB1F}</c15:txfldGUID>
                      <c15:f>Diagramm!$J$66</c15:f>
                      <c15:dlblFieldTableCache>
                        <c:ptCount val="1"/>
                      </c15:dlblFieldTableCache>
                    </c15:dlblFTEntry>
                  </c15:dlblFieldTable>
                  <c15:showDataLabelsRange val="0"/>
                </c:ext>
                <c:ext xmlns:c16="http://schemas.microsoft.com/office/drawing/2014/chart" uri="{C3380CC4-5D6E-409C-BE32-E72D297353CC}">
                  <c16:uniqueId val="{00000042-2EF6-455E-A935-84322B210B7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{5DA91860-447C-4C5A-935E-B670549EFC47}</c15:txfldGUID>
                      <c15:f>Diagramm!$J$67</c15:f>
                      <c15:dlblFieldTableCache>
                        <c:ptCount val="1"/>
                      </c15:dlblFieldTableCache>
                    </c15:dlblFTEntry>
                  </c15:dlblFieldTable>
                  <c15:showDataLabelsRange val="0"/>
                </c:ext>
                <c:ext xmlns:c16="http://schemas.microsoft.com/office/drawing/2014/chart" uri="{C3380CC4-5D6E-409C-BE32-E72D297353CC}">
                  <c16:uniqueId val="{00000043-2EF6-455E-A935-84322B210B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EF6-455E-A935-84322B210B7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63C-46B7-B586-4358392A9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3C-46B7-B586-4358392A9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3C-46B7-B586-4358392A9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3C-46B7-B586-4358392A9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3C-46B7-B586-4358392A9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3C-46B7-B586-4358392A9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3C-46B7-B586-4358392A9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3C-46B7-B586-4358392A9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3C-46B7-B586-4358392A9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63C-46B7-B586-4358392A9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63C-46B7-B586-4358392A9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63C-46B7-B586-4358392A9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63C-46B7-B586-4358392A9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63C-46B7-B586-4358392A9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63C-46B7-B586-4358392A9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63C-46B7-B586-4358392A9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63C-46B7-B586-4358392A9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63C-46B7-B586-4358392A9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63C-46B7-B586-4358392A9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63C-46B7-B586-4358392A9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63C-46B7-B586-4358392A9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63C-46B7-B586-4358392A95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63C-46B7-B586-4358392A958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63C-46B7-B586-4358392A9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63C-46B7-B586-4358392A9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63C-46B7-B586-4358392A9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63C-46B7-B586-4358392A9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63C-46B7-B586-4358392A9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63C-46B7-B586-4358392A9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63C-46B7-B586-4358392A9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63C-46B7-B586-4358392A9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63C-46B7-B586-4358392A9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63C-46B7-B586-4358392A9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63C-46B7-B586-4358392A9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63C-46B7-B586-4358392A9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63C-46B7-B586-4358392A9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63C-46B7-B586-4358392A9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63C-46B7-B586-4358392A9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63C-46B7-B586-4358392A9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63C-46B7-B586-4358392A9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63C-46B7-B586-4358392A9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63C-46B7-B586-4358392A9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63C-46B7-B586-4358392A9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63C-46B7-B586-4358392A9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63C-46B7-B586-4358392A958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63C-46B7-B586-4358392A958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63C-46B7-B586-4358392A9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63C-46B7-B586-4358392A9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63C-46B7-B586-4358392A9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63C-46B7-B586-4358392A9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63C-46B7-B586-4358392A9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63C-46B7-B586-4358392A9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63C-46B7-B586-4358392A9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63C-46B7-B586-4358392A9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63C-46B7-B586-4358392A9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63C-46B7-B586-4358392A9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63C-46B7-B586-4358392A9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63C-46B7-B586-4358392A9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63C-46B7-B586-4358392A9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63C-46B7-B586-4358392A9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63C-46B7-B586-4358392A9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63C-46B7-B586-4358392A9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63C-46B7-B586-4358392A9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63C-46B7-B586-4358392A9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63C-46B7-B586-4358392A9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63C-46B7-B586-4358392A9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63C-46B7-B586-4358392A9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63C-46B7-B586-4358392A95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63C-46B7-B586-4358392A958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100.56497175141243</c:v>
                </c:pt>
                <c:pt idx="2">
                  <c:v>101.82484415830888</c:v>
                </c:pt>
                <c:pt idx="3">
                  <c:v>101.56206659951239</c:v>
                </c:pt>
                <c:pt idx="4">
                  <c:v>102.15039635615118</c:v>
                </c:pt>
                <c:pt idx="5">
                  <c:v>102.36061840318837</c:v>
                </c:pt>
                <c:pt idx="6">
                  <c:v>104.1343669250646</c:v>
                </c:pt>
                <c:pt idx="7">
                  <c:v>104.04969415611906</c:v>
                </c:pt>
                <c:pt idx="8">
                  <c:v>104.07597191199871</c:v>
                </c:pt>
                <c:pt idx="9">
                  <c:v>104.72999605833661</c:v>
                </c:pt>
                <c:pt idx="10">
                  <c:v>106.34899779558826</c:v>
                </c:pt>
                <c:pt idx="11">
                  <c:v>106.1489948758376</c:v>
                </c:pt>
                <c:pt idx="12">
                  <c:v>106.49206557759967</c:v>
                </c:pt>
                <c:pt idx="13">
                  <c:v>106.80447889750215</c:v>
                </c:pt>
                <c:pt idx="14">
                  <c:v>109.01035051606594</c:v>
                </c:pt>
                <c:pt idx="15">
                  <c:v>109.07166527978511</c:v>
                </c:pt>
                <c:pt idx="16">
                  <c:v>109.31838420998847</c:v>
                </c:pt>
                <c:pt idx="17">
                  <c:v>109.15487817340399</c:v>
                </c:pt>
                <c:pt idx="18">
                  <c:v>110.74030277814275</c:v>
                </c:pt>
                <c:pt idx="19">
                  <c:v>110.73008365085622</c:v>
                </c:pt>
                <c:pt idx="20">
                  <c:v>110.28628155155549</c:v>
                </c:pt>
                <c:pt idx="21">
                  <c:v>110.13883414356414</c:v>
                </c:pt>
                <c:pt idx="22">
                  <c:v>111.30673440488181</c:v>
                </c:pt>
                <c:pt idx="23">
                  <c:v>111.77535438473554</c:v>
                </c:pt>
                <c:pt idx="24">
                  <c:v>111.33739178674141</c:v>
                </c:pt>
              </c:numCache>
            </c:numRef>
          </c:val>
          <c:smooth val="0"/>
          <c:extLst>
            <c:ext xmlns:c16="http://schemas.microsoft.com/office/drawing/2014/chart" uri="{C3380CC4-5D6E-409C-BE32-E72D297353CC}">
              <c16:uniqueId val="{00000000-3955-4B8C-8710-E1174C478A2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102.20110656723598</c:v>
                </c:pt>
                <c:pt idx="2">
                  <c:v>106.35073370218907</c:v>
                </c:pt>
                <c:pt idx="3">
                  <c:v>104.78710608611981</c:v>
                </c:pt>
                <c:pt idx="4">
                  <c:v>102.14096704354101</c:v>
                </c:pt>
                <c:pt idx="5">
                  <c:v>103.88501323069521</c:v>
                </c:pt>
                <c:pt idx="6">
                  <c:v>107.73394274717344</c:v>
                </c:pt>
                <c:pt idx="7">
                  <c:v>109.41784941063266</c:v>
                </c:pt>
                <c:pt idx="8">
                  <c:v>106.80779408227087</c:v>
                </c:pt>
                <c:pt idx="9">
                  <c:v>108.58792398364206</c:v>
                </c:pt>
                <c:pt idx="10">
                  <c:v>110.81308636035602</c:v>
                </c:pt>
                <c:pt idx="11">
                  <c:v>110.54847245609815</c:v>
                </c:pt>
                <c:pt idx="12">
                  <c:v>108.78037045946596</c:v>
                </c:pt>
                <c:pt idx="13">
                  <c:v>109.8147702670195</c:v>
                </c:pt>
                <c:pt idx="14">
                  <c:v>111.22203512148184</c:v>
                </c:pt>
                <c:pt idx="15">
                  <c:v>112.08804426268944</c:v>
                </c:pt>
                <c:pt idx="16">
                  <c:v>110.33197017079625</c:v>
                </c:pt>
                <c:pt idx="17">
                  <c:v>112.29251864325234</c:v>
                </c:pt>
                <c:pt idx="18">
                  <c:v>115.93697377916767</c:v>
                </c:pt>
                <c:pt idx="19">
                  <c:v>115.99711330286264</c:v>
                </c:pt>
                <c:pt idx="20">
                  <c:v>115.15515997113303</c:v>
                </c:pt>
                <c:pt idx="21">
                  <c:v>116.83906663459224</c:v>
                </c:pt>
                <c:pt idx="22">
                  <c:v>118.98003367813328</c:v>
                </c:pt>
                <c:pt idx="23">
                  <c:v>119.54534520086601</c:v>
                </c:pt>
                <c:pt idx="24">
                  <c:v>114.5537647341833</c:v>
                </c:pt>
              </c:numCache>
            </c:numRef>
          </c:val>
          <c:smooth val="0"/>
          <c:extLst>
            <c:ext xmlns:c16="http://schemas.microsoft.com/office/drawing/2014/chart" uri="{C3380CC4-5D6E-409C-BE32-E72D297353CC}">
              <c16:uniqueId val="{00000001-3955-4B8C-8710-E1174C478A2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102.16666666666667</c:v>
                </c:pt>
                <c:pt idx="2">
                  <c:v>101.51149425287356</c:v>
                </c:pt>
                <c:pt idx="3">
                  <c:v>100.90804597701148</c:v>
                </c:pt>
                <c:pt idx="4">
                  <c:v>97.660919540229884</c:v>
                </c:pt>
                <c:pt idx="5">
                  <c:v>99.804597701149419</c:v>
                </c:pt>
                <c:pt idx="6">
                  <c:v>97.798850574712645</c:v>
                </c:pt>
                <c:pt idx="7">
                  <c:v>97.948275862068968</c:v>
                </c:pt>
                <c:pt idx="8">
                  <c:v>97.333333333333343</c:v>
                </c:pt>
                <c:pt idx="9">
                  <c:v>98.350574712643677</c:v>
                </c:pt>
                <c:pt idx="10">
                  <c:v>96.304597701149433</c:v>
                </c:pt>
                <c:pt idx="11">
                  <c:v>96</c:v>
                </c:pt>
                <c:pt idx="12">
                  <c:v>94.672413793103445</c:v>
                </c:pt>
                <c:pt idx="13">
                  <c:v>95.758620689655174</c:v>
                </c:pt>
                <c:pt idx="14">
                  <c:v>93.02873563218391</c:v>
                </c:pt>
                <c:pt idx="15">
                  <c:v>92.597701149425276</c:v>
                </c:pt>
                <c:pt idx="16">
                  <c:v>91.275862068965523</c:v>
                </c:pt>
                <c:pt idx="17">
                  <c:v>92.02873563218391</c:v>
                </c:pt>
                <c:pt idx="18">
                  <c:v>89.913793103448285</c:v>
                </c:pt>
                <c:pt idx="19">
                  <c:v>89.419540229885058</c:v>
                </c:pt>
                <c:pt idx="20">
                  <c:v>88.252873563218387</c:v>
                </c:pt>
                <c:pt idx="21">
                  <c:v>89.827586206896541</c:v>
                </c:pt>
                <c:pt idx="22">
                  <c:v>87.798850574712645</c:v>
                </c:pt>
                <c:pt idx="23">
                  <c:v>88.189655172413794</c:v>
                </c:pt>
                <c:pt idx="24">
                  <c:v>85.632183908045974</c:v>
                </c:pt>
              </c:numCache>
            </c:numRef>
          </c:val>
          <c:smooth val="0"/>
          <c:extLst>
            <c:ext xmlns:c16="http://schemas.microsoft.com/office/drawing/2014/chart" uri="{C3380CC4-5D6E-409C-BE32-E72D297353CC}">
              <c16:uniqueId val="{00000002-3955-4B8C-8710-E1174C478A2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955-4B8C-8710-E1174C478A2C}"/>
                </c:ext>
              </c:extLst>
            </c:dLbl>
            <c:dLbl>
              <c:idx val="1"/>
              <c:delete val="1"/>
              <c:extLst>
                <c:ext xmlns:c15="http://schemas.microsoft.com/office/drawing/2012/chart" uri="{CE6537A1-D6FC-4f65-9D91-7224C49458BB}"/>
                <c:ext xmlns:c16="http://schemas.microsoft.com/office/drawing/2014/chart" uri="{C3380CC4-5D6E-409C-BE32-E72D297353CC}">
                  <c16:uniqueId val="{00000004-3955-4B8C-8710-E1174C478A2C}"/>
                </c:ext>
              </c:extLst>
            </c:dLbl>
            <c:dLbl>
              <c:idx val="2"/>
              <c:delete val="1"/>
              <c:extLst>
                <c:ext xmlns:c15="http://schemas.microsoft.com/office/drawing/2012/chart" uri="{CE6537A1-D6FC-4f65-9D91-7224C49458BB}"/>
                <c:ext xmlns:c16="http://schemas.microsoft.com/office/drawing/2014/chart" uri="{C3380CC4-5D6E-409C-BE32-E72D297353CC}">
                  <c16:uniqueId val="{00000005-3955-4B8C-8710-E1174C478A2C}"/>
                </c:ext>
              </c:extLst>
            </c:dLbl>
            <c:dLbl>
              <c:idx val="3"/>
              <c:delete val="1"/>
              <c:extLst>
                <c:ext xmlns:c15="http://schemas.microsoft.com/office/drawing/2012/chart" uri="{CE6537A1-D6FC-4f65-9D91-7224C49458BB}"/>
                <c:ext xmlns:c16="http://schemas.microsoft.com/office/drawing/2014/chart" uri="{C3380CC4-5D6E-409C-BE32-E72D297353CC}">
                  <c16:uniqueId val="{00000006-3955-4B8C-8710-E1174C478A2C}"/>
                </c:ext>
              </c:extLst>
            </c:dLbl>
            <c:dLbl>
              <c:idx val="4"/>
              <c:delete val="1"/>
              <c:extLst>
                <c:ext xmlns:c15="http://schemas.microsoft.com/office/drawing/2012/chart" uri="{CE6537A1-D6FC-4f65-9D91-7224C49458BB}"/>
                <c:ext xmlns:c16="http://schemas.microsoft.com/office/drawing/2014/chart" uri="{C3380CC4-5D6E-409C-BE32-E72D297353CC}">
                  <c16:uniqueId val="{00000007-3955-4B8C-8710-E1174C478A2C}"/>
                </c:ext>
              </c:extLst>
            </c:dLbl>
            <c:dLbl>
              <c:idx val="5"/>
              <c:delete val="1"/>
              <c:extLst>
                <c:ext xmlns:c15="http://schemas.microsoft.com/office/drawing/2012/chart" uri="{CE6537A1-D6FC-4f65-9D91-7224C49458BB}"/>
                <c:ext xmlns:c16="http://schemas.microsoft.com/office/drawing/2014/chart" uri="{C3380CC4-5D6E-409C-BE32-E72D297353CC}">
                  <c16:uniqueId val="{00000008-3955-4B8C-8710-E1174C478A2C}"/>
                </c:ext>
              </c:extLst>
            </c:dLbl>
            <c:dLbl>
              <c:idx val="6"/>
              <c:delete val="1"/>
              <c:extLst>
                <c:ext xmlns:c15="http://schemas.microsoft.com/office/drawing/2012/chart" uri="{CE6537A1-D6FC-4f65-9D91-7224C49458BB}"/>
                <c:ext xmlns:c16="http://schemas.microsoft.com/office/drawing/2014/chart" uri="{C3380CC4-5D6E-409C-BE32-E72D297353CC}">
                  <c16:uniqueId val="{00000009-3955-4B8C-8710-E1174C478A2C}"/>
                </c:ext>
              </c:extLst>
            </c:dLbl>
            <c:dLbl>
              <c:idx val="7"/>
              <c:delete val="1"/>
              <c:extLst>
                <c:ext xmlns:c15="http://schemas.microsoft.com/office/drawing/2012/chart" uri="{CE6537A1-D6FC-4f65-9D91-7224C49458BB}"/>
                <c:ext xmlns:c16="http://schemas.microsoft.com/office/drawing/2014/chart" uri="{C3380CC4-5D6E-409C-BE32-E72D297353CC}">
                  <c16:uniqueId val="{0000000A-3955-4B8C-8710-E1174C478A2C}"/>
                </c:ext>
              </c:extLst>
            </c:dLbl>
            <c:dLbl>
              <c:idx val="8"/>
              <c:delete val="1"/>
              <c:extLst>
                <c:ext xmlns:c15="http://schemas.microsoft.com/office/drawing/2012/chart" uri="{CE6537A1-D6FC-4f65-9D91-7224C49458BB}"/>
                <c:ext xmlns:c16="http://schemas.microsoft.com/office/drawing/2014/chart" uri="{C3380CC4-5D6E-409C-BE32-E72D297353CC}">
                  <c16:uniqueId val="{0000000B-3955-4B8C-8710-E1174C478A2C}"/>
                </c:ext>
              </c:extLst>
            </c:dLbl>
            <c:dLbl>
              <c:idx val="9"/>
              <c:delete val="1"/>
              <c:extLst>
                <c:ext xmlns:c15="http://schemas.microsoft.com/office/drawing/2012/chart" uri="{CE6537A1-D6FC-4f65-9D91-7224C49458BB}"/>
                <c:ext xmlns:c16="http://schemas.microsoft.com/office/drawing/2014/chart" uri="{C3380CC4-5D6E-409C-BE32-E72D297353CC}">
                  <c16:uniqueId val="{0000000C-3955-4B8C-8710-E1174C478A2C}"/>
                </c:ext>
              </c:extLst>
            </c:dLbl>
            <c:dLbl>
              <c:idx val="10"/>
              <c:delete val="1"/>
              <c:extLst>
                <c:ext xmlns:c15="http://schemas.microsoft.com/office/drawing/2012/chart" uri="{CE6537A1-D6FC-4f65-9D91-7224C49458BB}"/>
                <c:ext xmlns:c16="http://schemas.microsoft.com/office/drawing/2014/chart" uri="{C3380CC4-5D6E-409C-BE32-E72D297353CC}">
                  <c16:uniqueId val="{0000000D-3955-4B8C-8710-E1174C478A2C}"/>
                </c:ext>
              </c:extLst>
            </c:dLbl>
            <c:dLbl>
              <c:idx val="11"/>
              <c:delete val="1"/>
              <c:extLst>
                <c:ext xmlns:c15="http://schemas.microsoft.com/office/drawing/2012/chart" uri="{CE6537A1-D6FC-4f65-9D91-7224C49458BB}"/>
                <c:ext xmlns:c16="http://schemas.microsoft.com/office/drawing/2014/chart" uri="{C3380CC4-5D6E-409C-BE32-E72D297353CC}">
                  <c16:uniqueId val="{0000000E-3955-4B8C-8710-E1174C478A2C}"/>
                </c:ext>
              </c:extLst>
            </c:dLbl>
            <c:dLbl>
              <c:idx val="12"/>
              <c:delete val="1"/>
              <c:extLst>
                <c:ext xmlns:c15="http://schemas.microsoft.com/office/drawing/2012/chart" uri="{CE6537A1-D6FC-4f65-9D91-7224C49458BB}"/>
                <c:ext xmlns:c16="http://schemas.microsoft.com/office/drawing/2014/chart" uri="{C3380CC4-5D6E-409C-BE32-E72D297353CC}">
                  <c16:uniqueId val="{0000000F-3955-4B8C-8710-E1174C478A2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955-4B8C-8710-E1174C478A2C}"/>
                </c:ext>
              </c:extLst>
            </c:dLbl>
            <c:dLbl>
              <c:idx val="14"/>
              <c:delete val="1"/>
              <c:extLst>
                <c:ext xmlns:c15="http://schemas.microsoft.com/office/drawing/2012/chart" uri="{CE6537A1-D6FC-4f65-9D91-7224C49458BB}"/>
                <c:ext xmlns:c16="http://schemas.microsoft.com/office/drawing/2014/chart" uri="{C3380CC4-5D6E-409C-BE32-E72D297353CC}">
                  <c16:uniqueId val="{00000011-3955-4B8C-8710-E1174C478A2C}"/>
                </c:ext>
              </c:extLst>
            </c:dLbl>
            <c:dLbl>
              <c:idx val="15"/>
              <c:delete val="1"/>
              <c:extLst>
                <c:ext xmlns:c15="http://schemas.microsoft.com/office/drawing/2012/chart" uri="{CE6537A1-D6FC-4f65-9D91-7224C49458BB}"/>
                <c:ext xmlns:c16="http://schemas.microsoft.com/office/drawing/2014/chart" uri="{C3380CC4-5D6E-409C-BE32-E72D297353CC}">
                  <c16:uniqueId val="{00000012-3955-4B8C-8710-E1174C478A2C}"/>
                </c:ext>
              </c:extLst>
            </c:dLbl>
            <c:dLbl>
              <c:idx val="16"/>
              <c:delete val="1"/>
              <c:extLst>
                <c:ext xmlns:c15="http://schemas.microsoft.com/office/drawing/2012/chart" uri="{CE6537A1-D6FC-4f65-9D91-7224C49458BB}"/>
                <c:ext xmlns:c16="http://schemas.microsoft.com/office/drawing/2014/chart" uri="{C3380CC4-5D6E-409C-BE32-E72D297353CC}">
                  <c16:uniqueId val="{00000013-3955-4B8C-8710-E1174C478A2C}"/>
                </c:ext>
              </c:extLst>
            </c:dLbl>
            <c:dLbl>
              <c:idx val="17"/>
              <c:delete val="1"/>
              <c:extLst>
                <c:ext xmlns:c15="http://schemas.microsoft.com/office/drawing/2012/chart" uri="{CE6537A1-D6FC-4f65-9D91-7224C49458BB}"/>
                <c:ext xmlns:c16="http://schemas.microsoft.com/office/drawing/2014/chart" uri="{C3380CC4-5D6E-409C-BE32-E72D297353CC}">
                  <c16:uniqueId val="{00000014-3955-4B8C-8710-E1174C478A2C}"/>
                </c:ext>
              </c:extLst>
            </c:dLbl>
            <c:dLbl>
              <c:idx val="18"/>
              <c:delete val="1"/>
              <c:extLst>
                <c:ext xmlns:c15="http://schemas.microsoft.com/office/drawing/2012/chart" uri="{CE6537A1-D6FC-4f65-9D91-7224C49458BB}"/>
                <c:ext xmlns:c16="http://schemas.microsoft.com/office/drawing/2014/chart" uri="{C3380CC4-5D6E-409C-BE32-E72D297353CC}">
                  <c16:uniqueId val="{00000015-3955-4B8C-8710-E1174C478A2C}"/>
                </c:ext>
              </c:extLst>
            </c:dLbl>
            <c:dLbl>
              <c:idx val="19"/>
              <c:delete val="1"/>
              <c:extLst>
                <c:ext xmlns:c15="http://schemas.microsoft.com/office/drawing/2012/chart" uri="{CE6537A1-D6FC-4f65-9D91-7224C49458BB}"/>
                <c:ext xmlns:c16="http://schemas.microsoft.com/office/drawing/2014/chart" uri="{C3380CC4-5D6E-409C-BE32-E72D297353CC}">
                  <c16:uniqueId val="{00000016-3955-4B8C-8710-E1174C478A2C}"/>
                </c:ext>
              </c:extLst>
            </c:dLbl>
            <c:dLbl>
              <c:idx val="20"/>
              <c:delete val="1"/>
              <c:extLst>
                <c:ext xmlns:c15="http://schemas.microsoft.com/office/drawing/2012/chart" uri="{CE6537A1-D6FC-4f65-9D91-7224C49458BB}"/>
                <c:ext xmlns:c16="http://schemas.microsoft.com/office/drawing/2014/chart" uri="{C3380CC4-5D6E-409C-BE32-E72D297353CC}">
                  <c16:uniqueId val="{00000017-3955-4B8C-8710-E1174C478A2C}"/>
                </c:ext>
              </c:extLst>
            </c:dLbl>
            <c:dLbl>
              <c:idx val="21"/>
              <c:delete val="1"/>
              <c:extLst>
                <c:ext xmlns:c15="http://schemas.microsoft.com/office/drawing/2012/chart" uri="{CE6537A1-D6FC-4f65-9D91-7224C49458BB}"/>
                <c:ext xmlns:c16="http://schemas.microsoft.com/office/drawing/2014/chart" uri="{C3380CC4-5D6E-409C-BE32-E72D297353CC}">
                  <c16:uniqueId val="{00000018-3955-4B8C-8710-E1174C478A2C}"/>
                </c:ext>
              </c:extLst>
            </c:dLbl>
            <c:dLbl>
              <c:idx val="22"/>
              <c:delete val="1"/>
              <c:extLst>
                <c:ext xmlns:c15="http://schemas.microsoft.com/office/drawing/2012/chart" uri="{CE6537A1-D6FC-4f65-9D91-7224C49458BB}"/>
                <c:ext xmlns:c16="http://schemas.microsoft.com/office/drawing/2014/chart" uri="{C3380CC4-5D6E-409C-BE32-E72D297353CC}">
                  <c16:uniqueId val="{00000019-3955-4B8C-8710-E1174C478A2C}"/>
                </c:ext>
              </c:extLst>
            </c:dLbl>
            <c:dLbl>
              <c:idx val="23"/>
              <c:delete val="1"/>
              <c:extLst>
                <c:ext xmlns:c15="http://schemas.microsoft.com/office/drawing/2012/chart" uri="{CE6537A1-D6FC-4f65-9D91-7224C49458BB}"/>
                <c:ext xmlns:c16="http://schemas.microsoft.com/office/drawing/2014/chart" uri="{C3380CC4-5D6E-409C-BE32-E72D297353CC}">
                  <c16:uniqueId val="{0000001A-3955-4B8C-8710-E1174C478A2C}"/>
                </c:ext>
              </c:extLst>
            </c:dLbl>
            <c:dLbl>
              <c:idx val="24"/>
              <c:delete val="1"/>
              <c:extLst>
                <c:ext xmlns:c15="http://schemas.microsoft.com/office/drawing/2012/chart" uri="{CE6537A1-D6FC-4f65-9D91-7224C49458BB}"/>
                <c:ext xmlns:c16="http://schemas.microsoft.com/office/drawing/2014/chart" uri="{C3380CC4-5D6E-409C-BE32-E72D297353CC}">
                  <c16:uniqueId val="{0000001B-3955-4B8C-8710-E1174C478A2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955-4B8C-8710-E1174C478A2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Rheinisch-Bergischer Kreis (05378)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76265</v>
      </c>
      <c r="F11" s="238">
        <v>76565</v>
      </c>
      <c r="G11" s="238">
        <v>76244</v>
      </c>
      <c r="H11" s="238">
        <v>75444</v>
      </c>
      <c r="I11" s="265">
        <v>75545</v>
      </c>
      <c r="J11" s="263">
        <v>720</v>
      </c>
      <c r="K11" s="266">
        <v>0.95307432656032831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14.074608273782207</v>
      </c>
      <c r="E13" s="115">
        <v>10734</v>
      </c>
      <c r="F13" s="114">
        <v>10762</v>
      </c>
      <c r="G13" s="114">
        <v>10816</v>
      </c>
      <c r="H13" s="114">
        <v>10819</v>
      </c>
      <c r="I13" s="140">
        <v>10674</v>
      </c>
      <c r="J13" s="115">
        <v>60</v>
      </c>
      <c r="K13" s="116">
        <v>0.56211354693648119</v>
      </c>
    </row>
    <row r="14" spans="1:255" ht="14.1" customHeight="1" x14ac:dyDescent="0.2">
      <c r="A14" s="306" t="s">
        <v>230</v>
      </c>
      <c r="B14" s="307"/>
      <c r="C14" s="308"/>
      <c r="D14" s="113">
        <v>58.996918638956274</v>
      </c>
      <c r="E14" s="115">
        <v>44994</v>
      </c>
      <c r="F14" s="114">
        <v>45278</v>
      </c>
      <c r="G14" s="114">
        <v>45124</v>
      </c>
      <c r="H14" s="114">
        <v>44494</v>
      </c>
      <c r="I14" s="140">
        <v>44903</v>
      </c>
      <c r="J14" s="115">
        <v>91</v>
      </c>
      <c r="K14" s="116">
        <v>0.20265906509587334</v>
      </c>
    </row>
    <row r="15" spans="1:255" ht="14.1" customHeight="1" x14ac:dyDescent="0.2">
      <c r="A15" s="306" t="s">
        <v>231</v>
      </c>
      <c r="B15" s="307"/>
      <c r="C15" s="308"/>
      <c r="D15" s="113">
        <v>13.146266308267226</v>
      </c>
      <c r="E15" s="115">
        <v>10026</v>
      </c>
      <c r="F15" s="114">
        <v>10027</v>
      </c>
      <c r="G15" s="114">
        <v>9947</v>
      </c>
      <c r="H15" s="114">
        <v>9879</v>
      </c>
      <c r="I15" s="140">
        <v>9812</v>
      </c>
      <c r="J15" s="115">
        <v>214</v>
      </c>
      <c r="K15" s="116">
        <v>2.1810028536485935</v>
      </c>
    </row>
    <row r="16" spans="1:255" ht="14.1" customHeight="1" x14ac:dyDescent="0.2">
      <c r="A16" s="306" t="s">
        <v>232</v>
      </c>
      <c r="B16" s="307"/>
      <c r="C16" s="308"/>
      <c r="D16" s="113">
        <v>13.049236215826395</v>
      </c>
      <c r="E16" s="115">
        <v>9952</v>
      </c>
      <c r="F16" s="114">
        <v>9937</v>
      </c>
      <c r="G16" s="114">
        <v>9792</v>
      </c>
      <c r="H16" s="114">
        <v>9705</v>
      </c>
      <c r="I16" s="140">
        <v>9611</v>
      </c>
      <c r="J16" s="115">
        <v>341</v>
      </c>
      <c r="K16" s="116">
        <v>3.5480178961606494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0.46154854782665705</v>
      </c>
      <c r="E18" s="115">
        <v>352</v>
      </c>
      <c r="F18" s="114">
        <v>339</v>
      </c>
      <c r="G18" s="114">
        <v>349</v>
      </c>
      <c r="H18" s="114">
        <v>338</v>
      </c>
      <c r="I18" s="140">
        <v>332</v>
      </c>
      <c r="J18" s="115">
        <v>20</v>
      </c>
      <c r="K18" s="116">
        <v>6.024096385542169</v>
      </c>
    </row>
    <row r="19" spans="1:255" ht="14.1" customHeight="1" x14ac:dyDescent="0.2">
      <c r="A19" s="306" t="s">
        <v>235</v>
      </c>
      <c r="B19" s="307" t="s">
        <v>236</v>
      </c>
      <c r="C19" s="308"/>
      <c r="D19" s="113">
        <v>0.23208549137874515</v>
      </c>
      <c r="E19" s="115">
        <v>177</v>
      </c>
      <c r="F19" s="114">
        <v>174</v>
      </c>
      <c r="G19" s="114">
        <v>181</v>
      </c>
      <c r="H19" s="114">
        <v>178</v>
      </c>
      <c r="I19" s="140">
        <v>171</v>
      </c>
      <c r="J19" s="115">
        <v>6</v>
      </c>
      <c r="K19" s="116">
        <v>3.5087719298245612</v>
      </c>
    </row>
    <row r="20" spans="1:255" ht="14.1" customHeight="1" x14ac:dyDescent="0.2">
      <c r="A20" s="306">
        <v>12</v>
      </c>
      <c r="B20" s="307" t="s">
        <v>237</v>
      </c>
      <c r="C20" s="308"/>
      <c r="D20" s="113">
        <v>1.363666164033305</v>
      </c>
      <c r="E20" s="115">
        <v>1040</v>
      </c>
      <c r="F20" s="114">
        <v>1038</v>
      </c>
      <c r="G20" s="114">
        <v>1063</v>
      </c>
      <c r="H20" s="114">
        <v>1037</v>
      </c>
      <c r="I20" s="140">
        <v>1027</v>
      </c>
      <c r="J20" s="115">
        <v>13</v>
      </c>
      <c r="K20" s="116">
        <v>1.2658227848101267</v>
      </c>
    </row>
    <row r="21" spans="1:255" ht="14.1" customHeight="1" x14ac:dyDescent="0.2">
      <c r="A21" s="306">
        <v>21</v>
      </c>
      <c r="B21" s="307" t="s">
        <v>238</v>
      </c>
      <c r="C21" s="308"/>
      <c r="D21" s="113">
        <v>0.26879958041041108</v>
      </c>
      <c r="E21" s="115">
        <v>205</v>
      </c>
      <c r="F21" s="114">
        <v>206</v>
      </c>
      <c r="G21" s="114">
        <v>209</v>
      </c>
      <c r="H21" s="114">
        <v>204</v>
      </c>
      <c r="I21" s="140">
        <v>209</v>
      </c>
      <c r="J21" s="115">
        <v>-4</v>
      </c>
      <c r="K21" s="116">
        <v>-1.9138755980861244</v>
      </c>
    </row>
    <row r="22" spans="1:255" ht="14.1" customHeight="1" x14ac:dyDescent="0.2">
      <c r="A22" s="306">
        <v>22</v>
      </c>
      <c r="B22" s="307" t="s">
        <v>239</v>
      </c>
      <c r="C22" s="308"/>
      <c r="D22" s="113">
        <v>1.5551039139841343</v>
      </c>
      <c r="E22" s="115">
        <v>1186</v>
      </c>
      <c r="F22" s="114">
        <v>1190</v>
      </c>
      <c r="G22" s="114">
        <v>1199</v>
      </c>
      <c r="H22" s="114">
        <v>1187</v>
      </c>
      <c r="I22" s="140">
        <v>1207</v>
      </c>
      <c r="J22" s="115">
        <v>-21</v>
      </c>
      <c r="K22" s="116">
        <v>-1.7398508699254349</v>
      </c>
    </row>
    <row r="23" spans="1:255" ht="14.1" customHeight="1" x14ac:dyDescent="0.2">
      <c r="A23" s="306">
        <v>23</v>
      </c>
      <c r="B23" s="307" t="s">
        <v>240</v>
      </c>
      <c r="C23" s="308"/>
      <c r="D23" s="113">
        <v>0.93883170523831383</v>
      </c>
      <c r="E23" s="115">
        <v>716</v>
      </c>
      <c r="F23" s="114">
        <v>721</v>
      </c>
      <c r="G23" s="114">
        <v>706</v>
      </c>
      <c r="H23" s="114">
        <v>745</v>
      </c>
      <c r="I23" s="140">
        <v>748</v>
      </c>
      <c r="J23" s="115">
        <v>-32</v>
      </c>
      <c r="K23" s="116">
        <v>-4.2780748663101607</v>
      </c>
    </row>
    <row r="24" spans="1:255" ht="14.1" customHeight="1" x14ac:dyDescent="0.2">
      <c r="A24" s="306">
        <v>24</v>
      </c>
      <c r="B24" s="307" t="s">
        <v>241</v>
      </c>
      <c r="C24" s="308"/>
      <c r="D24" s="113">
        <v>4.5407460827378223</v>
      </c>
      <c r="E24" s="115">
        <v>3463</v>
      </c>
      <c r="F24" s="114">
        <v>3548</v>
      </c>
      <c r="G24" s="114">
        <v>3589</v>
      </c>
      <c r="H24" s="114">
        <v>3554</v>
      </c>
      <c r="I24" s="140">
        <v>3603</v>
      </c>
      <c r="J24" s="115">
        <v>-140</v>
      </c>
      <c r="K24" s="116">
        <v>-3.8856508465167914</v>
      </c>
    </row>
    <row r="25" spans="1:255" ht="14.1" customHeight="1" x14ac:dyDescent="0.2">
      <c r="A25" s="306">
        <v>25</v>
      </c>
      <c r="B25" s="307" t="s">
        <v>242</v>
      </c>
      <c r="C25" s="308"/>
      <c r="D25" s="113">
        <v>4.0595292729299155</v>
      </c>
      <c r="E25" s="115">
        <v>3096</v>
      </c>
      <c r="F25" s="114">
        <v>3141</v>
      </c>
      <c r="G25" s="114">
        <v>3165</v>
      </c>
      <c r="H25" s="114">
        <v>3111</v>
      </c>
      <c r="I25" s="140">
        <v>3159</v>
      </c>
      <c r="J25" s="115">
        <v>-63</v>
      </c>
      <c r="K25" s="116">
        <v>-1.9943019943019944</v>
      </c>
    </row>
    <row r="26" spans="1:255" ht="14.1" customHeight="1" x14ac:dyDescent="0.2">
      <c r="A26" s="306">
        <v>26</v>
      </c>
      <c r="B26" s="307" t="s">
        <v>243</v>
      </c>
      <c r="C26" s="308"/>
      <c r="D26" s="113">
        <v>2.7220874582049435</v>
      </c>
      <c r="E26" s="115">
        <v>2076</v>
      </c>
      <c r="F26" s="114">
        <v>2179</v>
      </c>
      <c r="G26" s="114">
        <v>2107</v>
      </c>
      <c r="H26" s="114">
        <v>2120</v>
      </c>
      <c r="I26" s="140">
        <v>2132</v>
      </c>
      <c r="J26" s="115">
        <v>-56</v>
      </c>
      <c r="K26" s="116">
        <v>-2.6266416510318948</v>
      </c>
    </row>
    <row r="27" spans="1:255" ht="14.1" customHeight="1" x14ac:dyDescent="0.2">
      <c r="A27" s="306">
        <v>27</v>
      </c>
      <c r="B27" s="307" t="s">
        <v>244</v>
      </c>
      <c r="C27" s="308"/>
      <c r="D27" s="113">
        <v>2.9856421687536878</v>
      </c>
      <c r="E27" s="115">
        <v>2277</v>
      </c>
      <c r="F27" s="114">
        <v>2298</v>
      </c>
      <c r="G27" s="114">
        <v>2301</v>
      </c>
      <c r="H27" s="114">
        <v>2305</v>
      </c>
      <c r="I27" s="140">
        <v>2323</v>
      </c>
      <c r="J27" s="115">
        <v>-46</v>
      </c>
      <c r="K27" s="116">
        <v>-1.9801980198019802</v>
      </c>
    </row>
    <row r="28" spans="1:255" ht="14.1" customHeight="1" x14ac:dyDescent="0.2">
      <c r="A28" s="306">
        <v>28</v>
      </c>
      <c r="B28" s="307" t="s">
        <v>245</v>
      </c>
      <c r="C28" s="308"/>
      <c r="D28" s="113">
        <v>0.27404445027207763</v>
      </c>
      <c r="E28" s="115">
        <v>209</v>
      </c>
      <c r="F28" s="114">
        <v>215</v>
      </c>
      <c r="G28" s="114">
        <v>218</v>
      </c>
      <c r="H28" s="114">
        <v>219</v>
      </c>
      <c r="I28" s="140">
        <v>216</v>
      </c>
      <c r="J28" s="115">
        <v>-7</v>
      </c>
      <c r="K28" s="116">
        <v>-3.2407407407407409</v>
      </c>
    </row>
    <row r="29" spans="1:255" ht="14.1" customHeight="1" x14ac:dyDescent="0.2">
      <c r="A29" s="306">
        <v>29</v>
      </c>
      <c r="B29" s="307" t="s">
        <v>246</v>
      </c>
      <c r="C29" s="308"/>
      <c r="D29" s="113">
        <v>3.0000655608732707</v>
      </c>
      <c r="E29" s="115">
        <v>2288</v>
      </c>
      <c r="F29" s="114">
        <v>2326</v>
      </c>
      <c r="G29" s="114">
        <v>2309</v>
      </c>
      <c r="H29" s="114">
        <v>2264</v>
      </c>
      <c r="I29" s="140">
        <v>2271</v>
      </c>
      <c r="J29" s="115">
        <v>17</v>
      </c>
      <c r="K29" s="116">
        <v>0.74856891237340384</v>
      </c>
    </row>
    <row r="30" spans="1:255" ht="14.1" customHeight="1" x14ac:dyDescent="0.2">
      <c r="A30" s="306" t="s">
        <v>247</v>
      </c>
      <c r="B30" s="307" t="s">
        <v>248</v>
      </c>
      <c r="C30" s="308"/>
      <c r="D30" s="113">
        <v>1.2168098079066414</v>
      </c>
      <c r="E30" s="115">
        <v>928</v>
      </c>
      <c r="F30" s="114">
        <v>931</v>
      </c>
      <c r="G30" s="114">
        <v>923</v>
      </c>
      <c r="H30" s="114">
        <v>922</v>
      </c>
      <c r="I30" s="140">
        <v>931</v>
      </c>
      <c r="J30" s="115">
        <v>-3</v>
      </c>
      <c r="K30" s="116">
        <v>-0.32223415682062301</v>
      </c>
    </row>
    <row r="31" spans="1:255" ht="14.1" customHeight="1" x14ac:dyDescent="0.2">
      <c r="A31" s="306" t="s">
        <v>249</v>
      </c>
      <c r="B31" s="307" t="s">
        <v>250</v>
      </c>
      <c r="C31" s="308"/>
      <c r="D31" s="113">
        <v>1.7793221005703797</v>
      </c>
      <c r="E31" s="115">
        <v>1357</v>
      </c>
      <c r="F31" s="114">
        <v>1392</v>
      </c>
      <c r="G31" s="114">
        <v>1383</v>
      </c>
      <c r="H31" s="114">
        <v>1339</v>
      </c>
      <c r="I31" s="140">
        <v>1337</v>
      </c>
      <c r="J31" s="115">
        <v>20</v>
      </c>
      <c r="K31" s="116">
        <v>1.4958863126402393</v>
      </c>
    </row>
    <row r="32" spans="1:255" ht="14.1" customHeight="1" x14ac:dyDescent="0.2">
      <c r="A32" s="306">
        <v>31</v>
      </c>
      <c r="B32" s="307" t="s">
        <v>251</v>
      </c>
      <c r="C32" s="308"/>
      <c r="D32" s="113">
        <v>0.71723595358290171</v>
      </c>
      <c r="E32" s="115">
        <v>547</v>
      </c>
      <c r="F32" s="114">
        <v>552</v>
      </c>
      <c r="G32" s="114">
        <v>547</v>
      </c>
      <c r="H32" s="114">
        <v>542</v>
      </c>
      <c r="I32" s="140">
        <v>532</v>
      </c>
      <c r="J32" s="115">
        <v>15</v>
      </c>
      <c r="K32" s="116">
        <v>2.8195488721804511</v>
      </c>
    </row>
    <row r="33" spans="1:11" ht="14.1" customHeight="1" x14ac:dyDescent="0.2">
      <c r="A33" s="306">
        <v>32</v>
      </c>
      <c r="B33" s="307" t="s">
        <v>252</v>
      </c>
      <c r="C33" s="308"/>
      <c r="D33" s="113">
        <v>1.6836032255949649</v>
      </c>
      <c r="E33" s="115">
        <v>1284</v>
      </c>
      <c r="F33" s="114">
        <v>1286</v>
      </c>
      <c r="G33" s="114">
        <v>1291</v>
      </c>
      <c r="H33" s="114">
        <v>1271</v>
      </c>
      <c r="I33" s="140">
        <v>1286</v>
      </c>
      <c r="J33" s="115">
        <v>-2</v>
      </c>
      <c r="K33" s="116">
        <v>-0.15552099533437014</v>
      </c>
    </row>
    <row r="34" spans="1:11" ht="14.1" customHeight="1" x14ac:dyDescent="0.2">
      <c r="A34" s="306">
        <v>33</v>
      </c>
      <c r="B34" s="307" t="s">
        <v>253</v>
      </c>
      <c r="C34" s="308"/>
      <c r="D34" s="113">
        <v>1.210253720579558</v>
      </c>
      <c r="E34" s="115">
        <v>923</v>
      </c>
      <c r="F34" s="114">
        <v>904</v>
      </c>
      <c r="G34" s="114">
        <v>924</v>
      </c>
      <c r="H34" s="114">
        <v>919</v>
      </c>
      <c r="I34" s="140">
        <v>913</v>
      </c>
      <c r="J34" s="115">
        <v>10</v>
      </c>
      <c r="K34" s="116">
        <v>1.095290251916758</v>
      </c>
    </row>
    <row r="35" spans="1:11" ht="14.1" customHeight="1" x14ac:dyDescent="0.2">
      <c r="A35" s="306">
        <v>34</v>
      </c>
      <c r="B35" s="307" t="s">
        <v>254</v>
      </c>
      <c r="C35" s="308"/>
      <c r="D35" s="113">
        <v>2.4191962236936995</v>
      </c>
      <c r="E35" s="115">
        <v>1845</v>
      </c>
      <c r="F35" s="114">
        <v>1867</v>
      </c>
      <c r="G35" s="114">
        <v>1849</v>
      </c>
      <c r="H35" s="114">
        <v>1869</v>
      </c>
      <c r="I35" s="140">
        <v>1871</v>
      </c>
      <c r="J35" s="115">
        <v>-26</v>
      </c>
      <c r="K35" s="116">
        <v>-1.389631213254944</v>
      </c>
    </row>
    <row r="36" spans="1:11" ht="14.1" customHeight="1" x14ac:dyDescent="0.2">
      <c r="A36" s="306">
        <v>41</v>
      </c>
      <c r="B36" s="307" t="s">
        <v>255</v>
      </c>
      <c r="C36" s="308"/>
      <c r="D36" s="113">
        <v>1.0738871041762277</v>
      </c>
      <c r="E36" s="115">
        <v>819</v>
      </c>
      <c r="F36" s="114">
        <v>810</v>
      </c>
      <c r="G36" s="114">
        <v>796</v>
      </c>
      <c r="H36" s="114">
        <v>765</v>
      </c>
      <c r="I36" s="140">
        <v>752</v>
      </c>
      <c r="J36" s="115">
        <v>67</v>
      </c>
      <c r="K36" s="116">
        <v>8.9095744680851059</v>
      </c>
    </row>
    <row r="37" spans="1:11" ht="14.1" customHeight="1" x14ac:dyDescent="0.2">
      <c r="A37" s="306">
        <v>42</v>
      </c>
      <c r="B37" s="307" t="s">
        <v>256</v>
      </c>
      <c r="C37" s="308"/>
      <c r="D37" s="113">
        <v>0.10227496230249787</v>
      </c>
      <c r="E37" s="115">
        <v>78</v>
      </c>
      <c r="F37" s="114">
        <v>81</v>
      </c>
      <c r="G37" s="114">
        <v>80</v>
      </c>
      <c r="H37" s="114">
        <v>80</v>
      </c>
      <c r="I37" s="140">
        <v>82</v>
      </c>
      <c r="J37" s="115">
        <v>-4</v>
      </c>
      <c r="K37" s="116">
        <v>-4.8780487804878048</v>
      </c>
    </row>
    <row r="38" spans="1:11" ht="14.1" customHeight="1" x14ac:dyDescent="0.2">
      <c r="A38" s="306">
        <v>43</v>
      </c>
      <c r="B38" s="307" t="s">
        <v>257</v>
      </c>
      <c r="C38" s="308"/>
      <c r="D38" s="113">
        <v>2.2316921261391203</v>
      </c>
      <c r="E38" s="115">
        <v>1702</v>
      </c>
      <c r="F38" s="114">
        <v>1701</v>
      </c>
      <c r="G38" s="114">
        <v>1673</v>
      </c>
      <c r="H38" s="114">
        <v>1601</v>
      </c>
      <c r="I38" s="140">
        <v>1575</v>
      </c>
      <c r="J38" s="115">
        <v>127</v>
      </c>
      <c r="K38" s="116">
        <v>8.0634920634920633</v>
      </c>
    </row>
    <row r="39" spans="1:11" ht="14.1" customHeight="1" x14ac:dyDescent="0.2">
      <c r="A39" s="306">
        <v>51</v>
      </c>
      <c r="B39" s="307" t="s">
        <v>258</v>
      </c>
      <c r="C39" s="308"/>
      <c r="D39" s="113">
        <v>4.4948534714482395</v>
      </c>
      <c r="E39" s="115">
        <v>3428</v>
      </c>
      <c r="F39" s="114">
        <v>3465</v>
      </c>
      <c r="G39" s="114">
        <v>3495</v>
      </c>
      <c r="H39" s="114">
        <v>3408</v>
      </c>
      <c r="I39" s="140">
        <v>3407</v>
      </c>
      <c r="J39" s="115">
        <v>21</v>
      </c>
      <c r="K39" s="116">
        <v>0.61637804520105666</v>
      </c>
    </row>
    <row r="40" spans="1:11" ht="14.1" customHeight="1" x14ac:dyDescent="0.2">
      <c r="A40" s="306" t="s">
        <v>259</v>
      </c>
      <c r="B40" s="307" t="s">
        <v>260</v>
      </c>
      <c r="C40" s="308"/>
      <c r="D40" s="113">
        <v>3.9100504818724184</v>
      </c>
      <c r="E40" s="115">
        <v>2982</v>
      </c>
      <c r="F40" s="114">
        <v>3031</v>
      </c>
      <c r="G40" s="114">
        <v>3047</v>
      </c>
      <c r="H40" s="114">
        <v>3001</v>
      </c>
      <c r="I40" s="140">
        <v>3008</v>
      </c>
      <c r="J40" s="115">
        <v>-26</v>
      </c>
      <c r="K40" s="116">
        <v>-0.86436170212765961</v>
      </c>
    </row>
    <row r="41" spans="1:11" ht="14.1" customHeight="1" x14ac:dyDescent="0.2">
      <c r="A41" s="306"/>
      <c r="B41" s="307" t="s">
        <v>261</v>
      </c>
      <c r="C41" s="308"/>
      <c r="D41" s="113">
        <v>2.9174588605520224</v>
      </c>
      <c r="E41" s="115">
        <v>2225</v>
      </c>
      <c r="F41" s="114">
        <v>2253</v>
      </c>
      <c r="G41" s="114">
        <v>2279</v>
      </c>
      <c r="H41" s="114">
        <v>2286</v>
      </c>
      <c r="I41" s="140">
        <v>2291</v>
      </c>
      <c r="J41" s="115">
        <v>-66</v>
      </c>
      <c r="K41" s="116">
        <v>-2.8808380619816676</v>
      </c>
    </row>
    <row r="42" spans="1:11" ht="14.1" customHeight="1" x14ac:dyDescent="0.2">
      <c r="A42" s="306">
        <v>52</v>
      </c>
      <c r="B42" s="307" t="s">
        <v>262</v>
      </c>
      <c r="C42" s="308"/>
      <c r="D42" s="113">
        <v>2.250049170654953</v>
      </c>
      <c r="E42" s="115">
        <v>1716</v>
      </c>
      <c r="F42" s="114">
        <v>1619</v>
      </c>
      <c r="G42" s="114">
        <v>1622</v>
      </c>
      <c r="H42" s="114">
        <v>1655</v>
      </c>
      <c r="I42" s="140">
        <v>1635</v>
      </c>
      <c r="J42" s="115">
        <v>81</v>
      </c>
      <c r="K42" s="116">
        <v>4.9541284403669721</v>
      </c>
    </row>
    <row r="43" spans="1:11" ht="14.1" customHeight="1" x14ac:dyDescent="0.2">
      <c r="A43" s="306" t="s">
        <v>263</v>
      </c>
      <c r="B43" s="307" t="s">
        <v>264</v>
      </c>
      <c r="C43" s="308"/>
      <c r="D43" s="113">
        <v>2.0874582049432897</v>
      </c>
      <c r="E43" s="115">
        <v>1592</v>
      </c>
      <c r="F43" s="114">
        <v>1482</v>
      </c>
      <c r="G43" s="114">
        <v>1485</v>
      </c>
      <c r="H43" s="114">
        <v>1513</v>
      </c>
      <c r="I43" s="140">
        <v>1496</v>
      </c>
      <c r="J43" s="115">
        <v>96</v>
      </c>
      <c r="K43" s="116">
        <v>6.4171122994652405</v>
      </c>
    </row>
    <row r="44" spans="1:11" ht="14.1" customHeight="1" x14ac:dyDescent="0.2">
      <c r="A44" s="306">
        <v>53</v>
      </c>
      <c r="B44" s="307" t="s">
        <v>265</v>
      </c>
      <c r="C44" s="308"/>
      <c r="D44" s="113">
        <v>0.7709958696649839</v>
      </c>
      <c r="E44" s="115">
        <v>588</v>
      </c>
      <c r="F44" s="114">
        <v>581</v>
      </c>
      <c r="G44" s="114">
        <v>584</v>
      </c>
      <c r="H44" s="114">
        <v>573</v>
      </c>
      <c r="I44" s="140">
        <v>571</v>
      </c>
      <c r="J44" s="115">
        <v>17</v>
      </c>
      <c r="K44" s="116">
        <v>2.9772329246935203</v>
      </c>
    </row>
    <row r="45" spans="1:11" ht="14.1" customHeight="1" x14ac:dyDescent="0.2">
      <c r="A45" s="306" t="s">
        <v>266</v>
      </c>
      <c r="B45" s="307" t="s">
        <v>267</v>
      </c>
      <c r="C45" s="308"/>
      <c r="D45" s="113">
        <v>0.74477152035665117</v>
      </c>
      <c r="E45" s="115">
        <v>568</v>
      </c>
      <c r="F45" s="114">
        <v>560</v>
      </c>
      <c r="G45" s="114">
        <v>562</v>
      </c>
      <c r="H45" s="114">
        <v>555</v>
      </c>
      <c r="I45" s="140">
        <v>553</v>
      </c>
      <c r="J45" s="115">
        <v>15</v>
      </c>
      <c r="K45" s="116">
        <v>2.7124773960216997</v>
      </c>
    </row>
    <row r="46" spans="1:11" ht="14.1" customHeight="1" x14ac:dyDescent="0.2">
      <c r="A46" s="306">
        <v>54</v>
      </c>
      <c r="B46" s="307" t="s">
        <v>268</v>
      </c>
      <c r="C46" s="308"/>
      <c r="D46" s="113">
        <v>1.985183242640792</v>
      </c>
      <c r="E46" s="115">
        <v>1514</v>
      </c>
      <c r="F46" s="114">
        <v>1496</v>
      </c>
      <c r="G46" s="114">
        <v>1498</v>
      </c>
      <c r="H46" s="114">
        <v>1462</v>
      </c>
      <c r="I46" s="140">
        <v>1418</v>
      </c>
      <c r="J46" s="115">
        <v>96</v>
      </c>
      <c r="K46" s="116">
        <v>6.7700987306064881</v>
      </c>
    </row>
    <row r="47" spans="1:11" ht="14.1" customHeight="1" x14ac:dyDescent="0.2">
      <c r="A47" s="306">
        <v>61</v>
      </c>
      <c r="B47" s="307" t="s">
        <v>269</v>
      </c>
      <c r="C47" s="308"/>
      <c r="D47" s="113">
        <v>3.1495443519307678</v>
      </c>
      <c r="E47" s="115">
        <v>2402</v>
      </c>
      <c r="F47" s="114">
        <v>2413</v>
      </c>
      <c r="G47" s="114">
        <v>2388</v>
      </c>
      <c r="H47" s="114">
        <v>2327</v>
      </c>
      <c r="I47" s="140">
        <v>2358</v>
      </c>
      <c r="J47" s="115">
        <v>44</v>
      </c>
      <c r="K47" s="116">
        <v>1.8659881255301103</v>
      </c>
    </row>
    <row r="48" spans="1:11" ht="14.1" customHeight="1" x14ac:dyDescent="0.2">
      <c r="A48" s="306">
        <v>62</v>
      </c>
      <c r="B48" s="307" t="s">
        <v>270</v>
      </c>
      <c r="C48" s="308"/>
      <c r="D48" s="113">
        <v>7.1526912738477675</v>
      </c>
      <c r="E48" s="115">
        <v>5455</v>
      </c>
      <c r="F48" s="114">
        <v>5424</v>
      </c>
      <c r="G48" s="114">
        <v>5397</v>
      </c>
      <c r="H48" s="114">
        <v>5346</v>
      </c>
      <c r="I48" s="140">
        <v>5428</v>
      </c>
      <c r="J48" s="115">
        <v>27</v>
      </c>
      <c r="K48" s="116">
        <v>0.49742078113485633</v>
      </c>
    </row>
    <row r="49" spans="1:11" ht="14.1" customHeight="1" x14ac:dyDescent="0.2">
      <c r="A49" s="306">
        <v>63</v>
      </c>
      <c r="B49" s="307" t="s">
        <v>271</v>
      </c>
      <c r="C49" s="308"/>
      <c r="D49" s="113">
        <v>2.3851045695928668</v>
      </c>
      <c r="E49" s="115">
        <v>1819</v>
      </c>
      <c r="F49" s="114">
        <v>1875</v>
      </c>
      <c r="G49" s="114">
        <v>1862</v>
      </c>
      <c r="H49" s="114">
        <v>1797</v>
      </c>
      <c r="I49" s="140">
        <v>1773</v>
      </c>
      <c r="J49" s="115">
        <v>46</v>
      </c>
      <c r="K49" s="116">
        <v>2.5944726452340667</v>
      </c>
    </row>
    <row r="50" spans="1:11" ht="14.1" customHeight="1" x14ac:dyDescent="0.2">
      <c r="A50" s="306" t="s">
        <v>272</v>
      </c>
      <c r="B50" s="307" t="s">
        <v>273</v>
      </c>
      <c r="C50" s="308"/>
      <c r="D50" s="113">
        <v>0.48777289713498984</v>
      </c>
      <c r="E50" s="115">
        <v>372</v>
      </c>
      <c r="F50" s="114">
        <v>396</v>
      </c>
      <c r="G50" s="114">
        <v>386</v>
      </c>
      <c r="H50" s="114">
        <v>380</v>
      </c>
      <c r="I50" s="140">
        <v>372</v>
      </c>
      <c r="J50" s="115">
        <v>0</v>
      </c>
      <c r="K50" s="116">
        <v>0</v>
      </c>
    </row>
    <row r="51" spans="1:11" ht="14.1" customHeight="1" x14ac:dyDescent="0.2">
      <c r="A51" s="306" t="s">
        <v>274</v>
      </c>
      <c r="B51" s="307" t="s">
        <v>275</v>
      </c>
      <c r="C51" s="308"/>
      <c r="D51" s="113">
        <v>1.581328263292467</v>
      </c>
      <c r="E51" s="115">
        <v>1206</v>
      </c>
      <c r="F51" s="114">
        <v>1238</v>
      </c>
      <c r="G51" s="114">
        <v>1229</v>
      </c>
      <c r="H51" s="114">
        <v>1176</v>
      </c>
      <c r="I51" s="140">
        <v>1154</v>
      </c>
      <c r="J51" s="115">
        <v>52</v>
      </c>
      <c r="K51" s="116">
        <v>4.5060658578856154</v>
      </c>
    </row>
    <row r="52" spans="1:11" ht="14.1" customHeight="1" x14ac:dyDescent="0.2">
      <c r="A52" s="306">
        <v>71</v>
      </c>
      <c r="B52" s="307" t="s">
        <v>276</v>
      </c>
      <c r="C52" s="308"/>
      <c r="D52" s="113">
        <v>12.663738280993902</v>
      </c>
      <c r="E52" s="115">
        <v>9658</v>
      </c>
      <c r="F52" s="114">
        <v>9769</v>
      </c>
      <c r="G52" s="114">
        <v>9741</v>
      </c>
      <c r="H52" s="114">
        <v>9680</v>
      </c>
      <c r="I52" s="140">
        <v>9604</v>
      </c>
      <c r="J52" s="115">
        <v>54</v>
      </c>
      <c r="K52" s="116">
        <v>0.56226572261557684</v>
      </c>
    </row>
    <row r="53" spans="1:11" ht="14.1" customHeight="1" x14ac:dyDescent="0.2">
      <c r="A53" s="306" t="s">
        <v>277</v>
      </c>
      <c r="B53" s="307" t="s">
        <v>278</v>
      </c>
      <c r="C53" s="308"/>
      <c r="D53" s="113">
        <v>4.8895299285386482</v>
      </c>
      <c r="E53" s="115">
        <v>3729</v>
      </c>
      <c r="F53" s="114">
        <v>3763</v>
      </c>
      <c r="G53" s="114">
        <v>3729</v>
      </c>
      <c r="H53" s="114">
        <v>3701</v>
      </c>
      <c r="I53" s="140">
        <v>3625</v>
      </c>
      <c r="J53" s="115">
        <v>104</v>
      </c>
      <c r="K53" s="116">
        <v>2.8689655172413793</v>
      </c>
    </row>
    <row r="54" spans="1:11" ht="14.1" customHeight="1" x14ac:dyDescent="0.2">
      <c r="A54" s="306" t="s">
        <v>279</v>
      </c>
      <c r="B54" s="307" t="s">
        <v>280</v>
      </c>
      <c r="C54" s="308"/>
      <c r="D54" s="113">
        <v>6.4498787123844492</v>
      </c>
      <c r="E54" s="115">
        <v>4919</v>
      </c>
      <c r="F54" s="114">
        <v>5000</v>
      </c>
      <c r="G54" s="114">
        <v>5025</v>
      </c>
      <c r="H54" s="114">
        <v>4989</v>
      </c>
      <c r="I54" s="140">
        <v>4984</v>
      </c>
      <c r="J54" s="115">
        <v>-65</v>
      </c>
      <c r="K54" s="116">
        <v>-1.3041733547351524</v>
      </c>
    </row>
    <row r="55" spans="1:11" ht="14.1" customHeight="1" x14ac:dyDescent="0.2">
      <c r="A55" s="306">
        <v>72</v>
      </c>
      <c r="B55" s="307" t="s">
        <v>281</v>
      </c>
      <c r="C55" s="308"/>
      <c r="D55" s="113">
        <v>4.3414410279944926</v>
      </c>
      <c r="E55" s="115">
        <v>3311</v>
      </c>
      <c r="F55" s="114">
        <v>3340</v>
      </c>
      <c r="G55" s="114">
        <v>3356</v>
      </c>
      <c r="H55" s="114">
        <v>3377</v>
      </c>
      <c r="I55" s="140">
        <v>3382</v>
      </c>
      <c r="J55" s="115">
        <v>-71</v>
      </c>
      <c r="K55" s="116">
        <v>-2.0993494973388529</v>
      </c>
    </row>
    <row r="56" spans="1:11" ht="14.1" customHeight="1" x14ac:dyDescent="0.2">
      <c r="A56" s="306" t="s">
        <v>282</v>
      </c>
      <c r="B56" s="307" t="s">
        <v>283</v>
      </c>
      <c r="C56" s="308"/>
      <c r="D56" s="113">
        <v>1.9471579361437095</v>
      </c>
      <c r="E56" s="115">
        <v>1485</v>
      </c>
      <c r="F56" s="114">
        <v>1522</v>
      </c>
      <c r="G56" s="114">
        <v>1531</v>
      </c>
      <c r="H56" s="114">
        <v>1563</v>
      </c>
      <c r="I56" s="140">
        <v>1562</v>
      </c>
      <c r="J56" s="115">
        <v>-77</v>
      </c>
      <c r="K56" s="116">
        <v>-4.929577464788732</v>
      </c>
    </row>
    <row r="57" spans="1:11" ht="14.1" customHeight="1" x14ac:dyDescent="0.2">
      <c r="A57" s="306" t="s">
        <v>284</v>
      </c>
      <c r="B57" s="307" t="s">
        <v>285</v>
      </c>
      <c r="C57" s="308"/>
      <c r="D57" s="113">
        <v>1.5918180030158002</v>
      </c>
      <c r="E57" s="115">
        <v>1214</v>
      </c>
      <c r="F57" s="114">
        <v>1206</v>
      </c>
      <c r="G57" s="114">
        <v>1208</v>
      </c>
      <c r="H57" s="114">
        <v>1214</v>
      </c>
      <c r="I57" s="140">
        <v>1214</v>
      </c>
      <c r="J57" s="115">
        <v>0</v>
      </c>
      <c r="K57" s="116">
        <v>0</v>
      </c>
    </row>
    <row r="58" spans="1:11" ht="14.1" customHeight="1" x14ac:dyDescent="0.2">
      <c r="A58" s="306">
        <v>73</v>
      </c>
      <c r="B58" s="307" t="s">
        <v>286</v>
      </c>
      <c r="C58" s="308"/>
      <c r="D58" s="113">
        <v>3.268865141283682</v>
      </c>
      <c r="E58" s="115">
        <v>2493</v>
      </c>
      <c r="F58" s="114">
        <v>2473</v>
      </c>
      <c r="G58" s="114">
        <v>2345</v>
      </c>
      <c r="H58" s="114">
        <v>2395</v>
      </c>
      <c r="I58" s="140">
        <v>2390</v>
      </c>
      <c r="J58" s="115">
        <v>103</v>
      </c>
      <c r="K58" s="116">
        <v>4.3096234309623433</v>
      </c>
    </row>
    <row r="59" spans="1:11" ht="14.1" customHeight="1" x14ac:dyDescent="0.2">
      <c r="A59" s="306" t="s">
        <v>287</v>
      </c>
      <c r="B59" s="307" t="s">
        <v>288</v>
      </c>
      <c r="C59" s="308"/>
      <c r="D59" s="113">
        <v>2.6761948469153607</v>
      </c>
      <c r="E59" s="115">
        <v>2041</v>
      </c>
      <c r="F59" s="114">
        <v>2029</v>
      </c>
      <c r="G59" s="114">
        <v>1904</v>
      </c>
      <c r="H59" s="114">
        <v>1965</v>
      </c>
      <c r="I59" s="140">
        <v>1954</v>
      </c>
      <c r="J59" s="115">
        <v>87</v>
      </c>
      <c r="K59" s="116">
        <v>4.452405322415558</v>
      </c>
    </row>
    <row r="60" spans="1:11" ht="14.1" customHeight="1" x14ac:dyDescent="0.2">
      <c r="A60" s="306">
        <v>81</v>
      </c>
      <c r="B60" s="307" t="s">
        <v>289</v>
      </c>
      <c r="C60" s="308"/>
      <c r="D60" s="113">
        <v>9.1457418212810602</v>
      </c>
      <c r="E60" s="115">
        <v>6975</v>
      </c>
      <c r="F60" s="114">
        <v>6965</v>
      </c>
      <c r="G60" s="114">
        <v>6849</v>
      </c>
      <c r="H60" s="114">
        <v>6700</v>
      </c>
      <c r="I60" s="140">
        <v>6729</v>
      </c>
      <c r="J60" s="115">
        <v>246</v>
      </c>
      <c r="K60" s="116">
        <v>3.6558181007579136</v>
      </c>
    </row>
    <row r="61" spans="1:11" ht="14.1" customHeight="1" x14ac:dyDescent="0.2">
      <c r="A61" s="306" t="s">
        <v>290</v>
      </c>
      <c r="B61" s="307" t="s">
        <v>291</v>
      </c>
      <c r="C61" s="308"/>
      <c r="D61" s="113">
        <v>2.7797810266832754</v>
      </c>
      <c r="E61" s="115">
        <v>2120</v>
      </c>
      <c r="F61" s="114">
        <v>2120</v>
      </c>
      <c r="G61" s="114">
        <v>2132</v>
      </c>
      <c r="H61" s="114">
        <v>2034</v>
      </c>
      <c r="I61" s="140">
        <v>2074</v>
      </c>
      <c r="J61" s="115">
        <v>46</v>
      </c>
      <c r="K61" s="116">
        <v>2.217936354869817</v>
      </c>
    </row>
    <row r="62" spans="1:11" ht="14.1" customHeight="1" x14ac:dyDescent="0.2">
      <c r="A62" s="306" t="s">
        <v>292</v>
      </c>
      <c r="B62" s="307" t="s">
        <v>293</v>
      </c>
      <c r="C62" s="308"/>
      <c r="D62" s="113">
        <v>3.5966695076378419</v>
      </c>
      <c r="E62" s="115">
        <v>2743</v>
      </c>
      <c r="F62" s="114">
        <v>2750</v>
      </c>
      <c r="G62" s="114">
        <v>2643</v>
      </c>
      <c r="H62" s="114">
        <v>2596</v>
      </c>
      <c r="I62" s="140">
        <v>2599</v>
      </c>
      <c r="J62" s="115">
        <v>144</v>
      </c>
      <c r="K62" s="116">
        <v>5.540592535590612</v>
      </c>
    </row>
    <row r="63" spans="1:11" ht="14.1" customHeight="1" x14ac:dyDescent="0.2">
      <c r="A63" s="306"/>
      <c r="B63" s="307" t="s">
        <v>294</v>
      </c>
      <c r="C63" s="308"/>
      <c r="D63" s="113">
        <v>3.0302235625778535</v>
      </c>
      <c r="E63" s="115">
        <v>2311</v>
      </c>
      <c r="F63" s="114">
        <v>2306</v>
      </c>
      <c r="G63" s="114">
        <v>2210</v>
      </c>
      <c r="H63" s="114">
        <v>2176</v>
      </c>
      <c r="I63" s="140">
        <v>2182</v>
      </c>
      <c r="J63" s="115">
        <v>129</v>
      </c>
      <c r="K63" s="116">
        <v>5.9120073327222729</v>
      </c>
    </row>
    <row r="64" spans="1:11" ht="14.1" customHeight="1" x14ac:dyDescent="0.2">
      <c r="A64" s="306" t="s">
        <v>295</v>
      </c>
      <c r="B64" s="307" t="s">
        <v>296</v>
      </c>
      <c r="C64" s="308"/>
      <c r="D64" s="113">
        <v>0.83786796040123257</v>
      </c>
      <c r="E64" s="115">
        <v>639</v>
      </c>
      <c r="F64" s="114">
        <v>629</v>
      </c>
      <c r="G64" s="114">
        <v>623</v>
      </c>
      <c r="H64" s="114">
        <v>609</v>
      </c>
      <c r="I64" s="140">
        <v>608</v>
      </c>
      <c r="J64" s="115">
        <v>31</v>
      </c>
      <c r="K64" s="116">
        <v>5.0986842105263159</v>
      </c>
    </row>
    <row r="65" spans="1:11" ht="14.1" customHeight="1" x14ac:dyDescent="0.2">
      <c r="A65" s="306" t="s">
        <v>297</v>
      </c>
      <c r="B65" s="307" t="s">
        <v>298</v>
      </c>
      <c r="C65" s="308"/>
      <c r="D65" s="113">
        <v>1.0135711007670622</v>
      </c>
      <c r="E65" s="115">
        <v>773</v>
      </c>
      <c r="F65" s="114">
        <v>777</v>
      </c>
      <c r="G65" s="114">
        <v>775</v>
      </c>
      <c r="H65" s="114">
        <v>771</v>
      </c>
      <c r="I65" s="140">
        <v>767</v>
      </c>
      <c r="J65" s="115">
        <v>6</v>
      </c>
      <c r="K65" s="116">
        <v>0.78226857887874834</v>
      </c>
    </row>
    <row r="66" spans="1:11" ht="14.1" customHeight="1" x14ac:dyDescent="0.2">
      <c r="A66" s="306">
        <v>82</v>
      </c>
      <c r="B66" s="307" t="s">
        <v>299</v>
      </c>
      <c r="C66" s="308"/>
      <c r="D66" s="113">
        <v>3.650429423719924</v>
      </c>
      <c r="E66" s="115">
        <v>2784</v>
      </c>
      <c r="F66" s="114">
        <v>2782</v>
      </c>
      <c r="G66" s="114">
        <v>2817</v>
      </c>
      <c r="H66" s="114">
        <v>2836</v>
      </c>
      <c r="I66" s="140">
        <v>2831</v>
      </c>
      <c r="J66" s="115">
        <v>-47</v>
      </c>
      <c r="K66" s="116">
        <v>-1.6601907453196749</v>
      </c>
    </row>
    <row r="67" spans="1:11" ht="14.1" customHeight="1" x14ac:dyDescent="0.2">
      <c r="A67" s="306" t="s">
        <v>300</v>
      </c>
      <c r="B67" s="307" t="s">
        <v>301</v>
      </c>
      <c r="C67" s="308"/>
      <c r="D67" s="113">
        <v>2.3011866518062019</v>
      </c>
      <c r="E67" s="115">
        <v>1755</v>
      </c>
      <c r="F67" s="114">
        <v>1762</v>
      </c>
      <c r="G67" s="114">
        <v>1782</v>
      </c>
      <c r="H67" s="114">
        <v>1812</v>
      </c>
      <c r="I67" s="140">
        <v>1805</v>
      </c>
      <c r="J67" s="115">
        <v>-50</v>
      </c>
      <c r="K67" s="116">
        <v>-2.770083102493075</v>
      </c>
    </row>
    <row r="68" spans="1:11" ht="14.1" customHeight="1" x14ac:dyDescent="0.2">
      <c r="A68" s="306" t="s">
        <v>302</v>
      </c>
      <c r="B68" s="307" t="s">
        <v>303</v>
      </c>
      <c r="C68" s="308"/>
      <c r="D68" s="113">
        <v>0.70936864879040185</v>
      </c>
      <c r="E68" s="115">
        <v>541</v>
      </c>
      <c r="F68" s="114">
        <v>544</v>
      </c>
      <c r="G68" s="114">
        <v>551</v>
      </c>
      <c r="H68" s="114">
        <v>546</v>
      </c>
      <c r="I68" s="140">
        <v>549</v>
      </c>
      <c r="J68" s="115">
        <v>-8</v>
      </c>
      <c r="K68" s="116">
        <v>-1.4571948998178506</v>
      </c>
    </row>
    <row r="69" spans="1:11" ht="14.1" customHeight="1" x14ac:dyDescent="0.2">
      <c r="A69" s="306">
        <v>83</v>
      </c>
      <c r="B69" s="307" t="s">
        <v>304</v>
      </c>
      <c r="C69" s="308"/>
      <c r="D69" s="113">
        <v>8.4927555235035737</v>
      </c>
      <c r="E69" s="115">
        <v>6477</v>
      </c>
      <c r="F69" s="114">
        <v>6455</v>
      </c>
      <c r="G69" s="114">
        <v>6435</v>
      </c>
      <c r="H69" s="114">
        <v>6285</v>
      </c>
      <c r="I69" s="140">
        <v>6342</v>
      </c>
      <c r="J69" s="115">
        <v>135</v>
      </c>
      <c r="K69" s="116">
        <v>2.1286660359508041</v>
      </c>
    </row>
    <row r="70" spans="1:11" ht="14.1" customHeight="1" x14ac:dyDescent="0.2">
      <c r="A70" s="306" t="s">
        <v>305</v>
      </c>
      <c r="B70" s="307" t="s">
        <v>306</v>
      </c>
      <c r="C70" s="308"/>
      <c r="D70" s="113">
        <v>7.1028650101619357</v>
      </c>
      <c r="E70" s="115">
        <v>5417</v>
      </c>
      <c r="F70" s="114">
        <v>5411</v>
      </c>
      <c r="G70" s="114">
        <v>5381</v>
      </c>
      <c r="H70" s="114">
        <v>5241</v>
      </c>
      <c r="I70" s="140">
        <v>5277</v>
      </c>
      <c r="J70" s="115">
        <v>140</v>
      </c>
      <c r="K70" s="116">
        <v>2.6530225506916807</v>
      </c>
    </row>
    <row r="71" spans="1:11" ht="14.1" customHeight="1" x14ac:dyDescent="0.2">
      <c r="A71" s="306"/>
      <c r="B71" s="307" t="s">
        <v>307</v>
      </c>
      <c r="C71" s="308"/>
      <c r="D71" s="113">
        <v>3.9100504818724184</v>
      </c>
      <c r="E71" s="115">
        <v>2982</v>
      </c>
      <c r="F71" s="114">
        <v>2981</v>
      </c>
      <c r="G71" s="114">
        <v>2982</v>
      </c>
      <c r="H71" s="114">
        <v>2879</v>
      </c>
      <c r="I71" s="140">
        <v>2908</v>
      </c>
      <c r="J71" s="115">
        <v>74</v>
      </c>
      <c r="K71" s="116">
        <v>2.5447042640990372</v>
      </c>
    </row>
    <row r="72" spans="1:11" ht="14.1" customHeight="1" x14ac:dyDescent="0.2">
      <c r="A72" s="306">
        <v>84</v>
      </c>
      <c r="B72" s="307" t="s">
        <v>308</v>
      </c>
      <c r="C72" s="308"/>
      <c r="D72" s="113">
        <v>1.5983740903428834</v>
      </c>
      <c r="E72" s="115">
        <v>1219</v>
      </c>
      <c r="F72" s="114">
        <v>1205</v>
      </c>
      <c r="G72" s="114">
        <v>1173</v>
      </c>
      <c r="H72" s="114">
        <v>1177</v>
      </c>
      <c r="I72" s="140">
        <v>1169</v>
      </c>
      <c r="J72" s="115">
        <v>50</v>
      </c>
      <c r="K72" s="116">
        <v>4.2771599657827206</v>
      </c>
    </row>
    <row r="73" spans="1:11" ht="14.1" customHeight="1" x14ac:dyDescent="0.2">
      <c r="A73" s="306" t="s">
        <v>309</v>
      </c>
      <c r="B73" s="307" t="s">
        <v>310</v>
      </c>
      <c r="C73" s="308"/>
      <c r="D73" s="113">
        <v>0.76706221726873403</v>
      </c>
      <c r="E73" s="115">
        <v>585</v>
      </c>
      <c r="F73" s="114">
        <v>572</v>
      </c>
      <c r="G73" s="114">
        <v>556</v>
      </c>
      <c r="H73" s="114">
        <v>561</v>
      </c>
      <c r="I73" s="140">
        <v>549</v>
      </c>
      <c r="J73" s="115">
        <v>36</v>
      </c>
      <c r="K73" s="116">
        <v>6.557377049180328</v>
      </c>
    </row>
    <row r="74" spans="1:11" ht="14.1" customHeight="1" x14ac:dyDescent="0.2">
      <c r="A74" s="306" t="s">
        <v>311</v>
      </c>
      <c r="B74" s="307" t="s">
        <v>312</v>
      </c>
      <c r="C74" s="308"/>
      <c r="D74" s="113">
        <v>0.15996853078083001</v>
      </c>
      <c r="E74" s="115">
        <v>122</v>
      </c>
      <c r="F74" s="114">
        <v>124</v>
      </c>
      <c r="G74" s="114">
        <v>121</v>
      </c>
      <c r="H74" s="114">
        <v>118</v>
      </c>
      <c r="I74" s="140">
        <v>124</v>
      </c>
      <c r="J74" s="115">
        <v>-2</v>
      </c>
      <c r="K74" s="116">
        <v>-1.6129032258064515</v>
      </c>
    </row>
    <row r="75" spans="1:11" ht="14.1" customHeight="1" x14ac:dyDescent="0.2">
      <c r="A75" s="306" t="s">
        <v>313</v>
      </c>
      <c r="B75" s="307" t="s">
        <v>314</v>
      </c>
      <c r="C75" s="308"/>
      <c r="D75" s="113">
        <v>0.12981052907624729</v>
      </c>
      <c r="E75" s="115">
        <v>99</v>
      </c>
      <c r="F75" s="114">
        <v>99</v>
      </c>
      <c r="G75" s="114">
        <v>98</v>
      </c>
      <c r="H75" s="114">
        <v>98</v>
      </c>
      <c r="I75" s="140">
        <v>98</v>
      </c>
      <c r="J75" s="115">
        <v>1</v>
      </c>
      <c r="K75" s="116">
        <v>1.0204081632653061</v>
      </c>
    </row>
    <row r="76" spans="1:11" ht="14.1" customHeight="1" x14ac:dyDescent="0.2">
      <c r="A76" s="306">
        <v>91</v>
      </c>
      <c r="B76" s="307" t="s">
        <v>315</v>
      </c>
      <c r="C76" s="308"/>
      <c r="D76" s="113">
        <v>0.7906641316462335</v>
      </c>
      <c r="E76" s="115">
        <v>603</v>
      </c>
      <c r="F76" s="114">
        <v>590</v>
      </c>
      <c r="G76" s="114">
        <v>582</v>
      </c>
      <c r="H76" s="114">
        <v>565</v>
      </c>
      <c r="I76" s="140">
        <v>541</v>
      </c>
      <c r="J76" s="115">
        <v>62</v>
      </c>
      <c r="K76" s="116">
        <v>11.460258780036968</v>
      </c>
    </row>
    <row r="77" spans="1:11" ht="14.1" customHeight="1" x14ac:dyDescent="0.2">
      <c r="A77" s="306">
        <v>92</v>
      </c>
      <c r="B77" s="307" t="s">
        <v>316</v>
      </c>
      <c r="C77" s="308"/>
      <c r="D77" s="113">
        <v>1.0686422343145612</v>
      </c>
      <c r="E77" s="115">
        <v>815</v>
      </c>
      <c r="F77" s="114">
        <v>809</v>
      </c>
      <c r="G77" s="114">
        <v>811</v>
      </c>
      <c r="H77" s="114">
        <v>817</v>
      </c>
      <c r="I77" s="140">
        <v>812</v>
      </c>
      <c r="J77" s="115">
        <v>3</v>
      </c>
      <c r="K77" s="116">
        <v>0.36945812807881773</v>
      </c>
    </row>
    <row r="78" spans="1:11" ht="14.1" customHeight="1" x14ac:dyDescent="0.2">
      <c r="A78" s="306">
        <v>93</v>
      </c>
      <c r="B78" s="307" t="s">
        <v>317</v>
      </c>
      <c r="C78" s="308"/>
      <c r="D78" s="113">
        <v>0.21897331672457876</v>
      </c>
      <c r="E78" s="115">
        <v>167</v>
      </c>
      <c r="F78" s="114">
        <v>168</v>
      </c>
      <c r="G78" s="114">
        <v>170</v>
      </c>
      <c r="H78" s="114">
        <v>165</v>
      </c>
      <c r="I78" s="140">
        <v>177</v>
      </c>
      <c r="J78" s="115">
        <v>-10</v>
      </c>
      <c r="K78" s="116">
        <v>-5.6497175141242941</v>
      </c>
    </row>
    <row r="79" spans="1:11" ht="14.1" customHeight="1" x14ac:dyDescent="0.2">
      <c r="A79" s="306">
        <v>94</v>
      </c>
      <c r="B79" s="307" t="s">
        <v>318</v>
      </c>
      <c r="C79" s="308"/>
      <c r="D79" s="113">
        <v>0.21897331672457876</v>
      </c>
      <c r="E79" s="115">
        <v>167</v>
      </c>
      <c r="F79" s="114">
        <v>163</v>
      </c>
      <c r="G79" s="114">
        <v>169</v>
      </c>
      <c r="H79" s="114">
        <v>193</v>
      </c>
      <c r="I79" s="140">
        <v>188</v>
      </c>
      <c r="J79" s="115">
        <v>-21</v>
      </c>
      <c r="K79" s="116">
        <v>-11.170212765957446</v>
      </c>
    </row>
    <row r="80" spans="1:11" ht="14.1" customHeight="1" x14ac:dyDescent="0.2">
      <c r="A80" s="306" t="s">
        <v>319</v>
      </c>
      <c r="B80" s="307" t="s">
        <v>320</v>
      </c>
      <c r="C80" s="308"/>
      <c r="D80" s="113">
        <v>1.1800957188749754E-2</v>
      </c>
      <c r="E80" s="115">
        <v>9</v>
      </c>
      <c r="F80" s="114">
        <v>10</v>
      </c>
      <c r="G80" s="114">
        <v>10</v>
      </c>
      <c r="H80" s="114">
        <v>8</v>
      </c>
      <c r="I80" s="140">
        <v>7</v>
      </c>
      <c r="J80" s="115">
        <v>2</v>
      </c>
      <c r="K80" s="116">
        <v>28.571428571428573</v>
      </c>
    </row>
    <row r="81" spans="1:11" ht="14.1" customHeight="1" x14ac:dyDescent="0.2">
      <c r="A81" s="310" t="s">
        <v>321</v>
      </c>
      <c r="B81" s="311" t="s">
        <v>224</v>
      </c>
      <c r="C81" s="312"/>
      <c r="D81" s="125">
        <v>0.73297056316790143</v>
      </c>
      <c r="E81" s="143">
        <v>559</v>
      </c>
      <c r="F81" s="144">
        <v>561</v>
      </c>
      <c r="G81" s="144">
        <v>565</v>
      </c>
      <c r="H81" s="144">
        <v>547</v>
      </c>
      <c r="I81" s="145">
        <v>545</v>
      </c>
      <c r="J81" s="143">
        <v>14</v>
      </c>
      <c r="K81" s="146">
        <v>2.5688073394495414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24424</v>
      </c>
      <c r="E12" s="114">
        <v>25284</v>
      </c>
      <c r="F12" s="114">
        <v>25169</v>
      </c>
      <c r="G12" s="114">
        <v>25344</v>
      </c>
      <c r="H12" s="140">
        <v>24930</v>
      </c>
      <c r="I12" s="115">
        <v>-506</v>
      </c>
      <c r="J12" s="116">
        <v>-2.0296831127156039</v>
      </c>
      <c r="K12"/>
      <c r="L12"/>
      <c r="M12"/>
      <c r="N12"/>
      <c r="O12"/>
      <c r="P12"/>
    </row>
    <row r="13" spans="1:16" s="110" customFormat="1" ht="14.45" customHeight="1" x14ac:dyDescent="0.2">
      <c r="A13" s="120" t="s">
        <v>105</v>
      </c>
      <c r="B13" s="119" t="s">
        <v>106</v>
      </c>
      <c r="C13" s="113">
        <v>41.037504094333443</v>
      </c>
      <c r="D13" s="115">
        <v>10023</v>
      </c>
      <c r="E13" s="114">
        <v>10313</v>
      </c>
      <c r="F13" s="114">
        <v>10212</v>
      </c>
      <c r="G13" s="114">
        <v>10207</v>
      </c>
      <c r="H13" s="140">
        <v>9986</v>
      </c>
      <c r="I13" s="115">
        <v>37</v>
      </c>
      <c r="J13" s="116">
        <v>0.3705187262167034</v>
      </c>
      <c r="K13"/>
      <c r="L13"/>
      <c r="M13"/>
      <c r="N13"/>
      <c r="O13"/>
      <c r="P13"/>
    </row>
    <row r="14" spans="1:16" s="110" customFormat="1" ht="14.45" customHeight="1" x14ac:dyDescent="0.2">
      <c r="A14" s="120"/>
      <c r="B14" s="119" t="s">
        <v>107</v>
      </c>
      <c r="C14" s="113">
        <v>58.962495905666557</v>
      </c>
      <c r="D14" s="115">
        <v>14401</v>
      </c>
      <c r="E14" s="114">
        <v>14971</v>
      </c>
      <c r="F14" s="114">
        <v>14957</v>
      </c>
      <c r="G14" s="114">
        <v>15137</v>
      </c>
      <c r="H14" s="140">
        <v>14944</v>
      </c>
      <c r="I14" s="115">
        <v>-543</v>
      </c>
      <c r="J14" s="116">
        <v>-3.6335653104925054</v>
      </c>
      <c r="K14"/>
      <c r="L14"/>
      <c r="M14"/>
      <c r="N14"/>
      <c r="O14"/>
      <c r="P14"/>
    </row>
    <row r="15" spans="1:16" s="110" customFormat="1" ht="14.45" customHeight="1" x14ac:dyDescent="0.2">
      <c r="A15" s="118" t="s">
        <v>105</v>
      </c>
      <c r="B15" s="121" t="s">
        <v>108</v>
      </c>
      <c r="C15" s="113">
        <v>17.593350802489354</v>
      </c>
      <c r="D15" s="115">
        <v>4297</v>
      </c>
      <c r="E15" s="114">
        <v>4417</v>
      </c>
      <c r="F15" s="114">
        <v>4393</v>
      </c>
      <c r="G15" s="114">
        <v>4407</v>
      </c>
      <c r="H15" s="140">
        <v>4220</v>
      </c>
      <c r="I15" s="115">
        <v>77</v>
      </c>
      <c r="J15" s="116">
        <v>1.8246445497630333</v>
      </c>
      <c r="K15"/>
      <c r="L15"/>
      <c r="M15"/>
      <c r="N15"/>
      <c r="O15"/>
      <c r="P15"/>
    </row>
    <row r="16" spans="1:16" s="110" customFormat="1" ht="14.45" customHeight="1" x14ac:dyDescent="0.2">
      <c r="A16" s="118"/>
      <c r="B16" s="121" t="s">
        <v>109</v>
      </c>
      <c r="C16" s="113">
        <v>48.738945299705208</v>
      </c>
      <c r="D16" s="115">
        <v>11904</v>
      </c>
      <c r="E16" s="114">
        <v>12426</v>
      </c>
      <c r="F16" s="114">
        <v>12416</v>
      </c>
      <c r="G16" s="114">
        <v>12586</v>
      </c>
      <c r="H16" s="140">
        <v>12494</v>
      </c>
      <c r="I16" s="115">
        <v>-590</v>
      </c>
      <c r="J16" s="116">
        <v>-4.7222666880102446</v>
      </c>
      <c r="K16"/>
      <c r="L16"/>
      <c r="M16"/>
      <c r="N16"/>
      <c r="O16"/>
      <c r="P16"/>
    </row>
    <row r="17" spans="1:16" s="110" customFormat="1" ht="14.45" customHeight="1" x14ac:dyDescent="0.2">
      <c r="A17" s="118"/>
      <c r="B17" s="121" t="s">
        <v>110</v>
      </c>
      <c r="C17" s="113">
        <v>19.308876514903375</v>
      </c>
      <c r="D17" s="115">
        <v>4716</v>
      </c>
      <c r="E17" s="114">
        <v>4844</v>
      </c>
      <c r="F17" s="114">
        <v>4818</v>
      </c>
      <c r="G17" s="114">
        <v>4806</v>
      </c>
      <c r="H17" s="140">
        <v>4760</v>
      </c>
      <c r="I17" s="115">
        <v>-44</v>
      </c>
      <c r="J17" s="116">
        <v>-0.92436974789915971</v>
      </c>
      <c r="K17"/>
      <c r="L17"/>
      <c r="M17"/>
      <c r="N17"/>
      <c r="O17"/>
      <c r="P17"/>
    </row>
    <row r="18" spans="1:16" s="110" customFormat="1" ht="14.45" customHeight="1" x14ac:dyDescent="0.2">
      <c r="A18" s="120"/>
      <c r="B18" s="121" t="s">
        <v>111</v>
      </c>
      <c r="C18" s="113">
        <v>14.358827382902064</v>
      </c>
      <c r="D18" s="115">
        <v>3507</v>
      </c>
      <c r="E18" s="114">
        <v>3597</v>
      </c>
      <c r="F18" s="114">
        <v>3542</v>
      </c>
      <c r="G18" s="114">
        <v>3545</v>
      </c>
      <c r="H18" s="140">
        <v>3456</v>
      </c>
      <c r="I18" s="115">
        <v>51</v>
      </c>
      <c r="J18" s="116">
        <v>1.4756944444444444</v>
      </c>
      <c r="K18"/>
      <c r="L18"/>
      <c r="M18"/>
      <c r="N18"/>
      <c r="O18"/>
      <c r="P18"/>
    </row>
    <row r="19" spans="1:16" s="110" customFormat="1" ht="14.45" customHeight="1" x14ac:dyDescent="0.2">
      <c r="A19" s="120"/>
      <c r="B19" s="121" t="s">
        <v>112</v>
      </c>
      <c r="C19" s="113">
        <v>1.3306583688175564</v>
      </c>
      <c r="D19" s="115">
        <v>325</v>
      </c>
      <c r="E19" s="114">
        <v>357</v>
      </c>
      <c r="F19" s="114">
        <v>344</v>
      </c>
      <c r="G19" s="114">
        <v>295</v>
      </c>
      <c r="H19" s="140">
        <v>270</v>
      </c>
      <c r="I19" s="115">
        <v>55</v>
      </c>
      <c r="J19" s="116">
        <v>20.37037037037037</v>
      </c>
      <c r="K19"/>
      <c r="L19"/>
      <c r="M19"/>
      <c r="N19"/>
      <c r="O19"/>
      <c r="P19"/>
    </row>
    <row r="20" spans="1:16" s="110" customFormat="1" ht="14.45" customHeight="1" x14ac:dyDescent="0.2">
      <c r="A20" s="120" t="s">
        <v>113</v>
      </c>
      <c r="B20" s="119" t="s">
        <v>116</v>
      </c>
      <c r="C20" s="113">
        <v>87.463150999017358</v>
      </c>
      <c r="D20" s="115">
        <v>21362</v>
      </c>
      <c r="E20" s="114">
        <v>22059</v>
      </c>
      <c r="F20" s="114">
        <v>22022</v>
      </c>
      <c r="G20" s="114">
        <v>22161</v>
      </c>
      <c r="H20" s="140">
        <v>21813</v>
      </c>
      <c r="I20" s="115">
        <v>-451</v>
      </c>
      <c r="J20" s="116">
        <v>-2.0675743822491177</v>
      </c>
      <c r="K20"/>
      <c r="L20"/>
      <c r="M20"/>
      <c r="N20"/>
      <c r="O20"/>
      <c r="P20"/>
    </row>
    <row r="21" spans="1:16" s="110" customFormat="1" ht="14.45" customHeight="1" x14ac:dyDescent="0.2">
      <c r="A21" s="123"/>
      <c r="B21" s="124" t="s">
        <v>117</v>
      </c>
      <c r="C21" s="125">
        <v>11.971830985915492</v>
      </c>
      <c r="D21" s="143">
        <v>2924</v>
      </c>
      <c r="E21" s="144">
        <v>3072</v>
      </c>
      <c r="F21" s="144">
        <v>3005</v>
      </c>
      <c r="G21" s="144">
        <v>3034</v>
      </c>
      <c r="H21" s="145">
        <v>2972</v>
      </c>
      <c r="I21" s="143">
        <v>-48</v>
      </c>
      <c r="J21" s="146">
        <v>-1.6150740242261103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26233</v>
      </c>
      <c r="E56" s="114">
        <v>26945</v>
      </c>
      <c r="F56" s="114">
        <v>26963</v>
      </c>
      <c r="G56" s="114">
        <v>27137</v>
      </c>
      <c r="H56" s="140">
        <v>26825</v>
      </c>
      <c r="I56" s="115">
        <v>-592</v>
      </c>
      <c r="J56" s="116">
        <v>-2.2068965517241379</v>
      </c>
      <c r="K56"/>
      <c r="L56"/>
      <c r="M56"/>
      <c r="N56"/>
      <c r="O56"/>
      <c r="P56"/>
    </row>
    <row r="57" spans="1:16" s="110" customFormat="1" ht="14.45" customHeight="1" x14ac:dyDescent="0.2">
      <c r="A57" s="120" t="s">
        <v>105</v>
      </c>
      <c r="B57" s="119" t="s">
        <v>106</v>
      </c>
      <c r="C57" s="113">
        <v>40.323256966416345</v>
      </c>
      <c r="D57" s="115">
        <v>10578</v>
      </c>
      <c r="E57" s="114">
        <v>10845</v>
      </c>
      <c r="F57" s="114">
        <v>10848</v>
      </c>
      <c r="G57" s="114">
        <v>10817</v>
      </c>
      <c r="H57" s="140">
        <v>10640</v>
      </c>
      <c r="I57" s="115">
        <v>-62</v>
      </c>
      <c r="J57" s="116">
        <v>-0.58270676691729328</v>
      </c>
    </row>
    <row r="58" spans="1:16" s="110" customFormat="1" ht="14.45" customHeight="1" x14ac:dyDescent="0.2">
      <c r="A58" s="120"/>
      <c r="B58" s="119" t="s">
        <v>107</v>
      </c>
      <c r="C58" s="113">
        <v>59.676743033583655</v>
      </c>
      <c r="D58" s="115">
        <v>15655</v>
      </c>
      <c r="E58" s="114">
        <v>16100</v>
      </c>
      <c r="F58" s="114">
        <v>16115</v>
      </c>
      <c r="G58" s="114">
        <v>16320</v>
      </c>
      <c r="H58" s="140">
        <v>16185</v>
      </c>
      <c r="I58" s="115">
        <v>-530</v>
      </c>
      <c r="J58" s="116">
        <v>-3.2746370095767685</v>
      </c>
    </row>
    <row r="59" spans="1:16" s="110" customFormat="1" ht="14.45" customHeight="1" x14ac:dyDescent="0.2">
      <c r="A59" s="118" t="s">
        <v>105</v>
      </c>
      <c r="B59" s="121" t="s">
        <v>108</v>
      </c>
      <c r="C59" s="113">
        <v>18.667327412038272</v>
      </c>
      <c r="D59" s="115">
        <v>4897</v>
      </c>
      <c r="E59" s="114">
        <v>5057</v>
      </c>
      <c r="F59" s="114">
        <v>5059</v>
      </c>
      <c r="G59" s="114">
        <v>5168</v>
      </c>
      <c r="H59" s="140">
        <v>4986</v>
      </c>
      <c r="I59" s="115">
        <v>-89</v>
      </c>
      <c r="J59" s="116">
        <v>-1.784997994384276</v>
      </c>
    </row>
    <row r="60" spans="1:16" s="110" customFormat="1" ht="14.45" customHeight="1" x14ac:dyDescent="0.2">
      <c r="A60" s="118"/>
      <c r="B60" s="121" t="s">
        <v>109</v>
      </c>
      <c r="C60" s="113">
        <v>47.226775435520146</v>
      </c>
      <c r="D60" s="115">
        <v>12389</v>
      </c>
      <c r="E60" s="114">
        <v>12750</v>
      </c>
      <c r="F60" s="114">
        <v>12811</v>
      </c>
      <c r="G60" s="114">
        <v>12937</v>
      </c>
      <c r="H60" s="140">
        <v>12925</v>
      </c>
      <c r="I60" s="115">
        <v>-536</v>
      </c>
      <c r="J60" s="116">
        <v>-4.147001934235977</v>
      </c>
    </row>
    <row r="61" spans="1:16" s="110" customFormat="1" ht="14.45" customHeight="1" x14ac:dyDescent="0.2">
      <c r="A61" s="118"/>
      <c r="B61" s="121" t="s">
        <v>110</v>
      </c>
      <c r="C61" s="113">
        <v>19.338238097053331</v>
      </c>
      <c r="D61" s="115">
        <v>5073</v>
      </c>
      <c r="E61" s="114">
        <v>5168</v>
      </c>
      <c r="F61" s="114">
        <v>5152</v>
      </c>
      <c r="G61" s="114">
        <v>5099</v>
      </c>
      <c r="H61" s="140">
        <v>5078</v>
      </c>
      <c r="I61" s="115">
        <v>-5</v>
      </c>
      <c r="J61" s="116">
        <v>-9.8463962189838522E-2</v>
      </c>
    </row>
    <row r="62" spans="1:16" s="110" customFormat="1" ht="14.45" customHeight="1" x14ac:dyDescent="0.2">
      <c r="A62" s="120"/>
      <c r="B62" s="121" t="s">
        <v>111</v>
      </c>
      <c r="C62" s="113">
        <v>14.767659055388252</v>
      </c>
      <c r="D62" s="115">
        <v>3874</v>
      </c>
      <c r="E62" s="114">
        <v>3970</v>
      </c>
      <c r="F62" s="114">
        <v>3941</v>
      </c>
      <c r="G62" s="114">
        <v>3933</v>
      </c>
      <c r="H62" s="140">
        <v>3836</v>
      </c>
      <c r="I62" s="115">
        <v>38</v>
      </c>
      <c r="J62" s="116">
        <v>0.99061522419186654</v>
      </c>
    </row>
    <row r="63" spans="1:16" s="110" customFormat="1" ht="14.45" customHeight="1" x14ac:dyDescent="0.2">
      <c r="A63" s="120"/>
      <c r="B63" s="121" t="s">
        <v>112</v>
      </c>
      <c r="C63" s="113">
        <v>1.3151374223306522</v>
      </c>
      <c r="D63" s="115">
        <v>345</v>
      </c>
      <c r="E63" s="114">
        <v>381</v>
      </c>
      <c r="F63" s="114">
        <v>385</v>
      </c>
      <c r="G63" s="114">
        <v>337</v>
      </c>
      <c r="H63" s="140">
        <v>316</v>
      </c>
      <c r="I63" s="115">
        <v>29</v>
      </c>
      <c r="J63" s="116">
        <v>9.1772151898734169</v>
      </c>
    </row>
    <row r="64" spans="1:16" s="110" customFormat="1" ht="14.45" customHeight="1" x14ac:dyDescent="0.2">
      <c r="A64" s="120" t="s">
        <v>113</v>
      </c>
      <c r="B64" s="119" t="s">
        <v>116</v>
      </c>
      <c r="C64" s="113">
        <v>88.815613921396718</v>
      </c>
      <c r="D64" s="115">
        <v>23299</v>
      </c>
      <c r="E64" s="114">
        <v>23976</v>
      </c>
      <c r="F64" s="114">
        <v>24032</v>
      </c>
      <c r="G64" s="114">
        <v>24209</v>
      </c>
      <c r="H64" s="140">
        <v>23945</v>
      </c>
      <c r="I64" s="115">
        <v>-646</v>
      </c>
      <c r="J64" s="116">
        <v>-2.6978492378367092</v>
      </c>
    </row>
    <row r="65" spans="1:10" s="110" customFormat="1" ht="14.45" customHeight="1" x14ac:dyDescent="0.2">
      <c r="A65" s="123"/>
      <c r="B65" s="124" t="s">
        <v>117</v>
      </c>
      <c r="C65" s="125">
        <v>10.787938855639842</v>
      </c>
      <c r="D65" s="143">
        <v>2830</v>
      </c>
      <c r="E65" s="144">
        <v>2857</v>
      </c>
      <c r="F65" s="144">
        <v>2822</v>
      </c>
      <c r="G65" s="144">
        <v>2811</v>
      </c>
      <c r="H65" s="145">
        <v>2777</v>
      </c>
      <c r="I65" s="143">
        <v>53</v>
      </c>
      <c r="J65" s="146">
        <v>1.9085343896290961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24424</v>
      </c>
      <c r="G11" s="114">
        <v>25284</v>
      </c>
      <c r="H11" s="114">
        <v>25169</v>
      </c>
      <c r="I11" s="114">
        <v>25344</v>
      </c>
      <c r="J11" s="140">
        <v>24930</v>
      </c>
      <c r="K11" s="114">
        <v>-506</v>
      </c>
      <c r="L11" s="116">
        <v>-2.0296831127156039</v>
      </c>
    </row>
    <row r="12" spans="1:17" s="110" customFormat="1" ht="24" customHeight="1" x14ac:dyDescent="0.2">
      <c r="A12" s="604" t="s">
        <v>185</v>
      </c>
      <c r="B12" s="605"/>
      <c r="C12" s="605"/>
      <c r="D12" s="606"/>
      <c r="E12" s="113">
        <v>41.037504094333443</v>
      </c>
      <c r="F12" s="115">
        <v>10023</v>
      </c>
      <c r="G12" s="114">
        <v>10313</v>
      </c>
      <c r="H12" s="114">
        <v>10212</v>
      </c>
      <c r="I12" s="114">
        <v>10207</v>
      </c>
      <c r="J12" s="140">
        <v>9986</v>
      </c>
      <c r="K12" s="114">
        <v>37</v>
      </c>
      <c r="L12" s="116">
        <v>0.3705187262167034</v>
      </c>
    </row>
    <row r="13" spans="1:17" s="110" customFormat="1" ht="15" customHeight="1" x14ac:dyDescent="0.2">
      <c r="A13" s="120"/>
      <c r="B13" s="612" t="s">
        <v>107</v>
      </c>
      <c r="C13" s="612"/>
      <c r="E13" s="113">
        <v>58.962495905666557</v>
      </c>
      <c r="F13" s="115">
        <v>14401</v>
      </c>
      <c r="G13" s="114">
        <v>14971</v>
      </c>
      <c r="H13" s="114">
        <v>14957</v>
      </c>
      <c r="I13" s="114">
        <v>15137</v>
      </c>
      <c r="J13" s="140">
        <v>14944</v>
      </c>
      <c r="K13" s="114">
        <v>-543</v>
      </c>
      <c r="L13" s="116">
        <v>-3.6335653104925054</v>
      </c>
    </row>
    <row r="14" spans="1:17" s="110" customFormat="1" ht="22.5" customHeight="1" x14ac:dyDescent="0.2">
      <c r="A14" s="604" t="s">
        <v>186</v>
      </c>
      <c r="B14" s="605"/>
      <c r="C14" s="605"/>
      <c r="D14" s="606"/>
      <c r="E14" s="113">
        <v>17.593350802489354</v>
      </c>
      <c r="F14" s="115">
        <v>4297</v>
      </c>
      <c r="G14" s="114">
        <v>4417</v>
      </c>
      <c r="H14" s="114">
        <v>4393</v>
      </c>
      <c r="I14" s="114">
        <v>4407</v>
      </c>
      <c r="J14" s="140">
        <v>4220</v>
      </c>
      <c r="K14" s="114">
        <v>77</v>
      </c>
      <c r="L14" s="116">
        <v>1.8246445497630333</v>
      </c>
    </row>
    <row r="15" spans="1:17" s="110" customFormat="1" ht="15" customHeight="1" x14ac:dyDescent="0.2">
      <c r="A15" s="120"/>
      <c r="B15" s="119"/>
      <c r="C15" s="258" t="s">
        <v>106</v>
      </c>
      <c r="E15" s="113">
        <v>50.593437281824528</v>
      </c>
      <c r="F15" s="115">
        <v>2174</v>
      </c>
      <c r="G15" s="114">
        <v>2197</v>
      </c>
      <c r="H15" s="114">
        <v>2162</v>
      </c>
      <c r="I15" s="114">
        <v>2124</v>
      </c>
      <c r="J15" s="140">
        <v>2011</v>
      </c>
      <c r="K15" s="114">
        <v>163</v>
      </c>
      <c r="L15" s="116">
        <v>8.105420188960716</v>
      </c>
    </row>
    <row r="16" spans="1:17" s="110" customFormat="1" ht="15" customHeight="1" x14ac:dyDescent="0.2">
      <c r="A16" s="120"/>
      <c r="B16" s="119"/>
      <c r="C16" s="258" t="s">
        <v>107</v>
      </c>
      <c r="E16" s="113">
        <v>49.406562718175472</v>
      </c>
      <c r="F16" s="115">
        <v>2123</v>
      </c>
      <c r="G16" s="114">
        <v>2220</v>
      </c>
      <c r="H16" s="114">
        <v>2231</v>
      </c>
      <c r="I16" s="114">
        <v>2283</v>
      </c>
      <c r="J16" s="140">
        <v>2209</v>
      </c>
      <c r="K16" s="114">
        <v>-86</v>
      </c>
      <c r="L16" s="116">
        <v>-3.8931643277501133</v>
      </c>
    </row>
    <row r="17" spans="1:12" s="110" customFormat="1" ht="15" customHeight="1" x14ac:dyDescent="0.2">
      <c r="A17" s="120"/>
      <c r="B17" s="121" t="s">
        <v>109</v>
      </c>
      <c r="C17" s="258"/>
      <c r="E17" s="113">
        <v>48.738945299705208</v>
      </c>
      <c r="F17" s="115">
        <v>11904</v>
      </c>
      <c r="G17" s="114">
        <v>12426</v>
      </c>
      <c r="H17" s="114">
        <v>12416</v>
      </c>
      <c r="I17" s="114">
        <v>12586</v>
      </c>
      <c r="J17" s="140">
        <v>12494</v>
      </c>
      <c r="K17" s="114">
        <v>-590</v>
      </c>
      <c r="L17" s="116">
        <v>-4.7222666880102446</v>
      </c>
    </row>
    <row r="18" spans="1:12" s="110" customFormat="1" ht="15" customHeight="1" x14ac:dyDescent="0.2">
      <c r="A18" s="120"/>
      <c r="B18" s="119"/>
      <c r="C18" s="258" t="s">
        <v>106</v>
      </c>
      <c r="E18" s="113">
        <v>38.04603494623656</v>
      </c>
      <c r="F18" s="115">
        <v>4529</v>
      </c>
      <c r="G18" s="114">
        <v>4701</v>
      </c>
      <c r="H18" s="114">
        <v>4660</v>
      </c>
      <c r="I18" s="114">
        <v>4677</v>
      </c>
      <c r="J18" s="140">
        <v>4621</v>
      </c>
      <c r="K18" s="114">
        <v>-92</v>
      </c>
      <c r="L18" s="116">
        <v>-1.990911058212508</v>
      </c>
    </row>
    <row r="19" spans="1:12" s="110" customFormat="1" ht="15" customHeight="1" x14ac:dyDescent="0.2">
      <c r="A19" s="120"/>
      <c r="B19" s="119"/>
      <c r="C19" s="258" t="s">
        <v>107</v>
      </c>
      <c r="E19" s="113">
        <v>61.95396505376344</v>
      </c>
      <c r="F19" s="115">
        <v>7375</v>
      </c>
      <c r="G19" s="114">
        <v>7725</v>
      </c>
      <c r="H19" s="114">
        <v>7756</v>
      </c>
      <c r="I19" s="114">
        <v>7909</v>
      </c>
      <c r="J19" s="140">
        <v>7873</v>
      </c>
      <c r="K19" s="114">
        <v>-498</v>
      </c>
      <c r="L19" s="116">
        <v>-6.3254159786612476</v>
      </c>
    </row>
    <row r="20" spans="1:12" s="110" customFormat="1" ht="15" customHeight="1" x14ac:dyDescent="0.2">
      <c r="A20" s="120"/>
      <c r="B20" s="121" t="s">
        <v>110</v>
      </c>
      <c r="C20" s="258"/>
      <c r="E20" s="113">
        <v>19.308876514903375</v>
      </c>
      <c r="F20" s="115">
        <v>4716</v>
      </c>
      <c r="G20" s="114">
        <v>4844</v>
      </c>
      <c r="H20" s="114">
        <v>4818</v>
      </c>
      <c r="I20" s="114">
        <v>4806</v>
      </c>
      <c r="J20" s="140">
        <v>4760</v>
      </c>
      <c r="K20" s="114">
        <v>-44</v>
      </c>
      <c r="L20" s="116">
        <v>-0.92436974789915971</v>
      </c>
    </row>
    <row r="21" spans="1:12" s="110" customFormat="1" ht="15" customHeight="1" x14ac:dyDescent="0.2">
      <c r="A21" s="120"/>
      <c r="B21" s="119"/>
      <c r="C21" s="258" t="s">
        <v>106</v>
      </c>
      <c r="E21" s="113">
        <v>32.909245122985581</v>
      </c>
      <c r="F21" s="115">
        <v>1552</v>
      </c>
      <c r="G21" s="114">
        <v>1613</v>
      </c>
      <c r="H21" s="114">
        <v>1594</v>
      </c>
      <c r="I21" s="114">
        <v>1600</v>
      </c>
      <c r="J21" s="140">
        <v>1588</v>
      </c>
      <c r="K21" s="114">
        <v>-36</v>
      </c>
      <c r="L21" s="116">
        <v>-2.2670025188916876</v>
      </c>
    </row>
    <row r="22" spans="1:12" s="110" customFormat="1" ht="15" customHeight="1" x14ac:dyDescent="0.2">
      <c r="A22" s="120"/>
      <c r="B22" s="119"/>
      <c r="C22" s="258" t="s">
        <v>107</v>
      </c>
      <c r="E22" s="113">
        <v>67.090754877014419</v>
      </c>
      <c r="F22" s="115">
        <v>3164</v>
      </c>
      <c r="G22" s="114">
        <v>3231</v>
      </c>
      <c r="H22" s="114">
        <v>3224</v>
      </c>
      <c r="I22" s="114">
        <v>3206</v>
      </c>
      <c r="J22" s="140">
        <v>3172</v>
      </c>
      <c r="K22" s="114">
        <v>-8</v>
      </c>
      <c r="L22" s="116">
        <v>-0.25220680958385877</v>
      </c>
    </row>
    <row r="23" spans="1:12" s="110" customFormat="1" ht="15" customHeight="1" x14ac:dyDescent="0.2">
      <c r="A23" s="120"/>
      <c r="B23" s="121" t="s">
        <v>111</v>
      </c>
      <c r="C23" s="258"/>
      <c r="E23" s="113">
        <v>14.358827382902064</v>
      </c>
      <c r="F23" s="115">
        <v>3507</v>
      </c>
      <c r="G23" s="114">
        <v>3597</v>
      </c>
      <c r="H23" s="114">
        <v>3542</v>
      </c>
      <c r="I23" s="114">
        <v>3545</v>
      </c>
      <c r="J23" s="140">
        <v>3456</v>
      </c>
      <c r="K23" s="114">
        <v>51</v>
      </c>
      <c r="L23" s="116">
        <v>1.4756944444444444</v>
      </c>
    </row>
    <row r="24" spans="1:12" s="110" customFormat="1" ht="15" customHeight="1" x14ac:dyDescent="0.2">
      <c r="A24" s="120"/>
      <c r="B24" s="119"/>
      <c r="C24" s="258" t="s">
        <v>106</v>
      </c>
      <c r="E24" s="113">
        <v>50.413458796692332</v>
      </c>
      <c r="F24" s="115">
        <v>1768</v>
      </c>
      <c r="G24" s="114">
        <v>1802</v>
      </c>
      <c r="H24" s="114">
        <v>1796</v>
      </c>
      <c r="I24" s="114">
        <v>1806</v>
      </c>
      <c r="J24" s="140">
        <v>1766</v>
      </c>
      <c r="K24" s="114">
        <v>2</v>
      </c>
      <c r="L24" s="116">
        <v>0.11325028312570781</v>
      </c>
    </row>
    <row r="25" spans="1:12" s="110" customFormat="1" ht="15" customHeight="1" x14ac:dyDescent="0.2">
      <c r="A25" s="120"/>
      <c r="B25" s="119"/>
      <c r="C25" s="258" t="s">
        <v>107</v>
      </c>
      <c r="E25" s="113">
        <v>49.586541203307668</v>
      </c>
      <c r="F25" s="115">
        <v>1739</v>
      </c>
      <c r="G25" s="114">
        <v>1795</v>
      </c>
      <c r="H25" s="114">
        <v>1746</v>
      </c>
      <c r="I25" s="114">
        <v>1739</v>
      </c>
      <c r="J25" s="140">
        <v>1690</v>
      </c>
      <c r="K25" s="114">
        <v>49</v>
      </c>
      <c r="L25" s="116">
        <v>2.8994082840236688</v>
      </c>
    </row>
    <row r="26" spans="1:12" s="110" customFormat="1" ht="15" customHeight="1" x14ac:dyDescent="0.2">
      <c r="A26" s="120"/>
      <c r="C26" s="121" t="s">
        <v>187</v>
      </c>
      <c r="D26" s="110" t="s">
        <v>188</v>
      </c>
      <c r="E26" s="113">
        <v>1.3306583688175564</v>
      </c>
      <c r="F26" s="115">
        <v>325</v>
      </c>
      <c r="G26" s="114">
        <v>357</v>
      </c>
      <c r="H26" s="114">
        <v>344</v>
      </c>
      <c r="I26" s="114">
        <v>295</v>
      </c>
      <c r="J26" s="140">
        <v>270</v>
      </c>
      <c r="K26" s="114">
        <v>55</v>
      </c>
      <c r="L26" s="116">
        <v>20.37037037037037</v>
      </c>
    </row>
    <row r="27" spans="1:12" s="110" customFormat="1" ht="15" customHeight="1" x14ac:dyDescent="0.2">
      <c r="A27" s="120"/>
      <c r="B27" s="119"/>
      <c r="D27" s="259" t="s">
        <v>106</v>
      </c>
      <c r="E27" s="113">
        <v>44</v>
      </c>
      <c r="F27" s="115">
        <v>143</v>
      </c>
      <c r="G27" s="114">
        <v>154</v>
      </c>
      <c r="H27" s="114">
        <v>155</v>
      </c>
      <c r="I27" s="114">
        <v>137</v>
      </c>
      <c r="J27" s="140">
        <v>121</v>
      </c>
      <c r="K27" s="114">
        <v>22</v>
      </c>
      <c r="L27" s="116">
        <v>18.181818181818183</v>
      </c>
    </row>
    <row r="28" spans="1:12" s="110" customFormat="1" ht="15" customHeight="1" x14ac:dyDescent="0.2">
      <c r="A28" s="120"/>
      <c r="B28" s="119"/>
      <c r="D28" s="259" t="s">
        <v>107</v>
      </c>
      <c r="E28" s="113">
        <v>56</v>
      </c>
      <c r="F28" s="115">
        <v>182</v>
      </c>
      <c r="G28" s="114">
        <v>203</v>
      </c>
      <c r="H28" s="114">
        <v>189</v>
      </c>
      <c r="I28" s="114">
        <v>158</v>
      </c>
      <c r="J28" s="140">
        <v>149</v>
      </c>
      <c r="K28" s="114">
        <v>33</v>
      </c>
      <c r="L28" s="116">
        <v>22.14765100671141</v>
      </c>
    </row>
    <row r="29" spans="1:12" s="110" customFormat="1" ht="24" customHeight="1" x14ac:dyDescent="0.2">
      <c r="A29" s="604" t="s">
        <v>189</v>
      </c>
      <c r="B29" s="605"/>
      <c r="C29" s="605"/>
      <c r="D29" s="606"/>
      <c r="E29" s="113">
        <v>87.463150999017358</v>
      </c>
      <c r="F29" s="115">
        <v>21362</v>
      </c>
      <c r="G29" s="114">
        <v>22059</v>
      </c>
      <c r="H29" s="114">
        <v>22022</v>
      </c>
      <c r="I29" s="114">
        <v>22161</v>
      </c>
      <c r="J29" s="140">
        <v>21813</v>
      </c>
      <c r="K29" s="114">
        <v>-451</v>
      </c>
      <c r="L29" s="116">
        <v>-2.0675743822491177</v>
      </c>
    </row>
    <row r="30" spans="1:12" s="110" customFormat="1" ht="15" customHeight="1" x14ac:dyDescent="0.2">
      <c r="A30" s="120"/>
      <c r="B30" s="119"/>
      <c r="C30" s="258" t="s">
        <v>106</v>
      </c>
      <c r="E30" s="113">
        <v>40.216271884654994</v>
      </c>
      <c r="F30" s="115">
        <v>8591</v>
      </c>
      <c r="G30" s="114">
        <v>8786</v>
      </c>
      <c r="H30" s="114">
        <v>8743</v>
      </c>
      <c r="I30" s="114">
        <v>8726</v>
      </c>
      <c r="J30" s="140">
        <v>8549</v>
      </c>
      <c r="K30" s="114">
        <v>42</v>
      </c>
      <c r="L30" s="116">
        <v>0.49128553047140017</v>
      </c>
    </row>
    <row r="31" spans="1:12" s="110" customFormat="1" ht="15" customHeight="1" x14ac:dyDescent="0.2">
      <c r="A31" s="120"/>
      <c r="B31" s="119"/>
      <c r="C31" s="258" t="s">
        <v>107</v>
      </c>
      <c r="E31" s="113">
        <v>59.783728115345006</v>
      </c>
      <c r="F31" s="115">
        <v>12771</v>
      </c>
      <c r="G31" s="114">
        <v>13273</v>
      </c>
      <c r="H31" s="114">
        <v>13279</v>
      </c>
      <c r="I31" s="114">
        <v>13435</v>
      </c>
      <c r="J31" s="140">
        <v>13264</v>
      </c>
      <c r="K31" s="114">
        <v>-493</v>
      </c>
      <c r="L31" s="116">
        <v>-3.7168275030156814</v>
      </c>
    </row>
    <row r="32" spans="1:12" s="110" customFormat="1" ht="15" customHeight="1" x14ac:dyDescent="0.2">
      <c r="A32" s="120"/>
      <c r="B32" s="119" t="s">
        <v>117</v>
      </c>
      <c r="C32" s="258"/>
      <c r="E32" s="113">
        <v>11.971830985915492</v>
      </c>
      <c r="F32" s="114">
        <v>2924</v>
      </c>
      <c r="G32" s="114">
        <v>3072</v>
      </c>
      <c r="H32" s="114">
        <v>3005</v>
      </c>
      <c r="I32" s="114">
        <v>3034</v>
      </c>
      <c r="J32" s="140">
        <v>2972</v>
      </c>
      <c r="K32" s="114">
        <v>-48</v>
      </c>
      <c r="L32" s="116">
        <v>-1.6150740242261103</v>
      </c>
    </row>
    <row r="33" spans="1:12" s="110" customFormat="1" ht="15" customHeight="1" x14ac:dyDescent="0.2">
      <c r="A33" s="120"/>
      <c r="B33" s="119"/>
      <c r="C33" s="258" t="s">
        <v>106</v>
      </c>
      <c r="E33" s="113">
        <v>46.614227086183313</v>
      </c>
      <c r="F33" s="114">
        <v>1363</v>
      </c>
      <c r="G33" s="114">
        <v>1446</v>
      </c>
      <c r="H33" s="114">
        <v>1398</v>
      </c>
      <c r="I33" s="114">
        <v>1409</v>
      </c>
      <c r="J33" s="140">
        <v>1367</v>
      </c>
      <c r="K33" s="114">
        <v>-4</v>
      </c>
      <c r="L33" s="116">
        <v>-0.29261155815654716</v>
      </c>
    </row>
    <row r="34" spans="1:12" s="110" customFormat="1" ht="15" customHeight="1" x14ac:dyDescent="0.2">
      <c r="A34" s="120"/>
      <c r="B34" s="119"/>
      <c r="C34" s="258" t="s">
        <v>107</v>
      </c>
      <c r="E34" s="113">
        <v>53.385772913816687</v>
      </c>
      <c r="F34" s="114">
        <v>1561</v>
      </c>
      <c r="G34" s="114">
        <v>1626</v>
      </c>
      <c r="H34" s="114">
        <v>1607</v>
      </c>
      <c r="I34" s="114">
        <v>1625</v>
      </c>
      <c r="J34" s="140">
        <v>1605</v>
      </c>
      <c r="K34" s="114">
        <v>-44</v>
      </c>
      <c r="L34" s="116">
        <v>-2.7414330218068534</v>
      </c>
    </row>
    <row r="35" spans="1:12" s="110" customFormat="1" ht="24" customHeight="1" x14ac:dyDescent="0.2">
      <c r="A35" s="604" t="s">
        <v>192</v>
      </c>
      <c r="B35" s="605"/>
      <c r="C35" s="605"/>
      <c r="D35" s="606"/>
      <c r="E35" s="113">
        <v>20.119554536521456</v>
      </c>
      <c r="F35" s="114">
        <v>4914</v>
      </c>
      <c r="G35" s="114">
        <v>5007</v>
      </c>
      <c r="H35" s="114">
        <v>4937</v>
      </c>
      <c r="I35" s="114">
        <v>5101</v>
      </c>
      <c r="J35" s="114">
        <v>4857</v>
      </c>
      <c r="K35" s="318">
        <v>57</v>
      </c>
      <c r="L35" s="319">
        <v>1.1735639283508339</v>
      </c>
    </row>
    <row r="36" spans="1:12" s="110" customFormat="1" ht="15" customHeight="1" x14ac:dyDescent="0.2">
      <c r="A36" s="120"/>
      <c r="B36" s="119"/>
      <c r="C36" s="258" t="s">
        <v>106</v>
      </c>
      <c r="E36" s="113">
        <v>46.743996743996746</v>
      </c>
      <c r="F36" s="114">
        <v>2297</v>
      </c>
      <c r="G36" s="114">
        <v>2297</v>
      </c>
      <c r="H36" s="114">
        <v>2252</v>
      </c>
      <c r="I36" s="114">
        <v>2305</v>
      </c>
      <c r="J36" s="114">
        <v>2183</v>
      </c>
      <c r="K36" s="318">
        <v>114</v>
      </c>
      <c r="L36" s="116">
        <v>5.2221713238662391</v>
      </c>
    </row>
    <row r="37" spans="1:12" s="110" customFormat="1" ht="15" customHeight="1" x14ac:dyDescent="0.2">
      <c r="A37" s="120"/>
      <c r="B37" s="119"/>
      <c r="C37" s="258" t="s">
        <v>107</v>
      </c>
      <c r="E37" s="113">
        <v>53.256003256003254</v>
      </c>
      <c r="F37" s="114">
        <v>2617</v>
      </c>
      <c r="G37" s="114">
        <v>2710</v>
      </c>
      <c r="H37" s="114">
        <v>2685</v>
      </c>
      <c r="I37" s="114">
        <v>2796</v>
      </c>
      <c r="J37" s="140">
        <v>2674</v>
      </c>
      <c r="K37" s="114">
        <v>-57</v>
      </c>
      <c r="L37" s="116">
        <v>-2.131637995512341</v>
      </c>
    </row>
    <row r="38" spans="1:12" s="110" customFormat="1" ht="15" customHeight="1" x14ac:dyDescent="0.2">
      <c r="A38" s="120"/>
      <c r="B38" s="119" t="s">
        <v>328</v>
      </c>
      <c r="C38" s="258"/>
      <c r="E38" s="113">
        <v>48.857680969538158</v>
      </c>
      <c r="F38" s="114">
        <v>11933</v>
      </c>
      <c r="G38" s="114">
        <v>12278</v>
      </c>
      <c r="H38" s="114">
        <v>12262</v>
      </c>
      <c r="I38" s="114">
        <v>12259</v>
      </c>
      <c r="J38" s="140">
        <v>12170</v>
      </c>
      <c r="K38" s="114">
        <v>-237</v>
      </c>
      <c r="L38" s="116">
        <v>-1.9474116680361544</v>
      </c>
    </row>
    <row r="39" spans="1:12" s="110" customFormat="1" ht="15" customHeight="1" x14ac:dyDescent="0.2">
      <c r="A39" s="120"/>
      <c r="B39" s="119"/>
      <c r="C39" s="258" t="s">
        <v>106</v>
      </c>
      <c r="E39" s="113">
        <v>40.149166177826196</v>
      </c>
      <c r="F39" s="115">
        <v>4791</v>
      </c>
      <c r="G39" s="114">
        <v>4941</v>
      </c>
      <c r="H39" s="114">
        <v>4893</v>
      </c>
      <c r="I39" s="114">
        <v>4866</v>
      </c>
      <c r="J39" s="140">
        <v>4853</v>
      </c>
      <c r="K39" s="114">
        <v>-62</v>
      </c>
      <c r="L39" s="116">
        <v>-1.277560271996703</v>
      </c>
    </row>
    <row r="40" spans="1:12" s="110" customFormat="1" ht="15" customHeight="1" x14ac:dyDescent="0.2">
      <c r="A40" s="120"/>
      <c r="B40" s="119"/>
      <c r="C40" s="258" t="s">
        <v>107</v>
      </c>
      <c r="E40" s="113">
        <v>59.850833822173804</v>
      </c>
      <c r="F40" s="115">
        <v>7142</v>
      </c>
      <c r="G40" s="114">
        <v>7337</v>
      </c>
      <c r="H40" s="114">
        <v>7369</v>
      </c>
      <c r="I40" s="114">
        <v>7393</v>
      </c>
      <c r="J40" s="140">
        <v>7317</v>
      </c>
      <c r="K40" s="114">
        <v>-175</v>
      </c>
      <c r="L40" s="116">
        <v>-2.3916905835725024</v>
      </c>
    </row>
    <row r="41" spans="1:12" s="110" customFormat="1" ht="15" customHeight="1" x14ac:dyDescent="0.2">
      <c r="A41" s="120"/>
      <c r="B41" s="320" t="s">
        <v>515</v>
      </c>
      <c r="C41" s="258"/>
      <c r="E41" s="113">
        <v>7.758761873566983</v>
      </c>
      <c r="F41" s="115">
        <v>1895</v>
      </c>
      <c r="G41" s="114">
        <v>1967</v>
      </c>
      <c r="H41" s="114">
        <v>1953</v>
      </c>
      <c r="I41" s="114">
        <v>1939</v>
      </c>
      <c r="J41" s="140">
        <v>1827</v>
      </c>
      <c r="K41" s="114">
        <v>68</v>
      </c>
      <c r="L41" s="116">
        <v>3.7219485495347566</v>
      </c>
    </row>
    <row r="42" spans="1:12" s="110" customFormat="1" ht="15" customHeight="1" x14ac:dyDescent="0.2">
      <c r="A42" s="120"/>
      <c r="B42" s="119"/>
      <c r="C42" s="268" t="s">
        <v>106</v>
      </c>
      <c r="D42" s="182"/>
      <c r="E42" s="113">
        <v>39.894459102902374</v>
      </c>
      <c r="F42" s="115">
        <v>756</v>
      </c>
      <c r="G42" s="114">
        <v>788</v>
      </c>
      <c r="H42" s="114">
        <v>781</v>
      </c>
      <c r="I42" s="114">
        <v>784</v>
      </c>
      <c r="J42" s="140">
        <v>746</v>
      </c>
      <c r="K42" s="114">
        <v>10</v>
      </c>
      <c r="L42" s="116">
        <v>1.3404825737265416</v>
      </c>
    </row>
    <row r="43" spans="1:12" s="110" customFormat="1" ht="15" customHeight="1" x14ac:dyDescent="0.2">
      <c r="A43" s="120"/>
      <c r="B43" s="119"/>
      <c r="C43" s="268" t="s">
        <v>107</v>
      </c>
      <c r="D43" s="182"/>
      <c r="E43" s="113">
        <v>60.105540897097626</v>
      </c>
      <c r="F43" s="115">
        <v>1139</v>
      </c>
      <c r="G43" s="114">
        <v>1179</v>
      </c>
      <c r="H43" s="114">
        <v>1172</v>
      </c>
      <c r="I43" s="114">
        <v>1155</v>
      </c>
      <c r="J43" s="140">
        <v>1081</v>
      </c>
      <c r="K43" s="114">
        <v>58</v>
      </c>
      <c r="L43" s="116">
        <v>5.3654024051803884</v>
      </c>
    </row>
    <row r="44" spans="1:12" s="110" customFormat="1" ht="15" customHeight="1" x14ac:dyDescent="0.2">
      <c r="A44" s="120"/>
      <c r="B44" s="119" t="s">
        <v>205</v>
      </c>
      <c r="C44" s="268"/>
      <c r="D44" s="182"/>
      <c r="E44" s="113">
        <v>23.264002620373404</v>
      </c>
      <c r="F44" s="115">
        <v>5682</v>
      </c>
      <c r="G44" s="114">
        <v>6032</v>
      </c>
      <c r="H44" s="114">
        <v>6017</v>
      </c>
      <c r="I44" s="114">
        <v>6045</v>
      </c>
      <c r="J44" s="140">
        <v>6076</v>
      </c>
      <c r="K44" s="114">
        <v>-394</v>
      </c>
      <c r="L44" s="116">
        <v>-6.4845292955892031</v>
      </c>
    </row>
    <row r="45" spans="1:12" s="110" customFormat="1" ht="15" customHeight="1" x14ac:dyDescent="0.2">
      <c r="A45" s="120"/>
      <c r="B45" s="119"/>
      <c r="C45" s="268" t="s">
        <v>106</v>
      </c>
      <c r="D45" s="182"/>
      <c r="E45" s="113">
        <v>38.349172826469555</v>
      </c>
      <c r="F45" s="115">
        <v>2179</v>
      </c>
      <c r="G45" s="114">
        <v>2287</v>
      </c>
      <c r="H45" s="114">
        <v>2286</v>
      </c>
      <c r="I45" s="114">
        <v>2252</v>
      </c>
      <c r="J45" s="140">
        <v>2204</v>
      </c>
      <c r="K45" s="114">
        <v>-25</v>
      </c>
      <c r="L45" s="116">
        <v>-1.1343012704174229</v>
      </c>
    </row>
    <row r="46" spans="1:12" s="110" customFormat="1" ht="15" customHeight="1" x14ac:dyDescent="0.2">
      <c r="A46" s="123"/>
      <c r="B46" s="124"/>
      <c r="C46" s="260" t="s">
        <v>107</v>
      </c>
      <c r="D46" s="261"/>
      <c r="E46" s="125">
        <v>61.650827173530445</v>
      </c>
      <c r="F46" s="143">
        <v>3503</v>
      </c>
      <c r="G46" s="144">
        <v>3745</v>
      </c>
      <c r="H46" s="144">
        <v>3731</v>
      </c>
      <c r="I46" s="144">
        <v>3793</v>
      </c>
      <c r="J46" s="145">
        <v>3872</v>
      </c>
      <c r="K46" s="144">
        <v>-369</v>
      </c>
      <c r="L46" s="146">
        <v>-9.5299586776859506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24424</v>
      </c>
      <c r="E11" s="114">
        <v>25284</v>
      </c>
      <c r="F11" s="114">
        <v>25169</v>
      </c>
      <c r="G11" s="114">
        <v>25344</v>
      </c>
      <c r="H11" s="140">
        <v>24930</v>
      </c>
      <c r="I11" s="115">
        <v>-506</v>
      </c>
      <c r="J11" s="116">
        <v>-2.0296831127156039</v>
      </c>
    </row>
    <row r="12" spans="1:15" s="110" customFormat="1" ht="24.95" customHeight="1" x14ac:dyDescent="0.2">
      <c r="A12" s="193" t="s">
        <v>132</v>
      </c>
      <c r="B12" s="194" t="s">
        <v>133</v>
      </c>
      <c r="C12" s="113">
        <v>1.0604323616115297</v>
      </c>
      <c r="D12" s="115">
        <v>259</v>
      </c>
      <c r="E12" s="114">
        <v>240</v>
      </c>
      <c r="F12" s="114">
        <v>241</v>
      </c>
      <c r="G12" s="114">
        <v>257</v>
      </c>
      <c r="H12" s="140">
        <v>231</v>
      </c>
      <c r="I12" s="115">
        <v>28</v>
      </c>
      <c r="J12" s="116">
        <v>12.121212121212121</v>
      </c>
    </row>
    <row r="13" spans="1:15" s="110" customFormat="1" ht="24.95" customHeight="1" x14ac:dyDescent="0.2">
      <c r="A13" s="193" t="s">
        <v>134</v>
      </c>
      <c r="B13" s="199" t="s">
        <v>214</v>
      </c>
      <c r="C13" s="113">
        <v>0.41352767769407139</v>
      </c>
      <c r="D13" s="115">
        <v>101</v>
      </c>
      <c r="E13" s="114">
        <v>105</v>
      </c>
      <c r="F13" s="114">
        <v>113</v>
      </c>
      <c r="G13" s="114">
        <v>109</v>
      </c>
      <c r="H13" s="140">
        <v>99</v>
      </c>
      <c r="I13" s="115">
        <v>2</v>
      </c>
      <c r="J13" s="116">
        <v>2.0202020202020203</v>
      </c>
    </row>
    <row r="14" spans="1:15" s="287" customFormat="1" ht="24.95" customHeight="1" x14ac:dyDescent="0.2">
      <c r="A14" s="193" t="s">
        <v>215</v>
      </c>
      <c r="B14" s="199" t="s">
        <v>137</v>
      </c>
      <c r="C14" s="113">
        <v>6.2684245004913199</v>
      </c>
      <c r="D14" s="115">
        <v>1531</v>
      </c>
      <c r="E14" s="114">
        <v>1572</v>
      </c>
      <c r="F14" s="114">
        <v>1554</v>
      </c>
      <c r="G14" s="114">
        <v>1572</v>
      </c>
      <c r="H14" s="140">
        <v>1585</v>
      </c>
      <c r="I14" s="115">
        <v>-54</v>
      </c>
      <c r="J14" s="116">
        <v>-3.4069400630914828</v>
      </c>
      <c r="K14" s="110"/>
      <c r="L14" s="110"/>
      <c r="M14" s="110"/>
      <c r="N14" s="110"/>
      <c r="O14" s="110"/>
    </row>
    <row r="15" spans="1:15" s="110" customFormat="1" ht="24.95" customHeight="1" x14ac:dyDescent="0.2">
      <c r="A15" s="193" t="s">
        <v>216</v>
      </c>
      <c r="B15" s="199" t="s">
        <v>217</v>
      </c>
      <c r="C15" s="113">
        <v>2.3542417294464459</v>
      </c>
      <c r="D15" s="115">
        <v>575</v>
      </c>
      <c r="E15" s="114">
        <v>612</v>
      </c>
      <c r="F15" s="114">
        <v>610</v>
      </c>
      <c r="G15" s="114">
        <v>595</v>
      </c>
      <c r="H15" s="140">
        <v>607</v>
      </c>
      <c r="I15" s="115">
        <v>-32</v>
      </c>
      <c r="J15" s="116">
        <v>-5.2718286655683686</v>
      </c>
    </row>
    <row r="16" spans="1:15" s="287" customFormat="1" ht="24.95" customHeight="1" x14ac:dyDescent="0.2">
      <c r="A16" s="193" t="s">
        <v>218</v>
      </c>
      <c r="B16" s="199" t="s">
        <v>141</v>
      </c>
      <c r="C16" s="113">
        <v>3.2263347527022601</v>
      </c>
      <c r="D16" s="115">
        <v>788</v>
      </c>
      <c r="E16" s="114">
        <v>795</v>
      </c>
      <c r="F16" s="114">
        <v>792</v>
      </c>
      <c r="G16" s="114">
        <v>827</v>
      </c>
      <c r="H16" s="140">
        <v>841</v>
      </c>
      <c r="I16" s="115">
        <v>-53</v>
      </c>
      <c r="J16" s="116">
        <v>-6.3020214030915573</v>
      </c>
      <c r="K16" s="110"/>
      <c r="L16" s="110"/>
      <c r="M16" s="110"/>
      <c r="N16" s="110"/>
      <c r="O16" s="110"/>
    </row>
    <row r="17" spans="1:15" s="110" customFormat="1" ht="24.95" customHeight="1" x14ac:dyDescent="0.2">
      <c r="A17" s="193" t="s">
        <v>142</v>
      </c>
      <c r="B17" s="199" t="s">
        <v>220</v>
      </c>
      <c r="C17" s="113">
        <v>0.68784801834261378</v>
      </c>
      <c r="D17" s="115">
        <v>168</v>
      </c>
      <c r="E17" s="114">
        <v>165</v>
      </c>
      <c r="F17" s="114">
        <v>152</v>
      </c>
      <c r="G17" s="114">
        <v>150</v>
      </c>
      <c r="H17" s="140">
        <v>137</v>
      </c>
      <c r="I17" s="115">
        <v>31</v>
      </c>
      <c r="J17" s="116">
        <v>22.627737226277372</v>
      </c>
    </row>
    <row r="18" spans="1:15" s="287" customFormat="1" ht="24.95" customHeight="1" x14ac:dyDescent="0.2">
      <c r="A18" s="201" t="s">
        <v>144</v>
      </c>
      <c r="B18" s="202" t="s">
        <v>145</v>
      </c>
      <c r="C18" s="113">
        <v>4.7821814608581725</v>
      </c>
      <c r="D18" s="115">
        <v>1168</v>
      </c>
      <c r="E18" s="114">
        <v>1206</v>
      </c>
      <c r="F18" s="114">
        <v>1213</v>
      </c>
      <c r="G18" s="114">
        <v>1228</v>
      </c>
      <c r="H18" s="140">
        <v>1218</v>
      </c>
      <c r="I18" s="115">
        <v>-50</v>
      </c>
      <c r="J18" s="116">
        <v>-4.1050903119868636</v>
      </c>
      <c r="K18" s="110"/>
      <c r="L18" s="110"/>
      <c r="M18" s="110"/>
      <c r="N18" s="110"/>
      <c r="O18" s="110"/>
    </row>
    <row r="19" spans="1:15" s="110" customFormat="1" ht="24.95" customHeight="1" x14ac:dyDescent="0.2">
      <c r="A19" s="193" t="s">
        <v>146</v>
      </c>
      <c r="B19" s="199" t="s">
        <v>147</v>
      </c>
      <c r="C19" s="113">
        <v>18.117425483131345</v>
      </c>
      <c r="D19" s="115">
        <v>4425</v>
      </c>
      <c r="E19" s="114">
        <v>4484</v>
      </c>
      <c r="F19" s="114">
        <v>4466</v>
      </c>
      <c r="G19" s="114">
        <v>4567</v>
      </c>
      <c r="H19" s="140">
        <v>4502</v>
      </c>
      <c r="I19" s="115">
        <v>-77</v>
      </c>
      <c r="J19" s="116">
        <v>-1.710350955131053</v>
      </c>
    </row>
    <row r="20" spans="1:15" s="287" customFormat="1" ht="24.95" customHeight="1" x14ac:dyDescent="0.2">
      <c r="A20" s="193" t="s">
        <v>148</v>
      </c>
      <c r="B20" s="199" t="s">
        <v>149</v>
      </c>
      <c r="C20" s="113">
        <v>3.5784474287585981</v>
      </c>
      <c r="D20" s="115">
        <v>874</v>
      </c>
      <c r="E20" s="114">
        <v>906</v>
      </c>
      <c r="F20" s="114">
        <v>897</v>
      </c>
      <c r="G20" s="114">
        <v>896</v>
      </c>
      <c r="H20" s="140">
        <v>919</v>
      </c>
      <c r="I20" s="115">
        <v>-45</v>
      </c>
      <c r="J20" s="116">
        <v>-4.8966267682263327</v>
      </c>
      <c r="K20" s="110"/>
      <c r="L20" s="110"/>
      <c r="M20" s="110"/>
      <c r="N20" s="110"/>
      <c r="O20" s="110"/>
    </row>
    <row r="21" spans="1:15" s="110" customFormat="1" ht="24.95" customHeight="1" x14ac:dyDescent="0.2">
      <c r="A21" s="201" t="s">
        <v>150</v>
      </c>
      <c r="B21" s="202" t="s">
        <v>151</v>
      </c>
      <c r="C21" s="113">
        <v>9.7076645922043898</v>
      </c>
      <c r="D21" s="115">
        <v>2371</v>
      </c>
      <c r="E21" s="114">
        <v>2767</v>
      </c>
      <c r="F21" s="114">
        <v>2761</v>
      </c>
      <c r="G21" s="114">
        <v>2797</v>
      </c>
      <c r="H21" s="140">
        <v>2622</v>
      </c>
      <c r="I21" s="115">
        <v>-251</v>
      </c>
      <c r="J21" s="116">
        <v>-9.5728451563691834</v>
      </c>
    </row>
    <row r="22" spans="1:15" s="110" customFormat="1" ht="24.95" customHeight="1" x14ac:dyDescent="0.2">
      <c r="A22" s="201" t="s">
        <v>152</v>
      </c>
      <c r="B22" s="199" t="s">
        <v>153</v>
      </c>
      <c r="C22" s="113">
        <v>1.3797903701277432</v>
      </c>
      <c r="D22" s="115">
        <v>337</v>
      </c>
      <c r="E22" s="114">
        <v>340</v>
      </c>
      <c r="F22" s="114">
        <v>339</v>
      </c>
      <c r="G22" s="114">
        <v>349</v>
      </c>
      <c r="H22" s="140">
        <v>355</v>
      </c>
      <c r="I22" s="115">
        <v>-18</v>
      </c>
      <c r="J22" s="116">
        <v>-5.070422535211268</v>
      </c>
    </row>
    <row r="23" spans="1:15" s="110" customFormat="1" ht="24.95" customHeight="1" x14ac:dyDescent="0.2">
      <c r="A23" s="193" t="s">
        <v>154</v>
      </c>
      <c r="B23" s="199" t="s">
        <v>155</v>
      </c>
      <c r="C23" s="113">
        <v>1.1546020307893874</v>
      </c>
      <c r="D23" s="115">
        <v>282</v>
      </c>
      <c r="E23" s="114">
        <v>283</v>
      </c>
      <c r="F23" s="114">
        <v>278</v>
      </c>
      <c r="G23" s="114">
        <v>286</v>
      </c>
      <c r="H23" s="140">
        <v>288</v>
      </c>
      <c r="I23" s="115">
        <v>-6</v>
      </c>
      <c r="J23" s="116">
        <v>-2.0833333333333335</v>
      </c>
    </row>
    <row r="24" spans="1:15" s="110" customFormat="1" ht="24.95" customHeight="1" x14ac:dyDescent="0.2">
      <c r="A24" s="193" t="s">
        <v>156</v>
      </c>
      <c r="B24" s="199" t="s">
        <v>221</v>
      </c>
      <c r="C24" s="113">
        <v>10.014739600393057</v>
      </c>
      <c r="D24" s="115">
        <v>2446</v>
      </c>
      <c r="E24" s="114">
        <v>2511</v>
      </c>
      <c r="F24" s="114">
        <v>2515</v>
      </c>
      <c r="G24" s="114">
        <v>2545</v>
      </c>
      <c r="H24" s="140">
        <v>2534</v>
      </c>
      <c r="I24" s="115">
        <v>-88</v>
      </c>
      <c r="J24" s="116">
        <v>-3.472770323599053</v>
      </c>
    </row>
    <row r="25" spans="1:15" s="110" customFormat="1" ht="24.95" customHeight="1" x14ac:dyDescent="0.2">
      <c r="A25" s="193" t="s">
        <v>222</v>
      </c>
      <c r="B25" s="204" t="s">
        <v>159</v>
      </c>
      <c r="C25" s="113">
        <v>12.373075663282018</v>
      </c>
      <c r="D25" s="115">
        <v>3022</v>
      </c>
      <c r="E25" s="114">
        <v>2992</v>
      </c>
      <c r="F25" s="114">
        <v>2901</v>
      </c>
      <c r="G25" s="114">
        <v>2815</v>
      </c>
      <c r="H25" s="140">
        <v>2823</v>
      </c>
      <c r="I25" s="115">
        <v>199</v>
      </c>
      <c r="J25" s="116">
        <v>7.0492383988664544</v>
      </c>
    </row>
    <row r="26" spans="1:15" s="110" customFormat="1" ht="24.95" customHeight="1" x14ac:dyDescent="0.2">
      <c r="A26" s="201">
        <v>782.78300000000002</v>
      </c>
      <c r="B26" s="203" t="s">
        <v>160</v>
      </c>
      <c r="C26" s="113">
        <v>0.33164100884376024</v>
      </c>
      <c r="D26" s="115">
        <v>81</v>
      </c>
      <c r="E26" s="114">
        <v>242</v>
      </c>
      <c r="F26" s="114">
        <v>272</v>
      </c>
      <c r="G26" s="114">
        <v>266</v>
      </c>
      <c r="H26" s="140">
        <v>239</v>
      </c>
      <c r="I26" s="115">
        <v>-158</v>
      </c>
      <c r="J26" s="116">
        <v>-66.108786610878667</v>
      </c>
    </row>
    <row r="27" spans="1:15" s="110" customFormat="1" ht="24.95" customHeight="1" x14ac:dyDescent="0.2">
      <c r="A27" s="193" t="s">
        <v>161</v>
      </c>
      <c r="B27" s="199" t="s">
        <v>162</v>
      </c>
      <c r="C27" s="113">
        <v>0.46265967900425808</v>
      </c>
      <c r="D27" s="115">
        <v>113</v>
      </c>
      <c r="E27" s="114">
        <v>110</v>
      </c>
      <c r="F27" s="114">
        <v>109</v>
      </c>
      <c r="G27" s="114">
        <v>110</v>
      </c>
      <c r="H27" s="140">
        <v>106</v>
      </c>
      <c r="I27" s="115">
        <v>7</v>
      </c>
      <c r="J27" s="116">
        <v>6.6037735849056602</v>
      </c>
    </row>
    <row r="28" spans="1:15" s="110" customFormat="1" ht="24.95" customHeight="1" x14ac:dyDescent="0.2">
      <c r="A28" s="193" t="s">
        <v>163</v>
      </c>
      <c r="B28" s="199" t="s">
        <v>164</v>
      </c>
      <c r="C28" s="113">
        <v>2.8128070750081888</v>
      </c>
      <c r="D28" s="115">
        <v>687</v>
      </c>
      <c r="E28" s="114">
        <v>689</v>
      </c>
      <c r="F28" s="114">
        <v>689</v>
      </c>
      <c r="G28" s="114">
        <v>694</v>
      </c>
      <c r="H28" s="140">
        <v>672</v>
      </c>
      <c r="I28" s="115">
        <v>15</v>
      </c>
      <c r="J28" s="116">
        <v>2.2321428571428572</v>
      </c>
    </row>
    <row r="29" spans="1:15" s="110" customFormat="1" ht="24.95" customHeight="1" x14ac:dyDescent="0.2">
      <c r="A29" s="193">
        <v>86</v>
      </c>
      <c r="B29" s="199" t="s">
        <v>165</v>
      </c>
      <c r="C29" s="113">
        <v>6.1415001637733377</v>
      </c>
      <c r="D29" s="115">
        <v>1500</v>
      </c>
      <c r="E29" s="114">
        <v>1502</v>
      </c>
      <c r="F29" s="114">
        <v>1519</v>
      </c>
      <c r="G29" s="114">
        <v>1539</v>
      </c>
      <c r="H29" s="140">
        <v>1515</v>
      </c>
      <c r="I29" s="115">
        <v>-15</v>
      </c>
      <c r="J29" s="116">
        <v>-0.99009900990099009</v>
      </c>
    </row>
    <row r="30" spans="1:15" s="110" customFormat="1" ht="24.95" customHeight="1" x14ac:dyDescent="0.2">
      <c r="A30" s="193">
        <v>87.88</v>
      </c>
      <c r="B30" s="204" t="s">
        <v>166</v>
      </c>
      <c r="C30" s="113">
        <v>5.4618408123157547</v>
      </c>
      <c r="D30" s="115">
        <v>1334</v>
      </c>
      <c r="E30" s="114">
        <v>1354</v>
      </c>
      <c r="F30" s="114">
        <v>1381</v>
      </c>
      <c r="G30" s="114">
        <v>1350</v>
      </c>
      <c r="H30" s="140">
        <v>1340</v>
      </c>
      <c r="I30" s="115">
        <v>-6</v>
      </c>
      <c r="J30" s="116">
        <v>-0.44776119402985076</v>
      </c>
    </row>
    <row r="31" spans="1:15" s="110" customFormat="1" ht="24.95" customHeight="1" x14ac:dyDescent="0.2">
      <c r="A31" s="193" t="s">
        <v>167</v>
      </c>
      <c r="B31" s="199" t="s">
        <v>168</v>
      </c>
      <c r="C31" s="113">
        <v>15.935145758270554</v>
      </c>
      <c r="D31" s="115">
        <v>3892</v>
      </c>
      <c r="E31" s="114">
        <v>3981</v>
      </c>
      <c r="F31" s="114">
        <v>3920</v>
      </c>
      <c r="G31" s="114">
        <v>3963</v>
      </c>
      <c r="H31" s="140">
        <v>3881</v>
      </c>
      <c r="I31" s="115">
        <v>11</v>
      </c>
      <c r="J31" s="116">
        <v>0.28343210512754446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1.0604323616115297</v>
      </c>
      <c r="D34" s="115">
        <v>259</v>
      </c>
      <c r="E34" s="114">
        <v>240</v>
      </c>
      <c r="F34" s="114">
        <v>241</v>
      </c>
      <c r="G34" s="114">
        <v>257</v>
      </c>
      <c r="H34" s="140">
        <v>231</v>
      </c>
      <c r="I34" s="115">
        <v>28</v>
      </c>
      <c r="J34" s="116">
        <v>12.121212121212121</v>
      </c>
    </row>
    <row r="35" spans="1:10" s="110" customFormat="1" ht="24.95" customHeight="1" x14ac:dyDescent="0.2">
      <c r="A35" s="292" t="s">
        <v>171</v>
      </c>
      <c r="B35" s="293" t="s">
        <v>172</v>
      </c>
      <c r="C35" s="113">
        <v>11.464133639043563</v>
      </c>
      <c r="D35" s="115">
        <v>2800</v>
      </c>
      <c r="E35" s="114">
        <v>2883</v>
      </c>
      <c r="F35" s="114">
        <v>2880</v>
      </c>
      <c r="G35" s="114">
        <v>2909</v>
      </c>
      <c r="H35" s="140">
        <v>2902</v>
      </c>
      <c r="I35" s="115">
        <v>-102</v>
      </c>
      <c r="J35" s="116">
        <v>-3.5148173673328738</v>
      </c>
    </row>
    <row r="36" spans="1:10" s="110" customFormat="1" ht="24.95" customHeight="1" x14ac:dyDescent="0.2">
      <c r="A36" s="294" t="s">
        <v>173</v>
      </c>
      <c r="B36" s="295" t="s">
        <v>174</v>
      </c>
      <c r="C36" s="125">
        <v>87.471339665902391</v>
      </c>
      <c r="D36" s="143">
        <v>21364</v>
      </c>
      <c r="E36" s="144">
        <v>22161</v>
      </c>
      <c r="F36" s="144">
        <v>22047</v>
      </c>
      <c r="G36" s="144">
        <v>22177</v>
      </c>
      <c r="H36" s="145">
        <v>21796</v>
      </c>
      <c r="I36" s="143">
        <v>-432</v>
      </c>
      <c r="J36" s="146">
        <v>-1.9820150486327766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24424</v>
      </c>
      <c r="F11" s="264">
        <v>25284</v>
      </c>
      <c r="G11" s="264">
        <v>25169</v>
      </c>
      <c r="H11" s="264">
        <v>25344</v>
      </c>
      <c r="I11" s="265">
        <v>24930</v>
      </c>
      <c r="J11" s="263">
        <v>-506</v>
      </c>
      <c r="K11" s="266">
        <v>-2.0296831127156039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42.269898460530626</v>
      </c>
      <c r="E13" s="115">
        <v>10324</v>
      </c>
      <c r="F13" s="114">
        <v>10619</v>
      </c>
      <c r="G13" s="114">
        <v>10577</v>
      </c>
      <c r="H13" s="114">
        <v>10717</v>
      </c>
      <c r="I13" s="140">
        <v>10509</v>
      </c>
      <c r="J13" s="115">
        <v>-185</v>
      </c>
      <c r="K13" s="116">
        <v>-1.7603958511751832</v>
      </c>
    </row>
    <row r="14" spans="1:15" ht="15.95" customHeight="1" x14ac:dyDescent="0.2">
      <c r="A14" s="306" t="s">
        <v>230</v>
      </c>
      <c r="B14" s="307"/>
      <c r="C14" s="308"/>
      <c r="D14" s="113">
        <v>43.694726498526038</v>
      </c>
      <c r="E14" s="115">
        <v>10672</v>
      </c>
      <c r="F14" s="114">
        <v>11165</v>
      </c>
      <c r="G14" s="114">
        <v>11105</v>
      </c>
      <c r="H14" s="114">
        <v>11064</v>
      </c>
      <c r="I14" s="140">
        <v>10900</v>
      </c>
      <c r="J14" s="115">
        <v>-228</v>
      </c>
      <c r="K14" s="116">
        <v>-2.0917431192660549</v>
      </c>
    </row>
    <row r="15" spans="1:15" ht="15.95" customHeight="1" x14ac:dyDescent="0.2">
      <c r="A15" s="306" t="s">
        <v>231</v>
      </c>
      <c r="B15" s="307"/>
      <c r="C15" s="308"/>
      <c r="D15" s="113">
        <v>5.6583688175565019</v>
      </c>
      <c r="E15" s="115">
        <v>1382</v>
      </c>
      <c r="F15" s="114">
        <v>1405</v>
      </c>
      <c r="G15" s="114">
        <v>1402</v>
      </c>
      <c r="H15" s="114">
        <v>1410</v>
      </c>
      <c r="I15" s="140">
        <v>1398</v>
      </c>
      <c r="J15" s="115">
        <v>-16</v>
      </c>
      <c r="K15" s="116">
        <v>-1.1444921316165952</v>
      </c>
    </row>
    <row r="16" spans="1:15" ht="15.95" customHeight="1" x14ac:dyDescent="0.2">
      <c r="A16" s="306" t="s">
        <v>232</v>
      </c>
      <c r="B16" s="307"/>
      <c r="C16" s="308"/>
      <c r="D16" s="113">
        <v>2.2109400589584016</v>
      </c>
      <c r="E16" s="115">
        <v>540</v>
      </c>
      <c r="F16" s="114">
        <v>541</v>
      </c>
      <c r="G16" s="114">
        <v>543</v>
      </c>
      <c r="H16" s="114">
        <v>564</v>
      </c>
      <c r="I16" s="140">
        <v>554</v>
      </c>
      <c r="J16" s="115">
        <v>-14</v>
      </c>
      <c r="K16" s="116">
        <v>-2.5270758122743682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0.90484769079593841</v>
      </c>
      <c r="E18" s="115">
        <v>221</v>
      </c>
      <c r="F18" s="114">
        <v>210</v>
      </c>
      <c r="G18" s="114">
        <v>212</v>
      </c>
      <c r="H18" s="114">
        <v>221</v>
      </c>
      <c r="I18" s="140">
        <v>204</v>
      </c>
      <c r="J18" s="115">
        <v>17</v>
      </c>
      <c r="K18" s="116">
        <v>8.3333333333333339</v>
      </c>
    </row>
    <row r="19" spans="1:11" ht="14.1" customHeight="1" x14ac:dyDescent="0.2">
      <c r="A19" s="306" t="s">
        <v>235</v>
      </c>
      <c r="B19" s="307" t="s">
        <v>236</v>
      </c>
      <c r="C19" s="308"/>
      <c r="D19" s="113">
        <v>0.51179168031444477</v>
      </c>
      <c r="E19" s="115">
        <v>125</v>
      </c>
      <c r="F19" s="114">
        <v>121</v>
      </c>
      <c r="G19" s="114">
        <v>123</v>
      </c>
      <c r="H19" s="114">
        <v>131</v>
      </c>
      <c r="I19" s="140">
        <v>108</v>
      </c>
      <c r="J19" s="115">
        <v>17</v>
      </c>
      <c r="K19" s="116">
        <v>15.74074074074074</v>
      </c>
    </row>
    <row r="20" spans="1:11" ht="14.1" customHeight="1" x14ac:dyDescent="0.2">
      <c r="A20" s="306">
        <v>12</v>
      </c>
      <c r="B20" s="307" t="s">
        <v>237</v>
      </c>
      <c r="C20" s="308"/>
      <c r="D20" s="113">
        <v>1.408450704225352</v>
      </c>
      <c r="E20" s="115">
        <v>344</v>
      </c>
      <c r="F20" s="114">
        <v>356</v>
      </c>
      <c r="G20" s="114">
        <v>354</v>
      </c>
      <c r="H20" s="114">
        <v>360</v>
      </c>
      <c r="I20" s="140">
        <v>337</v>
      </c>
      <c r="J20" s="115">
        <v>7</v>
      </c>
      <c r="K20" s="116">
        <v>2.0771513353115729</v>
      </c>
    </row>
    <row r="21" spans="1:11" ht="14.1" customHeight="1" x14ac:dyDescent="0.2">
      <c r="A21" s="306">
        <v>21</v>
      </c>
      <c r="B21" s="307" t="s">
        <v>238</v>
      </c>
      <c r="C21" s="308"/>
      <c r="D21" s="113">
        <v>3.6849000982640025E-2</v>
      </c>
      <c r="E21" s="115">
        <v>9</v>
      </c>
      <c r="F21" s="114">
        <v>13</v>
      </c>
      <c r="G21" s="114">
        <v>12</v>
      </c>
      <c r="H21" s="114">
        <v>10</v>
      </c>
      <c r="I21" s="140">
        <v>9</v>
      </c>
      <c r="J21" s="115">
        <v>0</v>
      </c>
      <c r="K21" s="116">
        <v>0</v>
      </c>
    </row>
    <row r="22" spans="1:11" ht="14.1" customHeight="1" x14ac:dyDescent="0.2">
      <c r="A22" s="306">
        <v>22</v>
      </c>
      <c r="B22" s="307" t="s">
        <v>239</v>
      </c>
      <c r="C22" s="308"/>
      <c r="D22" s="113">
        <v>0.45856534556174255</v>
      </c>
      <c r="E22" s="115">
        <v>112</v>
      </c>
      <c r="F22" s="114">
        <v>108</v>
      </c>
      <c r="G22" s="114">
        <v>111</v>
      </c>
      <c r="H22" s="114">
        <v>124</v>
      </c>
      <c r="I22" s="140">
        <v>125</v>
      </c>
      <c r="J22" s="115">
        <v>-13</v>
      </c>
      <c r="K22" s="116">
        <v>-10.4</v>
      </c>
    </row>
    <row r="23" spans="1:11" ht="14.1" customHeight="1" x14ac:dyDescent="0.2">
      <c r="A23" s="306">
        <v>23</v>
      </c>
      <c r="B23" s="307" t="s">
        <v>240</v>
      </c>
      <c r="C23" s="308"/>
      <c r="D23" s="113">
        <v>0.31116934163118243</v>
      </c>
      <c r="E23" s="115">
        <v>76</v>
      </c>
      <c r="F23" s="114">
        <v>78</v>
      </c>
      <c r="G23" s="114">
        <v>77</v>
      </c>
      <c r="H23" s="114">
        <v>74</v>
      </c>
      <c r="I23" s="140">
        <v>70</v>
      </c>
      <c r="J23" s="115">
        <v>6</v>
      </c>
      <c r="K23" s="116">
        <v>8.5714285714285712</v>
      </c>
    </row>
    <row r="24" spans="1:11" ht="14.1" customHeight="1" x14ac:dyDescent="0.2">
      <c r="A24" s="306">
        <v>24</v>
      </c>
      <c r="B24" s="307" t="s">
        <v>241</v>
      </c>
      <c r="C24" s="308"/>
      <c r="D24" s="113">
        <v>1.0481493612839829</v>
      </c>
      <c r="E24" s="115">
        <v>256</v>
      </c>
      <c r="F24" s="114">
        <v>264</v>
      </c>
      <c r="G24" s="114">
        <v>259</v>
      </c>
      <c r="H24" s="114">
        <v>279</v>
      </c>
      <c r="I24" s="140">
        <v>278</v>
      </c>
      <c r="J24" s="115">
        <v>-22</v>
      </c>
      <c r="K24" s="116">
        <v>-7.9136690647482011</v>
      </c>
    </row>
    <row r="25" spans="1:11" ht="14.1" customHeight="1" x14ac:dyDescent="0.2">
      <c r="A25" s="306">
        <v>25</v>
      </c>
      <c r="B25" s="307" t="s">
        <v>242</v>
      </c>
      <c r="C25" s="308"/>
      <c r="D25" s="113">
        <v>1.0072060268588274</v>
      </c>
      <c r="E25" s="115">
        <v>246</v>
      </c>
      <c r="F25" s="114">
        <v>266</v>
      </c>
      <c r="G25" s="114">
        <v>259</v>
      </c>
      <c r="H25" s="114">
        <v>263</v>
      </c>
      <c r="I25" s="140">
        <v>258</v>
      </c>
      <c r="J25" s="115">
        <v>-12</v>
      </c>
      <c r="K25" s="116">
        <v>-4.6511627906976747</v>
      </c>
    </row>
    <row r="26" spans="1:11" ht="14.1" customHeight="1" x14ac:dyDescent="0.2">
      <c r="A26" s="306">
        <v>26</v>
      </c>
      <c r="B26" s="307" t="s">
        <v>243</v>
      </c>
      <c r="C26" s="308"/>
      <c r="D26" s="113">
        <v>0.92122502456600064</v>
      </c>
      <c r="E26" s="115">
        <v>225</v>
      </c>
      <c r="F26" s="114">
        <v>220</v>
      </c>
      <c r="G26" s="114">
        <v>222</v>
      </c>
      <c r="H26" s="114">
        <v>236</v>
      </c>
      <c r="I26" s="140">
        <v>245</v>
      </c>
      <c r="J26" s="115">
        <v>-20</v>
      </c>
      <c r="K26" s="116">
        <v>-8.1632653061224492</v>
      </c>
    </row>
    <row r="27" spans="1:11" ht="14.1" customHeight="1" x14ac:dyDescent="0.2">
      <c r="A27" s="306">
        <v>27</v>
      </c>
      <c r="B27" s="307" t="s">
        <v>244</v>
      </c>
      <c r="C27" s="308"/>
      <c r="D27" s="113">
        <v>0.29069767441860467</v>
      </c>
      <c r="E27" s="115">
        <v>71</v>
      </c>
      <c r="F27" s="114">
        <v>70</v>
      </c>
      <c r="G27" s="114">
        <v>64</v>
      </c>
      <c r="H27" s="114">
        <v>71</v>
      </c>
      <c r="I27" s="140">
        <v>71</v>
      </c>
      <c r="J27" s="115">
        <v>0</v>
      </c>
      <c r="K27" s="116">
        <v>0</v>
      </c>
    </row>
    <row r="28" spans="1:11" ht="14.1" customHeight="1" x14ac:dyDescent="0.2">
      <c r="A28" s="306">
        <v>28</v>
      </c>
      <c r="B28" s="307" t="s">
        <v>245</v>
      </c>
      <c r="C28" s="308"/>
      <c r="D28" s="113">
        <v>0.28250900753357355</v>
      </c>
      <c r="E28" s="115">
        <v>69</v>
      </c>
      <c r="F28" s="114">
        <v>74</v>
      </c>
      <c r="G28" s="114">
        <v>73</v>
      </c>
      <c r="H28" s="114">
        <v>68</v>
      </c>
      <c r="I28" s="140">
        <v>67</v>
      </c>
      <c r="J28" s="115">
        <v>2</v>
      </c>
      <c r="K28" s="116">
        <v>2.9850746268656718</v>
      </c>
    </row>
    <row r="29" spans="1:11" ht="14.1" customHeight="1" x14ac:dyDescent="0.2">
      <c r="A29" s="306">
        <v>29</v>
      </c>
      <c r="B29" s="307" t="s">
        <v>246</v>
      </c>
      <c r="C29" s="308"/>
      <c r="D29" s="113">
        <v>3.5743530953160825</v>
      </c>
      <c r="E29" s="115">
        <v>873</v>
      </c>
      <c r="F29" s="114">
        <v>990</v>
      </c>
      <c r="G29" s="114">
        <v>948</v>
      </c>
      <c r="H29" s="114">
        <v>943</v>
      </c>
      <c r="I29" s="140">
        <v>915</v>
      </c>
      <c r="J29" s="115">
        <v>-42</v>
      </c>
      <c r="K29" s="116">
        <v>-4.5901639344262293</v>
      </c>
    </row>
    <row r="30" spans="1:11" ht="14.1" customHeight="1" x14ac:dyDescent="0.2">
      <c r="A30" s="306" t="s">
        <v>247</v>
      </c>
      <c r="B30" s="307" t="s">
        <v>248</v>
      </c>
      <c r="C30" s="308"/>
      <c r="D30" s="113" t="s">
        <v>513</v>
      </c>
      <c r="E30" s="115" t="s">
        <v>513</v>
      </c>
      <c r="F30" s="114" t="s">
        <v>513</v>
      </c>
      <c r="G30" s="114" t="s">
        <v>513</v>
      </c>
      <c r="H30" s="114">
        <v>110</v>
      </c>
      <c r="I30" s="140">
        <v>117</v>
      </c>
      <c r="J30" s="115" t="s">
        <v>513</v>
      </c>
      <c r="K30" s="116" t="s">
        <v>513</v>
      </c>
    </row>
    <row r="31" spans="1:11" ht="14.1" customHeight="1" x14ac:dyDescent="0.2">
      <c r="A31" s="306" t="s">
        <v>249</v>
      </c>
      <c r="B31" s="307" t="s">
        <v>250</v>
      </c>
      <c r="C31" s="308"/>
      <c r="D31" s="113">
        <v>3.1567310841794956</v>
      </c>
      <c r="E31" s="115">
        <v>771</v>
      </c>
      <c r="F31" s="114">
        <v>865</v>
      </c>
      <c r="G31" s="114">
        <v>840</v>
      </c>
      <c r="H31" s="114">
        <v>830</v>
      </c>
      <c r="I31" s="140">
        <v>795</v>
      </c>
      <c r="J31" s="115">
        <v>-24</v>
      </c>
      <c r="K31" s="116">
        <v>-3.0188679245283021</v>
      </c>
    </row>
    <row r="32" spans="1:11" ht="14.1" customHeight="1" x14ac:dyDescent="0.2">
      <c r="A32" s="306">
        <v>31</v>
      </c>
      <c r="B32" s="307" t="s">
        <v>251</v>
      </c>
      <c r="C32" s="308"/>
      <c r="D32" s="113">
        <v>0.19243367179823126</v>
      </c>
      <c r="E32" s="115">
        <v>47</v>
      </c>
      <c r="F32" s="114">
        <v>45</v>
      </c>
      <c r="G32" s="114">
        <v>46</v>
      </c>
      <c r="H32" s="114">
        <v>43</v>
      </c>
      <c r="I32" s="140">
        <v>43</v>
      </c>
      <c r="J32" s="115">
        <v>4</v>
      </c>
      <c r="K32" s="116">
        <v>9.3023255813953494</v>
      </c>
    </row>
    <row r="33" spans="1:11" ht="14.1" customHeight="1" x14ac:dyDescent="0.2">
      <c r="A33" s="306">
        <v>32</v>
      </c>
      <c r="B33" s="307" t="s">
        <v>252</v>
      </c>
      <c r="C33" s="308"/>
      <c r="D33" s="113">
        <v>0.82296102194562726</v>
      </c>
      <c r="E33" s="115">
        <v>201</v>
      </c>
      <c r="F33" s="114">
        <v>208</v>
      </c>
      <c r="G33" s="114">
        <v>236</v>
      </c>
      <c r="H33" s="114">
        <v>230</v>
      </c>
      <c r="I33" s="140">
        <v>215</v>
      </c>
      <c r="J33" s="115">
        <v>-14</v>
      </c>
      <c r="K33" s="116">
        <v>-6.5116279069767442</v>
      </c>
    </row>
    <row r="34" spans="1:11" ht="14.1" customHeight="1" x14ac:dyDescent="0.2">
      <c r="A34" s="306">
        <v>33</v>
      </c>
      <c r="B34" s="307" t="s">
        <v>253</v>
      </c>
      <c r="C34" s="308"/>
      <c r="D34" s="113">
        <v>0.58548968227972487</v>
      </c>
      <c r="E34" s="115">
        <v>143</v>
      </c>
      <c r="F34" s="114">
        <v>137</v>
      </c>
      <c r="G34" s="114">
        <v>133</v>
      </c>
      <c r="H34" s="114">
        <v>134</v>
      </c>
      <c r="I34" s="140">
        <v>138</v>
      </c>
      <c r="J34" s="115">
        <v>5</v>
      </c>
      <c r="K34" s="116">
        <v>3.6231884057971016</v>
      </c>
    </row>
    <row r="35" spans="1:11" ht="14.1" customHeight="1" x14ac:dyDescent="0.2">
      <c r="A35" s="306">
        <v>34</v>
      </c>
      <c r="B35" s="307" t="s">
        <v>254</v>
      </c>
      <c r="C35" s="308"/>
      <c r="D35" s="113">
        <v>4.1557484441532919</v>
      </c>
      <c r="E35" s="115">
        <v>1015</v>
      </c>
      <c r="F35" s="114">
        <v>1028</v>
      </c>
      <c r="G35" s="114">
        <v>1037</v>
      </c>
      <c r="H35" s="114">
        <v>1018</v>
      </c>
      <c r="I35" s="140">
        <v>1025</v>
      </c>
      <c r="J35" s="115">
        <v>-10</v>
      </c>
      <c r="K35" s="116">
        <v>-0.97560975609756095</v>
      </c>
    </row>
    <row r="36" spans="1:11" ht="14.1" customHeight="1" x14ac:dyDescent="0.2">
      <c r="A36" s="306">
        <v>41</v>
      </c>
      <c r="B36" s="307" t="s">
        <v>255</v>
      </c>
      <c r="C36" s="308"/>
      <c r="D36" s="113">
        <v>0.13920733704552898</v>
      </c>
      <c r="E36" s="115">
        <v>34</v>
      </c>
      <c r="F36" s="114">
        <v>30</v>
      </c>
      <c r="G36" s="114">
        <v>28</v>
      </c>
      <c r="H36" s="114">
        <v>29</v>
      </c>
      <c r="I36" s="140">
        <v>25</v>
      </c>
      <c r="J36" s="115">
        <v>9</v>
      </c>
      <c r="K36" s="116">
        <v>36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0.33164100884376024</v>
      </c>
      <c r="E38" s="115">
        <v>81</v>
      </c>
      <c r="F38" s="114">
        <v>86</v>
      </c>
      <c r="G38" s="114">
        <v>88</v>
      </c>
      <c r="H38" s="114">
        <v>92</v>
      </c>
      <c r="I38" s="140">
        <v>96</v>
      </c>
      <c r="J38" s="115">
        <v>-15</v>
      </c>
      <c r="K38" s="116">
        <v>-15.625</v>
      </c>
    </row>
    <row r="39" spans="1:11" ht="14.1" customHeight="1" x14ac:dyDescent="0.2">
      <c r="A39" s="306">
        <v>51</v>
      </c>
      <c r="B39" s="307" t="s">
        <v>258</v>
      </c>
      <c r="C39" s="308"/>
      <c r="D39" s="113">
        <v>5.9613494923026531</v>
      </c>
      <c r="E39" s="115">
        <v>1456</v>
      </c>
      <c r="F39" s="114">
        <v>1478</v>
      </c>
      <c r="G39" s="114">
        <v>1467</v>
      </c>
      <c r="H39" s="114">
        <v>1487</v>
      </c>
      <c r="I39" s="140">
        <v>1473</v>
      </c>
      <c r="J39" s="115">
        <v>-17</v>
      </c>
      <c r="K39" s="116">
        <v>-1.1541072640868975</v>
      </c>
    </row>
    <row r="40" spans="1:11" ht="14.1" customHeight="1" x14ac:dyDescent="0.2">
      <c r="A40" s="306" t="s">
        <v>259</v>
      </c>
      <c r="B40" s="307" t="s">
        <v>260</v>
      </c>
      <c r="C40" s="308"/>
      <c r="D40" s="113">
        <v>5.8426138224697022</v>
      </c>
      <c r="E40" s="115">
        <v>1427</v>
      </c>
      <c r="F40" s="114">
        <v>1453</v>
      </c>
      <c r="G40" s="114">
        <v>1443</v>
      </c>
      <c r="H40" s="114">
        <v>1465</v>
      </c>
      <c r="I40" s="140">
        <v>1449</v>
      </c>
      <c r="J40" s="115">
        <v>-22</v>
      </c>
      <c r="K40" s="116">
        <v>-1.5182884748102139</v>
      </c>
    </row>
    <row r="41" spans="1:11" ht="14.1" customHeight="1" x14ac:dyDescent="0.2">
      <c r="A41" s="306"/>
      <c r="B41" s="307" t="s">
        <v>261</v>
      </c>
      <c r="C41" s="308"/>
      <c r="D41" s="113">
        <v>2.411562397641664</v>
      </c>
      <c r="E41" s="115">
        <v>589</v>
      </c>
      <c r="F41" s="114">
        <v>606</v>
      </c>
      <c r="G41" s="114">
        <v>611</v>
      </c>
      <c r="H41" s="114">
        <v>640</v>
      </c>
      <c r="I41" s="140">
        <v>662</v>
      </c>
      <c r="J41" s="115">
        <v>-73</v>
      </c>
      <c r="K41" s="116">
        <v>-11.027190332326285</v>
      </c>
    </row>
    <row r="42" spans="1:11" ht="14.1" customHeight="1" x14ac:dyDescent="0.2">
      <c r="A42" s="306">
        <v>52</v>
      </c>
      <c r="B42" s="307" t="s">
        <v>262</v>
      </c>
      <c r="C42" s="308"/>
      <c r="D42" s="113">
        <v>3.9469374385849982</v>
      </c>
      <c r="E42" s="115">
        <v>964</v>
      </c>
      <c r="F42" s="114">
        <v>999</v>
      </c>
      <c r="G42" s="114">
        <v>997</v>
      </c>
      <c r="H42" s="114">
        <v>1019</v>
      </c>
      <c r="I42" s="140">
        <v>1056</v>
      </c>
      <c r="J42" s="115">
        <v>-92</v>
      </c>
      <c r="K42" s="116">
        <v>-8.7121212121212128</v>
      </c>
    </row>
    <row r="43" spans="1:11" ht="14.1" customHeight="1" x14ac:dyDescent="0.2">
      <c r="A43" s="306" t="s">
        <v>263</v>
      </c>
      <c r="B43" s="307" t="s">
        <v>264</v>
      </c>
      <c r="C43" s="308"/>
      <c r="D43" s="113">
        <v>3.8527677694071407</v>
      </c>
      <c r="E43" s="115">
        <v>941</v>
      </c>
      <c r="F43" s="114">
        <v>978</v>
      </c>
      <c r="G43" s="114">
        <v>974</v>
      </c>
      <c r="H43" s="114">
        <v>998</v>
      </c>
      <c r="I43" s="140">
        <v>1034</v>
      </c>
      <c r="J43" s="115">
        <v>-93</v>
      </c>
      <c r="K43" s="116">
        <v>-8.9941972920696323</v>
      </c>
    </row>
    <row r="44" spans="1:11" ht="14.1" customHeight="1" x14ac:dyDescent="0.2">
      <c r="A44" s="306">
        <v>53</v>
      </c>
      <c r="B44" s="307" t="s">
        <v>265</v>
      </c>
      <c r="C44" s="308"/>
      <c r="D44" s="113">
        <v>1.9939403865050769</v>
      </c>
      <c r="E44" s="115">
        <v>487</v>
      </c>
      <c r="F44" s="114">
        <v>433</v>
      </c>
      <c r="G44" s="114">
        <v>405</v>
      </c>
      <c r="H44" s="114">
        <v>359</v>
      </c>
      <c r="I44" s="140">
        <v>371</v>
      </c>
      <c r="J44" s="115">
        <v>116</v>
      </c>
      <c r="K44" s="116">
        <v>31.266846361185983</v>
      </c>
    </row>
    <row r="45" spans="1:11" ht="14.1" customHeight="1" x14ac:dyDescent="0.2">
      <c r="A45" s="306" t="s">
        <v>266</v>
      </c>
      <c r="B45" s="307" t="s">
        <v>267</v>
      </c>
      <c r="C45" s="308"/>
      <c r="D45" s="113">
        <v>1.9857517196200458</v>
      </c>
      <c r="E45" s="115">
        <v>485</v>
      </c>
      <c r="F45" s="114">
        <v>432</v>
      </c>
      <c r="G45" s="114">
        <v>404</v>
      </c>
      <c r="H45" s="114">
        <v>358</v>
      </c>
      <c r="I45" s="140">
        <v>369</v>
      </c>
      <c r="J45" s="115">
        <v>116</v>
      </c>
      <c r="K45" s="116">
        <v>31.43631436314363</v>
      </c>
    </row>
    <row r="46" spans="1:11" ht="14.1" customHeight="1" x14ac:dyDescent="0.2">
      <c r="A46" s="306">
        <v>54</v>
      </c>
      <c r="B46" s="307" t="s">
        <v>268</v>
      </c>
      <c r="C46" s="308"/>
      <c r="D46" s="113">
        <v>15.071241401899771</v>
      </c>
      <c r="E46" s="115">
        <v>3681</v>
      </c>
      <c r="F46" s="114">
        <v>3763</v>
      </c>
      <c r="G46" s="114">
        <v>3741</v>
      </c>
      <c r="H46" s="114">
        <v>3679</v>
      </c>
      <c r="I46" s="140">
        <v>3667</v>
      </c>
      <c r="J46" s="115">
        <v>14</v>
      </c>
      <c r="K46" s="116">
        <v>0.3817834742296155</v>
      </c>
    </row>
    <row r="47" spans="1:11" ht="14.1" customHeight="1" x14ac:dyDescent="0.2">
      <c r="A47" s="306">
        <v>61</v>
      </c>
      <c r="B47" s="307" t="s">
        <v>269</v>
      </c>
      <c r="C47" s="308"/>
      <c r="D47" s="113">
        <v>0.76154602030789387</v>
      </c>
      <c r="E47" s="115">
        <v>186</v>
      </c>
      <c r="F47" s="114">
        <v>182</v>
      </c>
      <c r="G47" s="114">
        <v>174</v>
      </c>
      <c r="H47" s="114">
        <v>186</v>
      </c>
      <c r="I47" s="140">
        <v>183</v>
      </c>
      <c r="J47" s="115">
        <v>3</v>
      </c>
      <c r="K47" s="116">
        <v>1.639344262295082</v>
      </c>
    </row>
    <row r="48" spans="1:11" ht="14.1" customHeight="1" x14ac:dyDescent="0.2">
      <c r="A48" s="306">
        <v>62</v>
      </c>
      <c r="B48" s="307" t="s">
        <v>270</v>
      </c>
      <c r="C48" s="308"/>
      <c r="D48" s="113">
        <v>11.533737307566328</v>
      </c>
      <c r="E48" s="115">
        <v>2817</v>
      </c>
      <c r="F48" s="114">
        <v>2879</v>
      </c>
      <c r="G48" s="114">
        <v>2795</v>
      </c>
      <c r="H48" s="114">
        <v>2887</v>
      </c>
      <c r="I48" s="140">
        <v>2786</v>
      </c>
      <c r="J48" s="115">
        <v>31</v>
      </c>
      <c r="K48" s="116">
        <v>1.1127063890882987</v>
      </c>
    </row>
    <row r="49" spans="1:11" ht="14.1" customHeight="1" x14ac:dyDescent="0.2">
      <c r="A49" s="306">
        <v>63</v>
      </c>
      <c r="B49" s="307" t="s">
        <v>271</v>
      </c>
      <c r="C49" s="308"/>
      <c r="D49" s="113">
        <v>7.8734032099574192</v>
      </c>
      <c r="E49" s="115">
        <v>1923</v>
      </c>
      <c r="F49" s="114">
        <v>2355</v>
      </c>
      <c r="G49" s="114">
        <v>2400</v>
      </c>
      <c r="H49" s="114">
        <v>2386</v>
      </c>
      <c r="I49" s="140">
        <v>2229</v>
      </c>
      <c r="J49" s="115">
        <v>-306</v>
      </c>
      <c r="K49" s="116">
        <v>-13.728129205921938</v>
      </c>
    </row>
    <row r="50" spans="1:11" ht="14.1" customHeight="1" x14ac:dyDescent="0.2">
      <c r="A50" s="306" t="s">
        <v>272</v>
      </c>
      <c r="B50" s="307" t="s">
        <v>273</v>
      </c>
      <c r="C50" s="308"/>
      <c r="D50" s="113">
        <v>0.4708483458892892</v>
      </c>
      <c r="E50" s="115">
        <v>115</v>
      </c>
      <c r="F50" s="114">
        <v>158</v>
      </c>
      <c r="G50" s="114">
        <v>167</v>
      </c>
      <c r="H50" s="114">
        <v>171</v>
      </c>
      <c r="I50" s="140">
        <v>160</v>
      </c>
      <c r="J50" s="115">
        <v>-45</v>
      </c>
      <c r="K50" s="116">
        <v>-28.125</v>
      </c>
    </row>
    <row r="51" spans="1:11" ht="14.1" customHeight="1" x14ac:dyDescent="0.2">
      <c r="A51" s="306" t="s">
        <v>274</v>
      </c>
      <c r="B51" s="307" t="s">
        <v>275</v>
      </c>
      <c r="C51" s="308"/>
      <c r="D51" s="113">
        <v>7.0668195217818539</v>
      </c>
      <c r="E51" s="115">
        <v>1726</v>
      </c>
      <c r="F51" s="114">
        <v>2103</v>
      </c>
      <c r="G51" s="114">
        <v>2143</v>
      </c>
      <c r="H51" s="114">
        <v>2132</v>
      </c>
      <c r="I51" s="140">
        <v>1996</v>
      </c>
      <c r="J51" s="115">
        <v>-270</v>
      </c>
      <c r="K51" s="116">
        <v>-13.527054108216433</v>
      </c>
    </row>
    <row r="52" spans="1:11" ht="14.1" customHeight="1" x14ac:dyDescent="0.2">
      <c r="A52" s="306">
        <v>71</v>
      </c>
      <c r="B52" s="307" t="s">
        <v>276</v>
      </c>
      <c r="C52" s="308"/>
      <c r="D52" s="113">
        <v>14.784638060923681</v>
      </c>
      <c r="E52" s="115">
        <v>3611</v>
      </c>
      <c r="F52" s="114">
        <v>3653</v>
      </c>
      <c r="G52" s="114">
        <v>3693</v>
      </c>
      <c r="H52" s="114">
        <v>3707</v>
      </c>
      <c r="I52" s="140">
        <v>3680</v>
      </c>
      <c r="J52" s="115">
        <v>-69</v>
      </c>
      <c r="K52" s="116">
        <v>-1.875</v>
      </c>
    </row>
    <row r="53" spans="1:11" ht="14.1" customHeight="1" x14ac:dyDescent="0.2">
      <c r="A53" s="306" t="s">
        <v>277</v>
      </c>
      <c r="B53" s="307" t="s">
        <v>278</v>
      </c>
      <c r="C53" s="308"/>
      <c r="D53" s="113">
        <v>1.1013756960366852</v>
      </c>
      <c r="E53" s="115">
        <v>269</v>
      </c>
      <c r="F53" s="114">
        <v>279</v>
      </c>
      <c r="G53" s="114">
        <v>280</v>
      </c>
      <c r="H53" s="114">
        <v>275</v>
      </c>
      <c r="I53" s="140">
        <v>274</v>
      </c>
      <c r="J53" s="115">
        <v>-5</v>
      </c>
      <c r="K53" s="116">
        <v>-1.8248175182481752</v>
      </c>
    </row>
    <row r="54" spans="1:11" ht="14.1" customHeight="1" x14ac:dyDescent="0.2">
      <c r="A54" s="306" t="s">
        <v>279</v>
      </c>
      <c r="B54" s="307" t="s">
        <v>280</v>
      </c>
      <c r="C54" s="308"/>
      <c r="D54" s="113">
        <v>13.167376351130036</v>
      </c>
      <c r="E54" s="115">
        <v>3216</v>
      </c>
      <c r="F54" s="114">
        <v>3245</v>
      </c>
      <c r="G54" s="114">
        <v>3279</v>
      </c>
      <c r="H54" s="114">
        <v>3301</v>
      </c>
      <c r="I54" s="140">
        <v>3277</v>
      </c>
      <c r="J54" s="115">
        <v>-61</v>
      </c>
      <c r="K54" s="116">
        <v>-1.8614586512053708</v>
      </c>
    </row>
    <row r="55" spans="1:11" ht="14.1" customHeight="1" x14ac:dyDescent="0.2">
      <c r="A55" s="306">
        <v>72</v>
      </c>
      <c r="B55" s="307" t="s">
        <v>281</v>
      </c>
      <c r="C55" s="308"/>
      <c r="D55" s="113">
        <v>1.3675073698001965</v>
      </c>
      <c r="E55" s="115">
        <v>334</v>
      </c>
      <c r="F55" s="114">
        <v>315</v>
      </c>
      <c r="G55" s="114">
        <v>316</v>
      </c>
      <c r="H55" s="114">
        <v>308</v>
      </c>
      <c r="I55" s="140">
        <v>301</v>
      </c>
      <c r="J55" s="115">
        <v>33</v>
      </c>
      <c r="K55" s="116">
        <v>10.963455149501661</v>
      </c>
    </row>
    <row r="56" spans="1:11" ht="14.1" customHeight="1" x14ac:dyDescent="0.2">
      <c r="A56" s="306" t="s">
        <v>282</v>
      </c>
      <c r="B56" s="307" t="s">
        <v>283</v>
      </c>
      <c r="C56" s="308"/>
      <c r="D56" s="113">
        <v>0.26203734032099574</v>
      </c>
      <c r="E56" s="115">
        <v>64</v>
      </c>
      <c r="F56" s="114">
        <v>55</v>
      </c>
      <c r="G56" s="114">
        <v>57</v>
      </c>
      <c r="H56" s="114">
        <v>52</v>
      </c>
      <c r="I56" s="140">
        <v>54</v>
      </c>
      <c r="J56" s="115">
        <v>10</v>
      </c>
      <c r="K56" s="116">
        <v>18.518518518518519</v>
      </c>
    </row>
    <row r="57" spans="1:11" ht="14.1" customHeight="1" x14ac:dyDescent="0.2">
      <c r="A57" s="306" t="s">
        <v>284</v>
      </c>
      <c r="B57" s="307" t="s">
        <v>285</v>
      </c>
      <c r="C57" s="308"/>
      <c r="D57" s="113">
        <v>0.7779233540779561</v>
      </c>
      <c r="E57" s="115">
        <v>190</v>
      </c>
      <c r="F57" s="114">
        <v>179</v>
      </c>
      <c r="G57" s="114">
        <v>170</v>
      </c>
      <c r="H57" s="114">
        <v>174</v>
      </c>
      <c r="I57" s="140">
        <v>172</v>
      </c>
      <c r="J57" s="115">
        <v>18</v>
      </c>
      <c r="K57" s="116">
        <v>10.465116279069768</v>
      </c>
    </row>
    <row r="58" spans="1:11" ht="14.1" customHeight="1" x14ac:dyDescent="0.2">
      <c r="A58" s="306">
        <v>73</v>
      </c>
      <c r="B58" s="307" t="s">
        <v>286</v>
      </c>
      <c r="C58" s="308"/>
      <c r="D58" s="113">
        <v>0.93350802489354734</v>
      </c>
      <c r="E58" s="115">
        <v>228</v>
      </c>
      <c r="F58" s="114">
        <v>226</v>
      </c>
      <c r="G58" s="114">
        <v>228</v>
      </c>
      <c r="H58" s="114">
        <v>230</v>
      </c>
      <c r="I58" s="140">
        <v>234</v>
      </c>
      <c r="J58" s="115">
        <v>-6</v>
      </c>
      <c r="K58" s="116">
        <v>-2.5641025641025643</v>
      </c>
    </row>
    <row r="59" spans="1:11" ht="14.1" customHeight="1" x14ac:dyDescent="0.2">
      <c r="A59" s="306" t="s">
        <v>287</v>
      </c>
      <c r="B59" s="307" t="s">
        <v>288</v>
      </c>
      <c r="C59" s="308"/>
      <c r="D59" s="113">
        <v>0.64690468391745826</v>
      </c>
      <c r="E59" s="115">
        <v>158</v>
      </c>
      <c r="F59" s="114">
        <v>158</v>
      </c>
      <c r="G59" s="114">
        <v>159</v>
      </c>
      <c r="H59" s="114">
        <v>154</v>
      </c>
      <c r="I59" s="140">
        <v>156</v>
      </c>
      <c r="J59" s="115">
        <v>2</v>
      </c>
      <c r="K59" s="116">
        <v>1.2820512820512822</v>
      </c>
    </row>
    <row r="60" spans="1:11" ht="14.1" customHeight="1" x14ac:dyDescent="0.2">
      <c r="A60" s="306">
        <v>81</v>
      </c>
      <c r="B60" s="307" t="s">
        <v>289</v>
      </c>
      <c r="C60" s="308"/>
      <c r="D60" s="113">
        <v>4.5692761218473636</v>
      </c>
      <c r="E60" s="115">
        <v>1116</v>
      </c>
      <c r="F60" s="114">
        <v>1104</v>
      </c>
      <c r="G60" s="114">
        <v>1072</v>
      </c>
      <c r="H60" s="114">
        <v>1101</v>
      </c>
      <c r="I60" s="140">
        <v>1064</v>
      </c>
      <c r="J60" s="115">
        <v>52</v>
      </c>
      <c r="K60" s="116">
        <v>4.8872180451127818</v>
      </c>
    </row>
    <row r="61" spans="1:11" ht="14.1" customHeight="1" x14ac:dyDescent="0.2">
      <c r="A61" s="306" t="s">
        <v>290</v>
      </c>
      <c r="B61" s="307" t="s">
        <v>291</v>
      </c>
      <c r="C61" s="308"/>
      <c r="D61" s="113">
        <v>1.3879790370127743</v>
      </c>
      <c r="E61" s="115">
        <v>339</v>
      </c>
      <c r="F61" s="114">
        <v>340</v>
      </c>
      <c r="G61" s="114">
        <v>352</v>
      </c>
      <c r="H61" s="114">
        <v>370</v>
      </c>
      <c r="I61" s="140">
        <v>358</v>
      </c>
      <c r="J61" s="115">
        <v>-19</v>
      </c>
      <c r="K61" s="116">
        <v>-5.3072625698324023</v>
      </c>
    </row>
    <row r="62" spans="1:11" ht="14.1" customHeight="1" x14ac:dyDescent="0.2">
      <c r="A62" s="306" t="s">
        <v>292</v>
      </c>
      <c r="B62" s="307" t="s">
        <v>293</v>
      </c>
      <c r="C62" s="308"/>
      <c r="D62" s="113">
        <v>1.9038650507697348</v>
      </c>
      <c r="E62" s="115">
        <v>465</v>
      </c>
      <c r="F62" s="114">
        <v>458</v>
      </c>
      <c r="G62" s="114">
        <v>408</v>
      </c>
      <c r="H62" s="114">
        <v>402</v>
      </c>
      <c r="I62" s="140">
        <v>379</v>
      </c>
      <c r="J62" s="115">
        <v>86</v>
      </c>
      <c r="K62" s="116">
        <v>22.691292875989447</v>
      </c>
    </row>
    <row r="63" spans="1:11" ht="14.1" customHeight="1" x14ac:dyDescent="0.2">
      <c r="A63" s="306"/>
      <c r="B63" s="307" t="s">
        <v>294</v>
      </c>
      <c r="C63" s="308"/>
      <c r="D63" s="113">
        <v>1.5926957091385523</v>
      </c>
      <c r="E63" s="115">
        <v>389</v>
      </c>
      <c r="F63" s="114">
        <v>374</v>
      </c>
      <c r="G63" s="114">
        <v>329</v>
      </c>
      <c r="H63" s="114">
        <v>332</v>
      </c>
      <c r="I63" s="140">
        <v>316</v>
      </c>
      <c r="J63" s="115">
        <v>73</v>
      </c>
      <c r="K63" s="116">
        <v>23.101265822784811</v>
      </c>
    </row>
    <row r="64" spans="1:11" ht="14.1" customHeight="1" x14ac:dyDescent="0.2">
      <c r="A64" s="306" t="s">
        <v>295</v>
      </c>
      <c r="B64" s="307" t="s">
        <v>296</v>
      </c>
      <c r="C64" s="308"/>
      <c r="D64" s="113">
        <v>8.1886668850311164E-2</v>
      </c>
      <c r="E64" s="115">
        <v>20</v>
      </c>
      <c r="F64" s="114">
        <v>20</v>
      </c>
      <c r="G64" s="114">
        <v>19</v>
      </c>
      <c r="H64" s="114">
        <v>19</v>
      </c>
      <c r="I64" s="140">
        <v>20</v>
      </c>
      <c r="J64" s="115">
        <v>0</v>
      </c>
      <c r="K64" s="116">
        <v>0</v>
      </c>
    </row>
    <row r="65" spans="1:11" ht="14.1" customHeight="1" x14ac:dyDescent="0.2">
      <c r="A65" s="306" t="s">
        <v>297</v>
      </c>
      <c r="B65" s="307" t="s">
        <v>298</v>
      </c>
      <c r="C65" s="308"/>
      <c r="D65" s="113">
        <v>0.83114968883065832</v>
      </c>
      <c r="E65" s="115">
        <v>203</v>
      </c>
      <c r="F65" s="114">
        <v>198</v>
      </c>
      <c r="G65" s="114">
        <v>201</v>
      </c>
      <c r="H65" s="114">
        <v>199</v>
      </c>
      <c r="I65" s="140">
        <v>194</v>
      </c>
      <c r="J65" s="115">
        <v>9</v>
      </c>
      <c r="K65" s="116">
        <v>4.6391752577319592</v>
      </c>
    </row>
    <row r="66" spans="1:11" ht="14.1" customHeight="1" x14ac:dyDescent="0.2">
      <c r="A66" s="306">
        <v>82</v>
      </c>
      <c r="B66" s="307" t="s">
        <v>299</v>
      </c>
      <c r="C66" s="308"/>
      <c r="D66" s="113">
        <v>2.1904683917458239</v>
      </c>
      <c r="E66" s="115">
        <v>535</v>
      </c>
      <c r="F66" s="114">
        <v>553</v>
      </c>
      <c r="G66" s="114">
        <v>567</v>
      </c>
      <c r="H66" s="114">
        <v>575</v>
      </c>
      <c r="I66" s="140">
        <v>574</v>
      </c>
      <c r="J66" s="115">
        <v>-39</v>
      </c>
      <c r="K66" s="116">
        <v>-6.7944250871080136</v>
      </c>
    </row>
    <row r="67" spans="1:11" ht="14.1" customHeight="1" x14ac:dyDescent="0.2">
      <c r="A67" s="306" t="s">
        <v>300</v>
      </c>
      <c r="B67" s="307" t="s">
        <v>301</v>
      </c>
      <c r="C67" s="308"/>
      <c r="D67" s="113">
        <v>0.8024893547330495</v>
      </c>
      <c r="E67" s="115">
        <v>196</v>
      </c>
      <c r="F67" s="114">
        <v>207</v>
      </c>
      <c r="G67" s="114">
        <v>234</v>
      </c>
      <c r="H67" s="114">
        <v>232</v>
      </c>
      <c r="I67" s="140">
        <v>230</v>
      </c>
      <c r="J67" s="115">
        <v>-34</v>
      </c>
      <c r="K67" s="116">
        <v>-14.782608695652174</v>
      </c>
    </row>
    <row r="68" spans="1:11" ht="14.1" customHeight="1" x14ac:dyDescent="0.2">
      <c r="A68" s="306" t="s">
        <v>302</v>
      </c>
      <c r="B68" s="307" t="s">
        <v>303</v>
      </c>
      <c r="C68" s="308"/>
      <c r="D68" s="113">
        <v>0.84343268915820502</v>
      </c>
      <c r="E68" s="115">
        <v>206</v>
      </c>
      <c r="F68" s="114">
        <v>216</v>
      </c>
      <c r="G68" s="114">
        <v>216</v>
      </c>
      <c r="H68" s="114">
        <v>221</v>
      </c>
      <c r="I68" s="140">
        <v>212</v>
      </c>
      <c r="J68" s="115">
        <v>-6</v>
      </c>
      <c r="K68" s="116">
        <v>-2.8301886792452828</v>
      </c>
    </row>
    <row r="69" spans="1:11" ht="14.1" customHeight="1" x14ac:dyDescent="0.2">
      <c r="A69" s="306">
        <v>83</v>
      </c>
      <c r="B69" s="307" t="s">
        <v>304</v>
      </c>
      <c r="C69" s="308"/>
      <c r="D69" s="113">
        <v>3.6071077628562072</v>
      </c>
      <c r="E69" s="115">
        <v>881</v>
      </c>
      <c r="F69" s="114">
        <v>895</v>
      </c>
      <c r="G69" s="114">
        <v>906</v>
      </c>
      <c r="H69" s="114">
        <v>914</v>
      </c>
      <c r="I69" s="140">
        <v>904</v>
      </c>
      <c r="J69" s="115">
        <v>-23</v>
      </c>
      <c r="K69" s="116">
        <v>-2.5442477876106193</v>
      </c>
    </row>
    <row r="70" spans="1:11" ht="14.1" customHeight="1" x14ac:dyDescent="0.2">
      <c r="A70" s="306" t="s">
        <v>305</v>
      </c>
      <c r="B70" s="307" t="s">
        <v>306</v>
      </c>
      <c r="C70" s="308"/>
      <c r="D70" s="113">
        <v>2.5343924009171306</v>
      </c>
      <c r="E70" s="115">
        <v>619</v>
      </c>
      <c r="F70" s="114">
        <v>615</v>
      </c>
      <c r="G70" s="114">
        <v>630</v>
      </c>
      <c r="H70" s="114">
        <v>635</v>
      </c>
      <c r="I70" s="140">
        <v>618</v>
      </c>
      <c r="J70" s="115">
        <v>1</v>
      </c>
      <c r="K70" s="116">
        <v>0.16181229773462782</v>
      </c>
    </row>
    <row r="71" spans="1:11" ht="14.1" customHeight="1" x14ac:dyDescent="0.2">
      <c r="A71" s="306"/>
      <c r="B71" s="307" t="s">
        <v>307</v>
      </c>
      <c r="C71" s="308"/>
      <c r="D71" s="113">
        <v>1.8670160497870947</v>
      </c>
      <c r="E71" s="115">
        <v>456</v>
      </c>
      <c r="F71" s="114">
        <v>456</v>
      </c>
      <c r="G71" s="114">
        <v>452</v>
      </c>
      <c r="H71" s="114">
        <v>462</v>
      </c>
      <c r="I71" s="140">
        <v>456</v>
      </c>
      <c r="J71" s="115">
        <v>0</v>
      </c>
      <c r="K71" s="116">
        <v>0</v>
      </c>
    </row>
    <row r="72" spans="1:11" ht="14.1" customHeight="1" x14ac:dyDescent="0.2">
      <c r="A72" s="306">
        <v>84</v>
      </c>
      <c r="B72" s="307" t="s">
        <v>308</v>
      </c>
      <c r="C72" s="308"/>
      <c r="D72" s="113">
        <v>1.8383557156894859</v>
      </c>
      <c r="E72" s="115">
        <v>449</v>
      </c>
      <c r="F72" s="114">
        <v>467</v>
      </c>
      <c r="G72" s="114">
        <v>460</v>
      </c>
      <c r="H72" s="114">
        <v>458</v>
      </c>
      <c r="I72" s="140">
        <v>438</v>
      </c>
      <c r="J72" s="115">
        <v>11</v>
      </c>
      <c r="K72" s="116">
        <v>2.5114155251141552</v>
      </c>
    </row>
    <row r="73" spans="1:11" ht="14.1" customHeight="1" x14ac:dyDescent="0.2">
      <c r="A73" s="306" t="s">
        <v>309</v>
      </c>
      <c r="B73" s="307" t="s">
        <v>310</v>
      </c>
      <c r="C73" s="308"/>
      <c r="D73" s="113">
        <v>0.15967900425810677</v>
      </c>
      <c r="E73" s="115">
        <v>39</v>
      </c>
      <c r="F73" s="114">
        <v>45</v>
      </c>
      <c r="G73" s="114">
        <v>46</v>
      </c>
      <c r="H73" s="114">
        <v>49</v>
      </c>
      <c r="I73" s="140">
        <v>47</v>
      </c>
      <c r="J73" s="115">
        <v>-8</v>
      </c>
      <c r="K73" s="116">
        <v>-17.021276595744681</v>
      </c>
    </row>
    <row r="74" spans="1:11" ht="14.1" customHeight="1" x14ac:dyDescent="0.2">
      <c r="A74" s="306" t="s">
        <v>311</v>
      </c>
      <c r="B74" s="307" t="s">
        <v>312</v>
      </c>
      <c r="C74" s="308"/>
      <c r="D74" s="113">
        <v>2.866033409760891E-2</v>
      </c>
      <c r="E74" s="115">
        <v>7</v>
      </c>
      <c r="F74" s="114">
        <v>6</v>
      </c>
      <c r="G74" s="114">
        <v>7</v>
      </c>
      <c r="H74" s="114">
        <v>7</v>
      </c>
      <c r="I74" s="140">
        <v>9</v>
      </c>
      <c r="J74" s="115">
        <v>-2</v>
      </c>
      <c r="K74" s="116">
        <v>-22.222222222222221</v>
      </c>
    </row>
    <row r="75" spans="1:11" ht="14.1" customHeight="1" x14ac:dyDescent="0.2">
      <c r="A75" s="306" t="s">
        <v>313</v>
      </c>
      <c r="B75" s="307" t="s">
        <v>314</v>
      </c>
      <c r="C75" s="308"/>
      <c r="D75" s="113">
        <v>1.6377333770062234E-2</v>
      </c>
      <c r="E75" s="115">
        <v>4</v>
      </c>
      <c r="F75" s="114">
        <v>3</v>
      </c>
      <c r="G75" s="114" t="s">
        <v>513</v>
      </c>
      <c r="H75" s="114" t="s">
        <v>513</v>
      </c>
      <c r="I75" s="140" t="s">
        <v>513</v>
      </c>
      <c r="J75" s="115" t="s">
        <v>513</v>
      </c>
      <c r="K75" s="116" t="s">
        <v>513</v>
      </c>
    </row>
    <row r="76" spans="1:11" ht="14.1" customHeight="1" x14ac:dyDescent="0.2">
      <c r="A76" s="306">
        <v>91</v>
      </c>
      <c r="B76" s="307" t="s">
        <v>315</v>
      </c>
      <c r="C76" s="308"/>
      <c r="D76" s="113">
        <v>9.007533573534228E-2</v>
      </c>
      <c r="E76" s="115">
        <v>22</v>
      </c>
      <c r="F76" s="114">
        <v>14</v>
      </c>
      <c r="G76" s="114">
        <v>21</v>
      </c>
      <c r="H76" s="114">
        <v>24</v>
      </c>
      <c r="I76" s="140">
        <v>26</v>
      </c>
      <c r="J76" s="115">
        <v>-4</v>
      </c>
      <c r="K76" s="116">
        <v>-15.384615384615385</v>
      </c>
    </row>
    <row r="77" spans="1:11" ht="14.1" customHeight="1" x14ac:dyDescent="0.2">
      <c r="A77" s="306">
        <v>92</v>
      </c>
      <c r="B77" s="307" t="s">
        <v>316</v>
      </c>
      <c r="C77" s="308"/>
      <c r="D77" s="113">
        <v>0.30298067474615131</v>
      </c>
      <c r="E77" s="115">
        <v>74</v>
      </c>
      <c r="F77" s="114">
        <v>84</v>
      </c>
      <c r="G77" s="114">
        <v>84</v>
      </c>
      <c r="H77" s="114">
        <v>88</v>
      </c>
      <c r="I77" s="140">
        <v>88</v>
      </c>
      <c r="J77" s="115">
        <v>-14</v>
      </c>
      <c r="K77" s="116">
        <v>-15.909090909090908</v>
      </c>
    </row>
    <row r="78" spans="1:11" ht="14.1" customHeight="1" x14ac:dyDescent="0.2">
      <c r="A78" s="306">
        <v>93</v>
      </c>
      <c r="B78" s="307" t="s">
        <v>317</v>
      </c>
      <c r="C78" s="308"/>
      <c r="D78" s="113">
        <v>7.7792335407795607E-2</v>
      </c>
      <c r="E78" s="115">
        <v>19</v>
      </c>
      <c r="F78" s="114">
        <v>24</v>
      </c>
      <c r="G78" s="114">
        <v>20</v>
      </c>
      <c r="H78" s="114">
        <v>19</v>
      </c>
      <c r="I78" s="140">
        <v>23</v>
      </c>
      <c r="J78" s="115">
        <v>-4</v>
      </c>
      <c r="K78" s="116">
        <v>-17.391304347826086</v>
      </c>
    </row>
    <row r="79" spans="1:11" ht="14.1" customHeight="1" x14ac:dyDescent="0.2">
      <c r="A79" s="306">
        <v>94</v>
      </c>
      <c r="B79" s="307" t="s">
        <v>318</v>
      </c>
      <c r="C79" s="308"/>
      <c r="D79" s="113">
        <v>0.43399934490664921</v>
      </c>
      <c r="E79" s="115">
        <v>106</v>
      </c>
      <c r="F79" s="114">
        <v>116</v>
      </c>
      <c r="G79" s="114">
        <v>115</v>
      </c>
      <c r="H79" s="114">
        <v>127</v>
      </c>
      <c r="I79" s="140">
        <v>137</v>
      </c>
      <c r="J79" s="115">
        <v>-31</v>
      </c>
      <c r="K79" s="116">
        <v>-22.627737226277372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6.1660661644284307</v>
      </c>
      <c r="E81" s="143">
        <v>1506</v>
      </c>
      <c r="F81" s="144">
        <v>1554</v>
      </c>
      <c r="G81" s="144">
        <v>1542</v>
      </c>
      <c r="H81" s="144">
        <v>1589</v>
      </c>
      <c r="I81" s="145">
        <v>1569</v>
      </c>
      <c r="J81" s="143">
        <v>-63</v>
      </c>
      <c r="K81" s="146">
        <v>-4.0152963671128106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5520</v>
      </c>
      <c r="G12" s="536">
        <v>6223</v>
      </c>
      <c r="H12" s="536">
        <v>7060</v>
      </c>
      <c r="I12" s="536">
        <v>5186</v>
      </c>
      <c r="J12" s="537">
        <v>5829</v>
      </c>
      <c r="K12" s="538">
        <v>-309</v>
      </c>
      <c r="L12" s="349">
        <v>-5.301080802882141</v>
      </c>
    </row>
    <row r="13" spans="1:17" s="110" customFormat="1" ht="15" customHeight="1" x14ac:dyDescent="0.2">
      <c r="A13" s="350" t="s">
        <v>344</v>
      </c>
      <c r="B13" s="351" t="s">
        <v>345</v>
      </c>
      <c r="C13" s="347"/>
      <c r="D13" s="347"/>
      <c r="E13" s="348"/>
      <c r="F13" s="536">
        <v>2968</v>
      </c>
      <c r="G13" s="536">
        <v>3065</v>
      </c>
      <c r="H13" s="536">
        <v>3801</v>
      </c>
      <c r="I13" s="536">
        <v>2858</v>
      </c>
      <c r="J13" s="537">
        <v>3115</v>
      </c>
      <c r="K13" s="538">
        <v>-147</v>
      </c>
      <c r="L13" s="349">
        <v>-4.7191011235955056</v>
      </c>
    </row>
    <row r="14" spans="1:17" s="110" customFormat="1" ht="22.5" customHeight="1" x14ac:dyDescent="0.2">
      <c r="A14" s="350"/>
      <c r="B14" s="351" t="s">
        <v>346</v>
      </c>
      <c r="C14" s="347"/>
      <c r="D14" s="347"/>
      <c r="E14" s="348"/>
      <c r="F14" s="536">
        <v>2552</v>
      </c>
      <c r="G14" s="536">
        <v>3158</v>
      </c>
      <c r="H14" s="536">
        <v>3259</v>
      </c>
      <c r="I14" s="536">
        <v>2328</v>
      </c>
      <c r="J14" s="537">
        <v>2714</v>
      </c>
      <c r="K14" s="538">
        <v>-162</v>
      </c>
      <c r="L14" s="349">
        <v>-5.9690493736182759</v>
      </c>
    </row>
    <row r="15" spans="1:17" s="110" customFormat="1" ht="15" customHeight="1" x14ac:dyDescent="0.2">
      <c r="A15" s="350" t="s">
        <v>347</v>
      </c>
      <c r="B15" s="351" t="s">
        <v>108</v>
      </c>
      <c r="C15" s="347"/>
      <c r="D15" s="347"/>
      <c r="E15" s="348"/>
      <c r="F15" s="536">
        <v>1195</v>
      </c>
      <c r="G15" s="536">
        <v>1201</v>
      </c>
      <c r="H15" s="536">
        <v>2851</v>
      </c>
      <c r="I15" s="536">
        <v>1113</v>
      </c>
      <c r="J15" s="537">
        <v>1231</v>
      </c>
      <c r="K15" s="538">
        <v>-36</v>
      </c>
      <c r="L15" s="349">
        <v>-2.9244516653127537</v>
      </c>
    </row>
    <row r="16" spans="1:17" s="110" customFormat="1" ht="15" customHeight="1" x14ac:dyDescent="0.2">
      <c r="A16" s="350"/>
      <c r="B16" s="351" t="s">
        <v>109</v>
      </c>
      <c r="C16" s="347"/>
      <c r="D16" s="347"/>
      <c r="E16" s="348"/>
      <c r="F16" s="536">
        <v>3776</v>
      </c>
      <c r="G16" s="536">
        <v>4428</v>
      </c>
      <c r="H16" s="536">
        <v>3684</v>
      </c>
      <c r="I16" s="536">
        <v>3539</v>
      </c>
      <c r="J16" s="537">
        <v>3945</v>
      </c>
      <c r="K16" s="538">
        <v>-169</v>
      </c>
      <c r="L16" s="349">
        <v>-4.2839036755386566</v>
      </c>
    </row>
    <row r="17" spans="1:12" s="110" customFormat="1" ht="15" customHeight="1" x14ac:dyDescent="0.2">
      <c r="A17" s="350"/>
      <c r="B17" s="351" t="s">
        <v>110</v>
      </c>
      <c r="C17" s="347"/>
      <c r="D17" s="347"/>
      <c r="E17" s="348"/>
      <c r="F17" s="536">
        <v>476</v>
      </c>
      <c r="G17" s="536">
        <v>532</v>
      </c>
      <c r="H17" s="536">
        <v>477</v>
      </c>
      <c r="I17" s="536">
        <v>483</v>
      </c>
      <c r="J17" s="537">
        <v>586</v>
      </c>
      <c r="K17" s="538">
        <v>-110</v>
      </c>
      <c r="L17" s="349">
        <v>-18.771331058020479</v>
      </c>
    </row>
    <row r="18" spans="1:12" s="110" customFormat="1" ht="15" customHeight="1" x14ac:dyDescent="0.2">
      <c r="A18" s="350"/>
      <c r="B18" s="351" t="s">
        <v>111</v>
      </c>
      <c r="C18" s="347"/>
      <c r="D18" s="347"/>
      <c r="E18" s="348"/>
      <c r="F18" s="536">
        <v>73</v>
      </c>
      <c r="G18" s="536">
        <v>62</v>
      </c>
      <c r="H18" s="536">
        <v>48</v>
      </c>
      <c r="I18" s="536">
        <v>51</v>
      </c>
      <c r="J18" s="537">
        <v>67</v>
      </c>
      <c r="K18" s="538">
        <v>6</v>
      </c>
      <c r="L18" s="349">
        <v>8.9552238805970141</v>
      </c>
    </row>
    <row r="19" spans="1:12" s="110" customFormat="1" ht="15" customHeight="1" x14ac:dyDescent="0.2">
      <c r="A19" s="118" t="s">
        <v>113</v>
      </c>
      <c r="B19" s="119" t="s">
        <v>181</v>
      </c>
      <c r="C19" s="347"/>
      <c r="D19" s="347"/>
      <c r="E19" s="348"/>
      <c r="F19" s="536">
        <v>3412</v>
      </c>
      <c r="G19" s="536">
        <v>4089</v>
      </c>
      <c r="H19" s="536">
        <v>4970</v>
      </c>
      <c r="I19" s="536">
        <v>3197</v>
      </c>
      <c r="J19" s="537">
        <v>3582</v>
      </c>
      <c r="K19" s="538">
        <v>-170</v>
      </c>
      <c r="L19" s="349">
        <v>-4.7459519821328868</v>
      </c>
    </row>
    <row r="20" spans="1:12" s="110" customFormat="1" ht="15" customHeight="1" x14ac:dyDescent="0.2">
      <c r="A20" s="118"/>
      <c r="B20" s="119" t="s">
        <v>182</v>
      </c>
      <c r="C20" s="347"/>
      <c r="D20" s="347"/>
      <c r="E20" s="348"/>
      <c r="F20" s="536">
        <v>2108</v>
      </c>
      <c r="G20" s="536">
        <v>2134</v>
      </c>
      <c r="H20" s="536">
        <v>2090</v>
      </c>
      <c r="I20" s="536">
        <v>1989</v>
      </c>
      <c r="J20" s="537">
        <v>2247</v>
      </c>
      <c r="K20" s="538">
        <v>-139</v>
      </c>
      <c r="L20" s="349">
        <v>-6.1860258121940364</v>
      </c>
    </row>
    <row r="21" spans="1:12" s="110" customFormat="1" ht="15" customHeight="1" x14ac:dyDescent="0.2">
      <c r="A21" s="118" t="s">
        <v>113</v>
      </c>
      <c r="B21" s="119" t="s">
        <v>116</v>
      </c>
      <c r="C21" s="347"/>
      <c r="D21" s="347"/>
      <c r="E21" s="348"/>
      <c r="F21" s="536">
        <v>4348</v>
      </c>
      <c r="G21" s="536">
        <v>5143</v>
      </c>
      <c r="H21" s="536">
        <v>5722</v>
      </c>
      <c r="I21" s="536">
        <v>3983</v>
      </c>
      <c r="J21" s="537">
        <v>4705</v>
      </c>
      <c r="K21" s="538">
        <v>-357</v>
      </c>
      <c r="L21" s="349">
        <v>-7.5876726886291177</v>
      </c>
    </row>
    <row r="22" spans="1:12" s="110" customFormat="1" ht="15" customHeight="1" x14ac:dyDescent="0.2">
      <c r="A22" s="118"/>
      <c r="B22" s="119" t="s">
        <v>117</v>
      </c>
      <c r="C22" s="347"/>
      <c r="D22" s="347"/>
      <c r="E22" s="348"/>
      <c r="F22" s="536">
        <v>1162</v>
      </c>
      <c r="G22" s="536">
        <v>1073</v>
      </c>
      <c r="H22" s="536">
        <v>1325</v>
      </c>
      <c r="I22" s="536">
        <v>1189</v>
      </c>
      <c r="J22" s="537">
        <v>1118</v>
      </c>
      <c r="K22" s="538">
        <v>44</v>
      </c>
      <c r="L22" s="349">
        <v>3.9355992844364938</v>
      </c>
    </row>
    <row r="23" spans="1:12" s="110" customFormat="1" ht="15" customHeight="1" x14ac:dyDescent="0.2">
      <c r="A23" s="352" t="s">
        <v>347</v>
      </c>
      <c r="B23" s="353" t="s">
        <v>193</v>
      </c>
      <c r="C23" s="354"/>
      <c r="D23" s="354"/>
      <c r="E23" s="355"/>
      <c r="F23" s="539">
        <v>191</v>
      </c>
      <c r="G23" s="539">
        <v>358</v>
      </c>
      <c r="H23" s="539">
        <v>1480</v>
      </c>
      <c r="I23" s="539">
        <v>159</v>
      </c>
      <c r="J23" s="540">
        <v>185</v>
      </c>
      <c r="K23" s="541">
        <v>6</v>
      </c>
      <c r="L23" s="356">
        <v>3.2432432432432434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28.1</v>
      </c>
      <c r="G25" s="542">
        <v>24.1</v>
      </c>
      <c r="H25" s="542">
        <v>34.799999999999997</v>
      </c>
      <c r="I25" s="542">
        <v>31.7</v>
      </c>
      <c r="J25" s="542">
        <v>30.8</v>
      </c>
      <c r="K25" s="543" t="s">
        <v>349</v>
      </c>
      <c r="L25" s="364">
        <v>-2.6999999999999993</v>
      </c>
    </row>
    <row r="26" spans="1:12" s="110" customFormat="1" ht="15" customHeight="1" x14ac:dyDescent="0.2">
      <c r="A26" s="365" t="s">
        <v>105</v>
      </c>
      <c r="B26" s="366" t="s">
        <v>345</v>
      </c>
      <c r="C26" s="362"/>
      <c r="D26" s="362"/>
      <c r="E26" s="363"/>
      <c r="F26" s="542">
        <v>25</v>
      </c>
      <c r="G26" s="542">
        <v>23.1</v>
      </c>
      <c r="H26" s="542">
        <v>32.4</v>
      </c>
      <c r="I26" s="542">
        <v>30.1</v>
      </c>
      <c r="J26" s="544">
        <v>30.9</v>
      </c>
      <c r="K26" s="543" t="s">
        <v>349</v>
      </c>
      <c r="L26" s="364">
        <v>-5.8999999999999986</v>
      </c>
    </row>
    <row r="27" spans="1:12" s="110" customFormat="1" ht="15" customHeight="1" x14ac:dyDescent="0.2">
      <c r="A27" s="365"/>
      <c r="B27" s="366" t="s">
        <v>346</v>
      </c>
      <c r="C27" s="362"/>
      <c r="D27" s="362"/>
      <c r="E27" s="363"/>
      <c r="F27" s="542">
        <v>31.7</v>
      </c>
      <c r="G27" s="542">
        <v>25.1</v>
      </c>
      <c r="H27" s="542">
        <v>37.5</v>
      </c>
      <c r="I27" s="542">
        <v>33.6</v>
      </c>
      <c r="J27" s="542">
        <v>30.6</v>
      </c>
      <c r="K27" s="543" t="s">
        <v>349</v>
      </c>
      <c r="L27" s="364">
        <v>1.0999999999999979</v>
      </c>
    </row>
    <row r="28" spans="1:12" s="110" customFormat="1" ht="15" customHeight="1" x14ac:dyDescent="0.2">
      <c r="A28" s="365" t="s">
        <v>113</v>
      </c>
      <c r="B28" s="366" t="s">
        <v>108</v>
      </c>
      <c r="C28" s="362"/>
      <c r="D28" s="362"/>
      <c r="E28" s="363"/>
      <c r="F28" s="542">
        <v>39.799999999999997</v>
      </c>
      <c r="G28" s="542">
        <v>38.5</v>
      </c>
      <c r="H28" s="542">
        <v>47.2</v>
      </c>
      <c r="I28" s="542">
        <v>48.7</v>
      </c>
      <c r="J28" s="542">
        <v>46.2</v>
      </c>
      <c r="K28" s="543" t="s">
        <v>349</v>
      </c>
      <c r="L28" s="364">
        <v>-6.4000000000000057</v>
      </c>
    </row>
    <row r="29" spans="1:12" s="110" customFormat="1" ht="11.25" x14ac:dyDescent="0.2">
      <c r="A29" s="365"/>
      <c r="B29" s="366" t="s">
        <v>109</v>
      </c>
      <c r="C29" s="362"/>
      <c r="D29" s="362"/>
      <c r="E29" s="363"/>
      <c r="F29" s="542">
        <v>25.7</v>
      </c>
      <c r="G29" s="542">
        <v>21.9</v>
      </c>
      <c r="H29" s="542">
        <v>31.4</v>
      </c>
      <c r="I29" s="542">
        <v>28.4</v>
      </c>
      <c r="J29" s="544">
        <v>27.7</v>
      </c>
      <c r="K29" s="543" t="s">
        <v>349</v>
      </c>
      <c r="L29" s="364">
        <v>-2</v>
      </c>
    </row>
    <row r="30" spans="1:12" s="110" customFormat="1" ht="15" customHeight="1" x14ac:dyDescent="0.2">
      <c r="A30" s="365"/>
      <c r="B30" s="366" t="s">
        <v>110</v>
      </c>
      <c r="C30" s="362"/>
      <c r="D30" s="362"/>
      <c r="E30" s="363"/>
      <c r="F30" s="542">
        <v>21.7</v>
      </c>
      <c r="G30" s="542">
        <v>18</v>
      </c>
      <c r="H30" s="542">
        <v>27</v>
      </c>
      <c r="I30" s="542">
        <v>22.6</v>
      </c>
      <c r="J30" s="542">
        <v>25.9</v>
      </c>
      <c r="K30" s="543" t="s">
        <v>349</v>
      </c>
      <c r="L30" s="364">
        <v>-4.1999999999999993</v>
      </c>
    </row>
    <row r="31" spans="1:12" s="110" customFormat="1" ht="15" customHeight="1" x14ac:dyDescent="0.2">
      <c r="A31" s="365"/>
      <c r="B31" s="366" t="s">
        <v>111</v>
      </c>
      <c r="C31" s="362"/>
      <c r="D31" s="362"/>
      <c r="E31" s="363"/>
      <c r="F31" s="542">
        <v>30.1</v>
      </c>
      <c r="G31" s="542">
        <v>37.1</v>
      </c>
      <c r="H31" s="542">
        <v>35.4</v>
      </c>
      <c r="I31" s="542">
        <v>29.4</v>
      </c>
      <c r="J31" s="542">
        <v>13.4</v>
      </c>
      <c r="K31" s="543" t="s">
        <v>349</v>
      </c>
      <c r="L31" s="364">
        <v>16.700000000000003</v>
      </c>
    </row>
    <row r="32" spans="1:12" s="110" customFormat="1" ht="15" customHeight="1" x14ac:dyDescent="0.2">
      <c r="A32" s="367" t="s">
        <v>113</v>
      </c>
      <c r="B32" s="368" t="s">
        <v>181</v>
      </c>
      <c r="C32" s="362"/>
      <c r="D32" s="362"/>
      <c r="E32" s="363"/>
      <c r="F32" s="542">
        <v>24</v>
      </c>
      <c r="G32" s="542">
        <v>19.600000000000001</v>
      </c>
      <c r="H32" s="542">
        <v>30.5</v>
      </c>
      <c r="I32" s="542">
        <v>28.7</v>
      </c>
      <c r="J32" s="544">
        <v>28.4</v>
      </c>
      <c r="K32" s="543" t="s">
        <v>349</v>
      </c>
      <c r="L32" s="364">
        <v>-4.3999999999999986</v>
      </c>
    </row>
    <row r="33" spans="1:12" s="110" customFormat="1" ht="15" customHeight="1" x14ac:dyDescent="0.2">
      <c r="A33" s="367"/>
      <c r="B33" s="368" t="s">
        <v>182</v>
      </c>
      <c r="C33" s="362"/>
      <c r="D33" s="362"/>
      <c r="E33" s="363"/>
      <c r="F33" s="542">
        <v>34.299999999999997</v>
      </c>
      <c r="G33" s="542">
        <v>32</v>
      </c>
      <c r="H33" s="542">
        <v>41.6</v>
      </c>
      <c r="I33" s="542">
        <v>36.299999999999997</v>
      </c>
      <c r="J33" s="542">
        <v>34.299999999999997</v>
      </c>
      <c r="K33" s="543" t="s">
        <v>349</v>
      </c>
      <c r="L33" s="364">
        <v>0</v>
      </c>
    </row>
    <row r="34" spans="1:12" s="369" customFormat="1" ht="15" customHeight="1" x14ac:dyDescent="0.2">
      <c r="A34" s="367" t="s">
        <v>113</v>
      </c>
      <c r="B34" s="368" t="s">
        <v>116</v>
      </c>
      <c r="C34" s="362"/>
      <c r="D34" s="362"/>
      <c r="E34" s="363"/>
      <c r="F34" s="542">
        <v>27.7</v>
      </c>
      <c r="G34" s="542">
        <v>22.9</v>
      </c>
      <c r="H34" s="542">
        <v>34.1</v>
      </c>
      <c r="I34" s="542">
        <v>32.1</v>
      </c>
      <c r="J34" s="542">
        <v>29.4</v>
      </c>
      <c r="K34" s="543" t="s">
        <v>349</v>
      </c>
      <c r="L34" s="364">
        <v>-1.6999999999999993</v>
      </c>
    </row>
    <row r="35" spans="1:12" s="369" customFormat="1" ht="11.25" x14ac:dyDescent="0.2">
      <c r="A35" s="370"/>
      <c r="B35" s="371" t="s">
        <v>117</v>
      </c>
      <c r="C35" s="372"/>
      <c r="D35" s="372"/>
      <c r="E35" s="373"/>
      <c r="F35" s="545">
        <v>29.8</v>
      </c>
      <c r="G35" s="545">
        <v>29.8</v>
      </c>
      <c r="H35" s="545">
        <v>37.5</v>
      </c>
      <c r="I35" s="545">
        <v>30.5</v>
      </c>
      <c r="J35" s="546">
        <v>37</v>
      </c>
      <c r="K35" s="547" t="s">
        <v>349</v>
      </c>
      <c r="L35" s="374">
        <v>-7.1999999999999993</v>
      </c>
    </row>
    <row r="36" spans="1:12" s="369" customFormat="1" ht="15.95" customHeight="1" x14ac:dyDescent="0.2">
      <c r="A36" s="375" t="s">
        <v>350</v>
      </c>
      <c r="B36" s="376"/>
      <c r="C36" s="377"/>
      <c r="D36" s="376"/>
      <c r="E36" s="378"/>
      <c r="F36" s="548">
        <v>5264</v>
      </c>
      <c r="G36" s="548">
        <v>5768</v>
      </c>
      <c r="H36" s="548">
        <v>5251</v>
      </c>
      <c r="I36" s="548">
        <v>4980</v>
      </c>
      <c r="J36" s="548">
        <v>5570</v>
      </c>
      <c r="K36" s="549">
        <v>-306</v>
      </c>
      <c r="L36" s="380">
        <v>-5.493716337522442</v>
      </c>
    </row>
    <row r="37" spans="1:12" s="369" customFormat="1" ht="15.95" customHeight="1" x14ac:dyDescent="0.2">
      <c r="A37" s="381"/>
      <c r="B37" s="382" t="s">
        <v>113</v>
      </c>
      <c r="C37" s="382" t="s">
        <v>351</v>
      </c>
      <c r="D37" s="382"/>
      <c r="E37" s="383"/>
      <c r="F37" s="548">
        <v>1478</v>
      </c>
      <c r="G37" s="548">
        <v>1390</v>
      </c>
      <c r="H37" s="548">
        <v>1827</v>
      </c>
      <c r="I37" s="548">
        <v>1578</v>
      </c>
      <c r="J37" s="548">
        <v>1715</v>
      </c>
      <c r="K37" s="549">
        <v>-237</v>
      </c>
      <c r="L37" s="380">
        <v>-13.819241982507288</v>
      </c>
    </row>
    <row r="38" spans="1:12" s="369" customFormat="1" ht="15.95" customHeight="1" x14ac:dyDescent="0.2">
      <c r="A38" s="381"/>
      <c r="B38" s="384" t="s">
        <v>105</v>
      </c>
      <c r="C38" s="384" t="s">
        <v>106</v>
      </c>
      <c r="D38" s="385"/>
      <c r="E38" s="383"/>
      <c r="F38" s="548">
        <v>2844</v>
      </c>
      <c r="G38" s="548">
        <v>2834</v>
      </c>
      <c r="H38" s="548">
        <v>2760</v>
      </c>
      <c r="I38" s="548">
        <v>2755</v>
      </c>
      <c r="J38" s="550">
        <v>2975</v>
      </c>
      <c r="K38" s="549">
        <v>-131</v>
      </c>
      <c r="L38" s="380">
        <v>-4.4033613445378155</v>
      </c>
    </row>
    <row r="39" spans="1:12" s="369" customFormat="1" ht="15.95" customHeight="1" x14ac:dyDescent="0.2">
      <c r="A39" s="381"/>
      <c r="B39" s="385"/>
      <c r="C39" s="382" t="s">
        <v>352</v>
      </c>
      <c r="D39" s="385"/>
      <c r="E39" s="383"/>
      <c r="F39" s="548">
        <v>711</v>
      </c>
      <c r="G39" s="548">
        <v>655</v>
      </c>
      <c r="H39" s="548">
        <v>893</v>
      </c>
      <c r="I39" s="548">
        <v>830</v>
      </c>
      <c r="J39" s="548">
        <v>920</v>
      </c>
      <c r="K39" s="549">
        <v>-209</v>
      </c>
      <c r="L39" s="380">
        <v>-22.717391304347824</v>
      </c>
    </row>
    <row r="40" spans="1:12" s="369" customFormat="1" ht="15.95" customHeight="1" x14ac:dyDescent="0.2">
      <c r="A40" s="381"/>
      <c r="B40" s="384"/>
      <c r="C40" s="384" t="s">
        <v>107</v>
      </c>
      <c r="D40" s="385"/>
      <c r="E40" s="383"/>
      <c r="F40" s="548">
        <v>2420</v>
      </c>
      <c r="G40" s="548">
        <v>2934</v>
      </c>
      <c r="H40" s="548">
        <v>2491</v>
      </c>
      <c r="I40" s="548">
        <v>2225</v>
      </c>
      <c r="J40" s="548">
        <v>2595</v>
      </c>
      <c r="K40" s="549">
        <v>-175</v>
      </c>
      <c r="L40" s="380">
        <v>-6.7437379576107901</v>
      </c>
    </row>
    <row r="41" spans="1:12" s="369" customFormat="1" ht="24" customHeight="1" x14ac:dyDescent="0.2">
      <c r="A41" s="381"/>
      <c r="B41" s="385"/>
      <c r="C41" s="382" t="s">
        <v>352</v>
      </c>
      <c r="D41" s="385"/>
      <c r="E41" s="383"/>
      <c r="F41" s="548">
        <v>767</v>
      </c>
      <c r="G41" s="548">
        <v>735</v>
      </c>
      <c r="H41" s="548">
        <v>934</v>
      </c>
      <c r="I41" s="548">
        <v>748</v>
      </c>
      <c r="J41" s="550">
        <v>795</v>
      </c>
      <c r="K41" s="549">
        <v>-28</v>
      </c>
      <c r="L41" s="380">
        <v>-3.5220125786163523</v>
      </c>
    </row>
    <row r="42" spans="1:12" s="110" customFormat="1" ht="15" customHeight="1" x14ac:dyDescent="0.2">
      <c r="A42" s="381"/>
      <c r="B42" s="384" t="s">
        <v>113</v>
      </c>
      <c r="C42" s="384" t="s">
        <v>353</v>
      </c>
      <c r="D42" s="385"/>
      <c r="E42" s="383"/>
      <c r="F42" s="548">
        <v>1004</v>
      </c>
      <c r="G42" s="548">
        <v>818</v>
      </c>
      <c r="H42" s="548">
        <v>1249</v>
      </c>
      <c r="I42" s="548">
        <v>949</v>
      </c>
      <c r="J42" s="548">
        <v>1030</v>
      </c>
      <c r="K42" s="549">
        <v>-26</v>
      </c>
      <c r="L42" s="380">
        <v>-2.5242718446601944</v>
      </c>
    </row>
    <row r="43" spans="1:12" s="110" customFormat="1" ht="15" customHeight="1" x14ac:dyDescent="0.2">
      <c r="A43" s="381"/>
      <c r="B43" s="385"/>
      <c r="C43" s="382" t="s">
        <v>352</v>
      </c>
      <c r="D43" s="385"/>
      <c r="E43" s="383"/>
      <c r="F43" s="548">
        <v>400</v>
      </c>
      <c r="G43" s="548">
        <v>315</v>
      </c>
      <c r="H43" s="548">
        <v>590</v>
      </c>
      <c r="I43" s="548">
        <v>462</v>
      </c>
      <c r="J43" s="548">
        <v>476</v>
      </c>
      <c r="K43" s="549">
        <v>-76</v>
      </c>
      <c r="L43" s="380">
        <v>-15.966386554621849</v>
      </c>
    </row>
    <row r="44" spans="1:12" s="110" customFormat="1" ht="15" customHeight="1" x14ac:dyDescent="0.2">
      <c r="A44" s="381"/>
      <c r="B44" s="384"/>
      <c r="C44" s="366" t="s">
        <v>109</v>
      </c>
      <c r="D44" s="385"/>
      <c r="E44" s="383"/>
      <c r="F44" s="548">
        <v>3712</v>
      </c>
      <c r="G44" s="548">
        <v>4356</v>
      </c>
      <c r="H44" s="548">
        <v>3480</v>
      </c>
      <c r="I44" s="548">
        <v>3497</v>
      </c>
      <c r="J44" s="550">
        <v>3887</v>
      </c>
      <c r="K44" s="549">
        <v>-175</v>
      </c>
      <c r="L44" s="380">
        <v>-4.502186776434268</v>
      </c>
    </row>
    <row r="45" spans="1:12" s="110" customFormat="1" ht="15" customHeight="1" x14ac:dyDescent="0.2">
      <c r="A45" s="381"/>
      <c r="B45" s="385"/>
      <c r="C45" s="382" t="s">
        <v>352</v>
      </c>
      <c r="D45" s="385"/>
      <c r="E45" s="383"/>
      <c r="F45" s="548">
        <v>953</v>
      </c>
      <c r="G45" s="548">
        <v>956</v>
      </c>
      <c r="H45" s="548">
        <v>1092</v>
      </c>
      <c r="I45" s="548">
        <v>992</v>
      </c>
      <c r="J45" s="548">
        <v>1078</v>
      </c>
      <c r="K45" s="549">
        <v>-125</v>
      </c>
      <c r="L45" s="380">
        <v>-11.595547309833025</v>
      </c>
    </row>
    <row r="46" spans="1:12" s="110" customFormat="1" ht="15" customHeight="1" x14ac:dyDescent="0.2">
      <c r="A46" s="381"/>
      <c r="B46" s="384"/>
      <c r="C46" s="366" t="s">
        <v>110</v>
      </c>
      <c r="D46" s="385"/>
      <c r="E46" s="383"/>
      <c r="F46" s="548">
        <v>475</v>
      </c>
      <c r="G46" s="548">
        <v>532</v>
      </c>
      <c r="H46" s="548">
        <v>474</v>
      </c>
      <c r="I46" s="548">
        <v>483</v>
      </c>
      <c r="J46" s="548">
        <v>586</v>
      </c>
      <c r="K46" s="549">
        <v>-111</v>
      </c>
      <c r="L46" s="380">
        <v>-18.941979522184301</v>
      </c>
    </row>
    <row r="47" spans="1:12" s="110" customFormat="1" ht="15" customHeight="1" x14ac:dyDescent="0.2">
      <c r="A47" s="381"/>
      <c r="B47" s="385"/>
      <c r="C47" s="382" t="s">
        <v>352</v>
      </c>
      <c r="D47" s="385"/>
      <c r="E47" s="383"/>
      <c r="F47" s="548">
        <v>103</v>
      </c>
      <c r="G47" s="548">
        <v>96</v>
      </c>
      <c r="H47" s="548">
        <v>128</v>
      </c>
      <c r="I47" s="548">
        <v>109</v>
      </c>
      <c r="J47" s="550">
        <v>152</v>
      </c>
      <c r="K47" s="549">
        <v>-49</v>
      </c>
      <c r="L47" s="380">
        <v>-32.236842105263158</v>
      </c>
    </row>
    <row r="48" spans="1:12" s="110" customFormat="1" ht="15" customHeight="1" x14ac:dyDescent="0.2">
      <c r="A48" s="381"/>
      <c r="B48" s="385"/>
      <c r="C48" s="366" t="s">
        <v>111</v>
      </c>
      <c r="D48" s="386"/>
      <c r="E48" s="387"/>
      <c r="F48" s="548">
        <v>73</v>
      </c>
      <c r="G48" s="548">
        <v>62</v>
      </c>
      <c r="H48" s="548">
        <v>48</v>
      </c>
      <c r="I48" s="548">
        <v>51</v>
      </c>
      <c r="J48" s="548">
        <v>67</v>
      </c>
      <c r="K48" s="549">
        <v>6</v>
      </c>
      <c r="L48" s="380">
        <v>8.9552238805970141</v>
      </c>
    </row>
    <row r="49" spans="1:12" s="110" customFormat="1" ht="15" customHeight="1" x14ac:dyDescent="0.2">
      <c r="A49" s="381"/>
      <c r="B49" s="385"/>
      <c r="C49" s="382" t="s">
        <v>352</v>
      </c>
      <c r="D49" s="385"/>
      <c r="E49" s="383"/>
      <c r="F49" s="548">
        <v>22</v>
      </c>
      <c r="G49" s="548">
        <v>23</v>
      </c>
      <c r="H49" s="548">
        <v>17</v>
      </c>
      <c r="I49" s="548">
        <v>15</v>
      </c>
      <c r="J49" s="548">
        <v>9</v>
      </c>
      <c r="K49" s="549">
        <v>13</v>
      </c>
      <c r="L49" s="380">
        <v>144.44444444444446</v>
      </c>
    </row>
    <row r="50" spans="1:12" s="110" customFormat="1" ht="15" customHeight="1" x14ac:dyDescent="0.2">
      <c r="A50" s="381"/>
      <c r="B50" s="384" t="s">
        <v>113</v>
      </c>
      <c r="C50" s="382" t="s">
        <v>181</v>
      </c>
      <c r="D50" s="385"/>
      <c r="E50" s="383"/>
      <c r="F50" s="548">
        <v>3181</v>
      </c>
      <c r="G50" s="548">
        <v>3672</v>
      </c>
      <c r="H50" s="548">
        <v>3224</v>
      </c>
      <c r="I50" s="548">
        <v>3011</v>
      </c>
      <c r="J50" s="550">
        <v>3344</v>
      </c>
      <c r="K50" s="549">
        <v>-163</v>
      </c>
      <c r="L50" s="380">
        <v>-4.8744019138755981</v>
      </c>
    </row>
    <row r="51" spans="1:12" s="110" customFormat="1" ht="15" customHeight="1" x14ac:dyDescent="0.2">
      <c r="A51" s="381"/>
      <c r="B51" s="385"/>
      <c r="C51" s="382" t="s">
        <v>352</v>
      </c>
      <c r="D51" s="385"/>
      <c r="E51" s="383"/>
      <c r="F51" s="548">
        <v>764</v>
      </c>
      <c r="G51" s="548">
        <v>719</v>
      </c>
      <c r="H51" s="548">
        <v>984</v>
      </c>
      <c r="I51" s="548">
        <v>863</v>
      </c>
      <c r="J51" s="548">
        <v>951</v>
      </c>
      <c r="K51" s="549">
        <v>-187</v>
      </c>
      <c r="L51" s="380">
        <v>-19.663512092534173</v>
      </c>
    </row>
    <row r="52" spans="1:12" s="110" customFormat="1" ht="15" customHeight="1" x14ac:dyDescent="0.2">
      <c r="A52" s="381"/>
      <c r="B52" s="384"/>
      <c r="C52" s="382" t="s">
        <v>182</v>
      </c>
      <c r="D52" s="385"/>
      <c r="E52" s="383"/>
      <c r="F52" s="548">
        <v>2083</v>
      </c>
      <c r="G52" s="548">
        <v>2096</v>
      </c>
      <c r="H52" s="548">
        <v>2027</v>
      </c>
      <c r="I52" s="548">
        <v>1969</v>
      </c>
      <c r="J52" s="548">
        <v>2226</v>
      </c>
      <c r="K52" s="549">
        <v>-143</v>
      </c>
      <c r="L52" s="380">
        <v>-6.4240790655884998</v>
      </c>
    </row>
    <row r="53" spans="1:12" s="269" customFormat="1" ht="11.25" customHeight="1" x14ac:dyDescent="0.2">
      <c r="A53" s="381"/>
      <c r="B53" s="385"/>
      <c r="C53" s="382" t="s">
        <v>352</v>
      </c>
      <c r="D53" s="385"/>
      <c r="E53" s="383"/>
      <c r="F53" s="548">
        <v>714</v>
      </c>
      <c r="G53" s="548">
        <v>671</v>
      </c>
      <c r="H53" s="548">
        <v>843</v>
      </c>
      <c r="I53" s="548">
        <v>715</v>
      </c>
      <c r="J53" s="550">
        <v>764</v>
      </c>
      <c r="K53" s="549">
        <v>-50</v>
      </c>
      <c r="L53" s="380">
        <v>-6.5445026178010473</v>
      </c>
    </row>
    <row r="54" spans="1:12" s="151" customFormat="1" ht="12.75" customHeight="1" x14ac:dyDescent="0.2">
      <c r="A54" s="381"/>
      <c r="B54" s="384" t="s">
        <v>113</v>
      </c>
      <c r="C54" s="384" t="s">
        <v>116</v>
      </c>
      <c r="D54" s="385"/>
      <c r="E54" s="383"/>
      <c r="F54" s="548">
        <v>4142</v>
      </c>
      <c r="G54" s="548">
        <v>4751</v>
      </c>
      <c r="H54" s="548">
        <v>4144</v>
      </c>
      <c r="I54" s="548">
        <v>3807</v>
      </c>
      <c r="J54" s="548">
        <v>4495</v>
      </c>
      <c r="K54" s="549">
        <v>-353</v>
      </c>
      <c r="L54" s="380">
        <v>-7.8531701890989991</v>
      </c>
    </row>
    <row r="55" spans="1:12" ht="11.25" x14ac:dyDescent="0.2">
      <c r="A55" s="381"/>
      <c r="B55" s="385"/>
      <c r="C55" s="382" t="s">
        <v>352</v>
      </c>
      <c r="D55" s="385"/>
      <c r="E55" s="383"/>
      <c r="F55" s="548">
        <v>1147</v>
      </c>
      <c r="G55" s="548">
        <v>1088</v>
      </c>
      <c r="H55" s="548">
        <v>1412</v>
      </c>
      <c r="I55" s="548">
        <v>1223</v>
      </c>
      <c r="J55" s="548">
        <v>1320</v>
      </c>
      <c r="K55" s="549">
        <v>-173</v>
      </c>
      <c r="L55" s="380">
        <v>-13.106060606060606</v>
      </c>
    </row>
    <row r="56" spans="1:12" ht="14.25" customHeight="1" x14ac:dyDescent="0.2">
      <c r="A56" s="381"/>
      <c r="B56" s="385"/>
      <c r="C56" s="384" t="s">
        <v>117</v>
      </c>
      <c r="D56" s="385"/>
      <c r="E56" s="383"/>
      <c r="F56" s="548">
        <v>1112</v>
      </c>
      <c r="G56" s="548">
        <v>1011</v>
      </c>
      <c r="H56" s="548">
        <v>1096</v>
      </c>
      <c r="I56" s="548">
        <v>1159</v>
      </c>
      <c r="J56" s="548">
        <v>1069</v>
      </c>
      <c r="K56" s="549">
        <v>43</v>
      </c>
      <c r="L56" s="380">
        <v>4.0224508886810106</v>
      </c>
    </row>
    <row r="57" spans="1:12" ht="18.75" customHeight="1" x14ac:dyDescent="0.2">
      <c r="A57" s="388"/>
      <c r="B57" s="389"/>
      <c r="C57" s="390" t="s">
        <v>352</v>
      </c>
      <c r="D57" s="389"/>
      <c r="E57" s="391"/>
      <c r="F57" s="551">
        <v>331</v>
      </c>
      <c r="G57" s="552">
        <v>301</v>
      </c>
      <c r="H57" s="552">
        <v>411</v>
      </c>
      <c r="I57" s="552">
        <v>354</v>
      </c>
      <c r="J57" s="552">
        <v>395</v>
      </c>
      <c r="K57" s="553">
        <f t="shared" ref="K57" si="0">IF(OR(F57=".",J57=".")=TRUE,".",IF(OR(F57="*",J57="*")=TRUE,"*",IF(AND(F57="-",J57="-")=TRUE,"-",IF(AND(ISNUMBER(J57),ISNUMBER(F57))=TRUE,IF(F57-J57=0,0,F57-J57),IF(ISNUMBER(F57)=TRUE,F57,-J57)))))</f>
        <v>-64</v>
      </c>
      <c r="L57" s="392">
        <f t="shared" ref="L57" si="1">IF(K57 =".",".",IF(K57 ="*","*",IF(K57="-","-",IF(K57=0,0,IF(OR(J57="-",J57=".",F57="-",F57=".")=TRUE,"X",IF(J57=0,"0,0",IF(ABS(K57*100/J57)&gt;250,".X",(K57*100/J57))))))))</f>
        <v>-16.202531645569621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5520</v>
      </c>
      <c r="E11" s="114">
        <v>6223</v>
      </c>
      <c r="F11" s="114">
        <v>7060</v>
      </c>
      <c r="G11" s="114">
        <v>5186</v>
      </c>
      <c r="H11" s="140">
        <v>5829</v>
      </c>
      <c r="I11" s="115">
        <v>-309</v>
      </c>
      <c r="J11" s="116">
        <v>-5.301080802882141</v>
      </c>
    </row>
    <row r="12" spans="1:15" s="110" customFormat="1" ht="24.95" customHeight="1" x14ac:dyDescent="0.2">
      <c r="A12" s="193" t="s">
        <v>132</v>
      </c>
      <c r="B12" s="194" t="s">
        <v>133</v>
      </c>
      <c r="C12" s="113">
        <v>0.74275362318840576</v>
      </c>
      <c r="D12" s="115">
        <v>41</v>
      </c>
      <c r="E12" s="114">
        <v>24</v>
      </c>
      <c r="F12" s="114">
        <v>75</v>
      </c>
      <c r="G12" s="114">
        <v>43</v>
      </c>
      <c r="H12" s="140">
        <v>47</v>
      </c>
      <c r="I12" s="115">
        <v>-6</v>
      </c>
      <c r="J12" s="116">
        <v>-12.76595744680851</v>
      </c>
    </row>
    <row r="13" spans="1:15" s="110" customFormat="1" ht="24.95" customHeight="1" x14ac:dyDescent="0.2">
      <c r="A13" s="193" t="s">
        <v>134</v>
      </c>
      <c r="B13" s="199" t="s">
        <v>214</v>
      </c>
      <c r="C13" s="113">
        <v>0.76086956521739135</v>
      </c>
      <c r="D13" s="115">
        <v>42</v>
      </c>
      <c r="E13" s="114">
        <v>46</v>
      </c>
      <c r="F13" s="114">
        <v>44</v>
      </c>
      <c r="G13" s="114">
        <v>42</v>
      </c>
      <c r="H13" s="140">
        <v>48</v>
      </c>
      <c r="I13" s="115">
        <v>-6</v>
      </c>
      <c r="J13" s="116">
        <v>-12.5</v>
      </c>
    </row>
    <row r="14" spans="1:15" s="287" customFormat="1" ht="24.95" customHeight="1" x14ac:dyDescent="0.2">
      <c r="A14" s="193" t="s">
        <v>215</v>
      </c>
      <c r="B14" s="199" t="s">
        <v>137</v>
      </c>
      <c r="C14" s="113">
        <v>10.72463768115942</v>
      </c>
      <c r="D14" s="115">
        <v>592</v>
      </c>
      <c r="E14" s="114">
        <v>462</v>
      </c>
      <c r="F14" s="114">
        <v>756</v>
      </c>
      <c r="G14" s="114">
        <v>705</v>
      </c>
      <c r="H14" s="140">
        <v>643</v>
      </c>
      <c r="I14" s="115">
        <v>-51</v>
      </c>
      <c r="J14" s="116">
        <v>-7.9315707620528775</v>
      </c>
      <c r="K14" s="110"/>
      <c r="L14" s="110"/>
      <c r="M14" s="110"/>
      <c r="N14" s="110"/>
      <c r="O14" s="110"/>
    </row>
    <row r="15" spans="1:15" s="110" customFormat="1" ht="24.95" customHeight="1" x14ac:dyDescent="0.2">
      <c r="A15" s="193" t="s">
        <v>216</v>
      </c>
      <c r="B15" s="199" t="s">
        <v>217</v>
      </c>
      <c r="C15" s="113">
        <v>3.2065217391304346</v>
      </c>
      <c r="D15" s="115">
        <v>177</v>
      </c>
      <c r="E15" s="114">
        <v>105</v>
      </c>
      <c r="F15" s="114">
        <v>159</v>
      </c>
      <c r="G15" s="114">
        <v>110</v>
      </c>
      <c r="H15" s="140">
        <v>124</v>
      </c>
      <c r="I15" s="115">
        <v>53</v>
      </c>
      <c r="J15" s="116">
        <v>42.741935483870968</v>
      </c>
    </row>
    <row r="16" spans="1:15" s="287" customFormat="1" ht="24.95" customHeight="1" x14ac:dyDescent="0.2">
      <c r="A16" s="193" t="s">
        <v>218</v>
      </c>
      <c r="B16" s="199" t="s">
        <v>141</v>
      </c>
      <c r="C16" s="113">
        <v>6.3768115942028984</v>
      </c>
      <c r="D16" s="115">
        <v>352</v>
      </c>
      <c r="E16" s="114">
        <v>216</v>
      </c>
      <c r="F16" s="114">
        <v>509</v>
      </c>
      <c r="G16" s="114">
        <v>543</v>
      </c>
      <c r="H16" s="140">
        <v>436</v>
      </c>
      <c r="I16" s="115">
        <v>-84</v>
      </c>
      <c r="J16" s="116">
        <v>-19.26605504587156</v>
      </c>
      <c r="K16" s="110"/>
      <c r="L16" s="110"/>
      <c r="M16" s="110"/>
      <c r="N16" s="110"/>
      <c r="O16" s="110"/>
    </row>
    <row r="17" spans="1:15" s="110" customFormat="1" ht="24.95" customHeight="1" x14ac:dyDescent="0.2">
      <c r="A17" s="193" t="s">
        <v>142</v>
      </c>
      <c r="B17" s="199" t="s">
        <v>220</v>
      </c>
      <c r="C17" s="113">
        <v>1.1413043478260869</v>
      </c>
      <c r="D17" s="115">
        <v>63</v>
      </c>
      <c r="E17" s="114">
        <v>141</v>
      </c>
      <c r="F17" s="114">
        <v>88</v>
      </c>
      <c r="G17" s="114">
        <v>52</v>
      </c>
      <c r="H17" s="140">
        <v>83</v>
      </c>
      <c r="I17" s="115">
        <v>-20</v>
      </c>
      <c r="J17" s="116">
        <v>-24.096385542168676</v>
      </c>
    </row>
    <row r="18" spans="1:15" s="287" customFormat="1" ht="24.95" customHeight="1" x14ac:dyDescent="0.2">
      <c r="A18" s="201" t="s">
        <v>144</v>
      </c>
      <c r="B18" s="202" t="s">
        <v>145</v>
      </c>
      <c r="C18" s="113">
        <v>9.1847826086956523</v>
      </c>
      <c r="D18" s="115">
        <v>507</v>
      </c>
      <c r="E18" s="114">
        <v>256</v>
      </c>
      <c r="F18" s="114">
        <v>587</v>
      </c>
      <c r="G18" s="114">
        <v>361</v>
      </c>
      <c r="H18" s="140">
        <v>423</v>
      </c>
      <c r="I18" s="115">
        <v>84</v>
      </c>
      <c r="J18" s="116">
        <v>19.858156028368793</v>
      </c>
      <c r="K18" s="110"/>
      <c r="L18" s="110"/>
      <c r="M18" s="110"/>
      <c r="N18" s="110"/>
      <c r="O18" s="110"/>
    </row>
    <row r="19" spans="1:15" s="110" customFormat="1" ht="24.95" customHeight="1" x14ac:dyDescent="0.2">
      <c r="A19" s="193" t="s">
        <v>146</v>
      </c>
      <c r="B19" s="199" t="s">
        <v>147</v>
      </c>
      <c r="C19" s="113">
        <v>15.108695652173912</v>
      </c>
      <c r="D19" s="115">
        <v>834</v>
      </c>
      <c r="E19" s="114">
        <v>834</v>
      </c>
      <c r="F19" s="114">
        <v>1230</v>
      </c>
      <c r="G19" s="114">
        <v>861</v>
      </c>
      <c r="H19" s="140">
        <v>1062</v>
      </c>
      <c r="I19" s="115">
        <v>-228</v>
      </c>
      <c r="J19" s="116">
        <v>-21.468926553672315</v>
      </c>
    </row>
    <row r="20" spans="1:15" s="287" customFormat="1" ht="24.95" customHeight="1" x14ac:dyDescent="0.2">
      <c r="A20" s="193" t="s">
        <v>148</v>
      </c>
      <c r="B20" s="199" t="s">
        <v>149</v>
      </c>
      <c r="C20" s="113">
        <v>5.8152173913043477</v>
      </c>
      <c r="D20" s="115">
        <v>321</v>
      </c>
      <c r="E20" s="114">
        <v>205</v>
      </c>
      <c r="F20" s="114">
        <v>288</v>
      </c>
      <c r="G20" s="114">
        <v>185</v>
      </c>
      <c r="H20" s="140">
        <v>266</v>
      </c>
      <c r="I20" s="115">
        <v>55</v>
      </c>
      <c r="J20" s="116">
        <v>20.676691729323309</v>
      </c>
      <c r="K20" s="110"/>
      <c r="L20" s="110"/>
      <c r="M20" s="110"/>
      <c r="N20" s="110"/>
      <c r="O20" s="110"/>
    </row>
    <row r="21" spans="1:15" s="110" customFormat="1" ht="24.95" customHeight="1" x14ac:dyDescent="0.2">
      <c r="A21" s="201" t="s">
        <v>150</v>
      </c>
      <c r="B21" s="202" t="s">
        <v>151</v>
      </c>
      <c r="C21" s="113">
        <v>6.2318840579710146</v>
      </c>
      <c r="D21" s="115">
        <v>344</v>
      </c>
      <c r="E21" s="114">
        <v>305</v>
      </c>
      <c r="F21" s="114">
        <v>414</v>
      </c>
      <c r="G21" s="114">
        <v>342</v>
      </c>
      <c r="H21" s="140">
        <v>346</v>
      </c>
      <c r="I21" s="115">
        <v>-2</v>
      </c>
      <c r="J21" s="116">
        <v>-0.5780346820809249</v>
      </c>
    </row>
    <row r="22" spans="1:15" s="110" customFormat="1" ht="24.95" customHeight="1" x14ac:dyDescent="0.2">
      <c r="A22" s="201" t="s">
        <v>152</v>
      </c>
      <c r="B22" s="199" t="s">
        <v>153</v>
      </c>
      <c r="C22" s="113">
        <v>1.5036231884057971</v>
      </c>
      <c r="D22" s="115">
        <v>83</v>
      </c>
      <c r="E22" s="114">
        <v>84</v>
      </c>
      <c r="F22" s="114">
        <v>129</v>
      </c>
      <c r="G22" s="114">
        <v>111</v>
      </c>
      <c r="H22" s="140">
        <v>114</v>
      </c>
      <c r="I22" s="115">
        <v>-31</v>
      </c>
      <c r="J22" s="116">
        <v>-27.192982456140349</v>
      </c>
    </row>
    <row r="23" spans="1:15" s="110" customFormat="1" ht="24.95" customHeight="1" x14ac:dyDescent="0.2">
      <c r="A23" s="193" t="s">
        <v>154</v>
      </c>
      <c r="B23" s="199" t="s">
        <v>155</v>
      </c>
      <c r="C23" s="113">
        <v>2.2826086956521738</v>
      </c>
      <c r="D23" s="115">
        <v>126</v>
      </c>
      <c r="E23" s="114">
        <v>41</v>
      </c>
      <c r="F23" s="114">
        <v>100</v>
      </c>
      <c r="G23" s="114">
        <v>55</v>
      </c>
      <c r="H23" s="140">
        <v>82</v>
      </c>
      <c r="I23" s="115">
        <v>44</v>
      </c>
      <c r="J23" s="116">
        <v>53.658536585365852</v>
      </c>
    </row>
    <row r="24" spans="1:15" s="110" customFormat="1" ht="24.95" customHeight="1" x14ac:dyDescent="0.2">
      <c r="A24" s="193" t="s">
        <v>156</v>
      </c>
      <c r="B24" s="199" t="s">
        <v>221</v>
      </c>
      <c r="C24" s="113">
        <v>9.6014492753623184</v>
      </c>
      <c r="D24" s="115">
        <v>530</v>
      </c>
      <c r="E24" s="114">
        <v>1955</v>
      </c>
      <c r="F24" s="114">
        <v>490</v>
      </c>
      <c r="G24" s="114">
        <v>397</v>
      </c>
      <c r="H24" s="140">
        <v>462</v>
      </c>
      <c r="I24" s="115">
        <v>68</v>
      </c>
      <c r="J24" s="116">
        <v>14.718614718614718</v>
      </c>
    </row>
    <row r="25" spans="1:15" s="110" customFormat="1" ht="24.95" customHeight="1" x14ac:dyDescent="0.2">
      <c r="A25" s="193" t="s">
        <v>222</v>
      </c>
      <c r="B25" s="204" t="s">
        <v>159</v>
      </c>
      <c r="C25" s="113">
        <v>7.1014492753623184</v>
      </c>
      <c r="D25" s="115">
        <v>392</v>
      </c>
      <c r="E25" s="114">
        <v>298</v>
      </c>
      <c r="F25" s="114">
        <v>447</v>
      </c>
      <c r="G25" s="114">
        <v>498</v>
      </c>
      <c r="H25" s="140">
        <v>539</v>
      </c>
      <c r="I25" s="115">
        <v>-147</v>
      </c>
      <c r="J25" s="116">
        <v>-27.272727272727273</v>
      </c>
    </row>
    <row r="26" spans="1:15" s="110" customFormat="1" ht="24.95" customHeight="1" x14ac:dyDescent="0.2">
      <c r="A26" s="201">
        <v>782.78300000000002</v>
      </c>
      <c r="B26" s="203" t="s">
        <v>160</v>
      </c>
      <c r="C26" s="113">
        <v>2.1557971014492754</v>
      </c>
      <c r="D26" s="115">
        <v>119</v>
      </c>
      <c r="E26" s="114">
        <v>135</v>
      </c>
      <c r="F26" s="114">
        <v>197</v>
      </c>
      <c r="G26" s="114">
        <v>220</v>
      </c>
      <c r="H26" s="140">
        <v>174</v>
      </c>
      <c r="I26" s="115">
        <v>-55</v>
      </c>
      <c r="J26" s="116">
        <v>-31.609195402298852</v>
      </c>
    </row>
    <row r="27" spans="1:15" s="110" customFormat="1" ht="24.95" customHeight="1" x14ac:dyDescent="0.2">
      <c r="A27" s="193" t="s">
        <v>161</v>
      </c>
      <c r="B27" s="199" t="s">
        <v>162</v>
      </c>
      <c r="C27" s="113">
        <v>2.5362318840579712</v>
      </c>
      <c r="D27" s="115">
        <v>140</v>
      </c>
      <c r="E27" s="114">
        <v>110</v>
      </c>
      <c r="F27" s="114">
        <v>199</v>
      </c>
      <c r="G27" s="114">
        <v>91</v>
      </c>
      <c r="H27" s="140">
        <v>130</v>
      </c>
      <c r="I27" s="115">
        <v>10</v>
      </c>
      <c r="J27" s="116">
        <v>7.6923076923076925</v>
      </c>
    </row>
    <row r="28" spans="1:15" s="110" customFormat="1" ht="24.95" customHeight="1" x14ac:dyDescent="0.2">
      <c r="A28" s="193" t="s">
        <v>163</v>
      </c>
      <c r="B28" s="199" t="s">
        <v>164</v>
      </c>
      <c r="C28" s="113">
        <v>3.2789855072463769</v>
      </c>
      <c r="D28" s="115">
        <v>181</v>
      </c>
      <c r="E28" s="114">
        <v>190</v>
      </c>
      <c r="F28" s="114">
        <v>365</v>
      </c>
      <c r="G28" s="114">
        <v>142</v>
      </c>
      <c r="H28" s="140">
        <v>256</v>
      </c>
      <c r="I28" s="115">
        <v>-75</v>
      </c>
      <c r="J28" s="116">
        <v>-29.296875</v>
      </c>
    </row>
    <row r="29" spans="1:15" s="110" customFormat="1" ht="24.95" customHeight="1" x14ac:dyDescent="0.2">
      <c r="A29" s="193">
        <v>86</v>
      </c>
      <c r="B29" s="199" t="s">
        <v>165</v>
      </c>
      <c r="C29" s="113">
        <v>7.7355072463768115</v>
      </c>
      <c r="D29" s="115">
        <v>427</v>
      </c>
      <c r="E29" s="114">
        <v>378</v>
      </c>
      <c r="F29" s="114">
        <v>470</v>
      </c>
      <c r="G29" s="114">
        <v>275</v>
      </c>
      <c r="H29" s="140">
        <v>345</v>
      </c>
      <c r="I29" s="115">
        <v>82</v>
      </c>
      <c r="J29" s="116">
        <v>23.768115942028984</v>
      </c>
    </row>
    <row r="30" spans="1:15" s="110" customFormat="1" ht="24.95" customHeight="1" x14ac:dyDescent="0.2">
      <c r="A30" s="193">
        <v>87.88</v>
      </c>
      <c r="B30" s="204" t="s">
        <v>166</v>
      </c>
      <c r="C30" s="113">
        <v>9.6557971014492754</v>
      </c>
      <c r="D30" s="115">
        <v>533</v>
      </c>
      <c r="E30" s="114">
        <v>642</v>
      </c>
      <c r="F30" s="114">
        <v>860</v>
      </c>
      <c r="G30" s="114">
        <v>589</v>
      </c>
      <c r="H30" s="140">
        <v>636</v>
      </c>
      <c r="I30" s="115">
        <v>-103</v>
      </c>
      <c r="J30" s="116">
        <v>-16.19496855345912</v>
      </c>
    </row>
    <row r="31" spans="1:15" s="110" customFormat="1" ht="24.95" customHeight="1" x14ac:dyDescent="0.2">
      <c r="A31" s="193" t="s">
        <v>167</v>
      </c>
      <c r="B31" s="199" t="s">
        <v>168</v>
      </c>
      <c r="C31" s="113">
        <v>5.5797101449275361</v>
      </c>
      <c r="D31" s="115">
        <v>308</v>
      </c>
      <c r="E31" s="114">
        <v>258</v>
      </c>
      <c r="F31" s="114">
        <v>408</v>
      </c>
      <c r="G31" s="114">
        <v>269</v>
      </c>
      <c r="H31" s="140">
        <v>256</v>
      </c>
      <c r="I31" s="115">
        <v>52</v>
      </c>
      <c r="J31" s="116">
        <v>20.3125</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0.74275362318840576</v>
      </c>
      <c r="D34" s="115">
        <v>41</v>
      </c>
      <c r="E34" s="114">
        <v>24</v>
      </c>
      <c r="F34" s="114">
        <v>75</v>
      </c>
      <c r="G34" s="114">
        <v>43</v>
      </c>
      <c r="H34" s="140">
        <v>47</v>
      </c>
      <c r="I34" s="115">
        <v>-6</v>
      </c>
      <c r="J34" s="116">
        <v>-12.76595744680851</v>
      </c>
    </row>
    <row r="35" spans="1:10" s="110" customFormat="1" ht="24.95" customHeight="1" x14ac:dyDescent="0.2">
      <c r="A35" s="292" t="s">
        <v>171</v>
      </c>
      <c r="B35" s="293" t="s">
        <v>172</v>
      </c>
      <c r="C35" s="113">
        <v>20.670289855072465</v>
      </c>
      <c r="D35" s="115">
        <v>1141</v>
      </c>
      <c r="E35" s="114">
        <v>764</v>
      </c>
      <c r="F35" s="114">
        <v>1387</v>
      </c>
      <c r="G35" s="114">
        <v>1108</v>
      </c>
      <c r="H35" s="140">
        <v>1114</v>
      </c>
      <c r="I35" s="115">
        <v>27</v>
      </c>
      <c r="J35" s="116">
        <v>2.4236983842010771</v>
      </c>
    </row>
    <row r="36" spans="1:10" s="110" customFormat="1" ht="24.95" customHeight="1" x14ac:dyDescent="0.2">
      <c r="A36" s="294" t="s">
        <v>173</v>
      </c>
      <c r="B36" s="295" t="s">
        <v>174</v>
      </c>
      <c r="C36" s="125">
        <v>78.586956521739125</v>
      </c>
      <c r="D36" s="143">
        <v>4338</v>
      </c>
      <c r="E36" s="144">
        <v>5435</v>
      </c>
      <c r="F36" s="144">
        <v>5597</v>
      </c>
      <c r="G36" s="144">
        <v>4035</v>
      </c>
      <c r="H36" s="145">
        <v>4668</v>
      </c>
      <c r="I36" s="143">
        <v>-330</v>
      </c>
      <c r="J36" s="146">
        <v>-7.0694087403598971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5520</v>
      </c>
      <c r="F11" s="264">
        <v>6223</v>
      </c>
      <c r="G11" s="264">
        <v>7060</v>
      </c>
      <c r="H11" s="264">
        <v>5186</v>
      </c>
      <c r="I11" s="265">
        <v>5829</v>
      </c>
      <c r="J11" s="263">
        <v>-309</v>
      </c>
      <c r="K11" s="266">
        <v>-5.301080802882141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20.869565217391305</v>
      </c>
      <c r="E13" s="115">
        <v>1152</v>
      </c>
      <c r="F13" s="114">
        <v>1072</v>
      </c>
      <c r="G13" s="114">
        <v>1553</v>
      </c>
      <c r="H13" s="114">
        <v>1425</v>
      </c>
      <c r="I13" s="140">
        <v>1346</v>
      </c>
      <c r="J13" s="115">
        <v>-194</v>
      </c>
      <c r="K13" s="116">
        <v>-14.413075780089153</v>
      </c>
    </row>
    <row r="14" spans="1:15" ht="15.95" customHeight="1" x14ac:dyDescent="0.2">
      <c r="A14" s="306" t="s">
        <v>230</v>
      </c>
      <c r="B14" s="307"/>
      <c r="C14" s="308"/>
      <c r="D14" s="113">
        <v>55.94202898550725</v>
      </c>
      <c r="E14" s="115">
        <v>3088</v>
      </c>
      <c r="F14" s="114">
        <v>3236</v>
      </c>
      <c r="G14" s="114">
        <v>4316</v>
      </c>
      <c r="H14" s="114">
        <v>2734</v>
      </c>
      <c r="I14" s="140">
        <v>3285</v>
      </c>
      <c r="J14" s="115">
        <v>-197</v>
      </c>
      <c r="K14" s="116">
        <v>-5.9969558599695585</v>
      </c>
    </row>
    <row r="15" spans="1:15" ht="15.95" customHeight="1" x14ac:dyDescent="0.2">
      <c r="A15" s="306" t="s">
        <v>231</v>
      </c>
      <c r="B15" s="307"/>
      <c r="C15" s="308"/>
      <c r="D15" s="113">
        <v>11.394927536231885</v>
      </c>
      <c r="E15" s="115">
        <v>629</v>
      </c>
      <c r="F15" s="114">
        <v>955</v>
      </c>
      <c r="G15" s="114">
        <v>587</v>
      </c>
      <c r="H15" s="114">
        <v>530</v>
      </c>
      <c r="I15" s="140">
        <v>621</v>
      </c>
      <c r="J15" s="115">
        <v>8</v>
      </c>
      <c r="K15" s="116">
        <v>1.288244766505636</v>
      </c>
    </row>
    <row r="16" spans="1:15" ht="15.95" customHeight="1" x14ac:dyDescent="0.2">
      <c r="A16" s="306" t="s">
        <v>232</v>
      </c>
      <c r="B16" s="307"/>
      <c r="C16" s="308"/>
      <c r="D16" s="113">
        <v>11.44927536231884</v>
      </c>
      <c r="E16" s="115">
        <v>632</v>
      </c>
      <c r="F16" s="114">
        <v>950</v>
      </c>
      <c r="G16" s="114">
        <v>573</v>
      </c>
      <c r="H16" s="114">
        <v>480</v>
      </c>
      <c r="I16" s="140">
        <v>560</v>
      </c>
      <c r="J16" s="115">
        <v>72</v>
      </c>
      <c r="K16" s="116">
        <v>12.857142857142858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1.1231884057971016</v>
      </c>
      <c r="E18" s="115">
        <v>62</v>
      </c>
      <c r="F18" s="114">
        <v>36</v>
      </c>
      <c r="G18" s="114">
        <v>79</v>
      </c>
      <c r="H18" s="114">
        <v>63</v>
      </c>
      <c r="I18" s="140">
        <v>42</v>
      </c>
      <c r="J18" s="115">
        <v>20</v>
      </c>
      <c r="K18" s="116">
        <v>47.61904761904762</v>
      </c>
    </row>
    <row r="19" spans="1:11" ht="14.1" customHeight="1" x14ac:dyDescent="0.2">
      <c r="A19" s="306" t="s">
        <v>235</v>
      </c>
      <c r="B19" s="307" t="s">
        <v>236</v>
      </c>
      <c r="C19" s="308"/>
      <c r="D19" s="113">
        <v>0.50724637681159424</v>
      </c>
      <c r="E19" s="115">
        <v>28</v>
      </c>
      <c r="F19" s="114">
        <v>11</v>
      </c>
      <c r="G19" s="114">
        <v>41</v>
      </c>
      <c r="H19" s="114">
        <v>28</v>
      </c>
      <c r="I19" s="140">
        <v>20</v>
      </c>
      <c r="J19" s="115">
        <v>8</v>
      </c>
      <c r="K19" s="116">
        <v>40</v>
      </c>
    </row>
    <row r="20" spans="1:11" ht="14.1" customHeight="1" x14ac:dyDescent="0.2">
      <c r="A20" s="306">
        <v>12</v>
      </c>
      <c r="B20" s="307" t="s">
        <v>237</v>
      </c>
      <c r="C20" s="308"/>
      <c r="D20" s="113">
        <v>1.5217391304347827</v>
      </c>
      <c r="E20" s="115">
        <v>84</v>
      </c>
      <c r="F20" s="114">
        <v>50</v>
      </c>
      <c r="G20" s="114">
        <v>137</v>
      </c>
      <c r="H20" s="114">
        <v>112</v>
      </c>
      <c r="I20" s="140">
        <v>124</v>
      </c>
      <c r="J20" s="115">
        <v>-40</v>
      </c>
      <c r="K20" s="116">
        <v>-32.258064516129032</v>
      </c>
    </row>
    <row r="21" spans="1:11" ht="14.1" customHeight="1" x14ac:dyDescent="0.2">
      <c r="A21" s="306">
        <v>21</v>
      </c>
      <c r="B21" s="307" t="s">
        <v>238</v>
      </c>
      <c r="C21" s="308"/>
      <c r="D21" s="113">
        <v>0.16304347826086957</v>
      </c>
      <c r="E21" s="115">
        <v>9</v>
      </c>
      <c r="F21" s="114" t="s">
        <v>513</v>
      </c>
      <c r="G21" s="114">
        <v>7</v>
      </c>
      <c r="H21" s="114" t="s">
        <v>513</v>
      </c>
      <c r="I21" s="140">
        <v>10</v>
      </c>
      <c r="J21" s="115">
        <v>-1</v>
      </c>
      <c r="K21" s="116">
        <v>-10</v>
      </c>
    </row>
    <row r="22" spans="1:11" ht="14.1" customHeight="1" x14ac:dyDescent="0.2">
      <c r="A22" s="306">
        <v>22</v>
      </c>
      <c r="B22" s="307" t="s">
        <v>239</v>
      </c>
      <c r="C22" s="308"/>
      <c r="D22" s="113">
        <v>1.1956521739130435</v>
      </c>
      <c r="E22" s="115">
        <v>66</v>
      </c>
      <c r="F22" s="114">
        <v>91</v>
      </c>
      <c r="G22" s="114">
        <v>162</v>
      </c>
      <c r="H22" s="114">
        <v>68</v>
      </c>
      <c r="I22" s="140">
        <v>68</v>
      </c>
      <c r="J22" s="115">
        <v>-2</v>
      </c>
      <c r="K22" s="116">
        <v>-2.9411764705882355</v>
      </c>
    </row>
    <row r="23" spans="1:11" ht="14.1" customHeight="1" x14ac:dyDescent="0.2">
      <c r="A23" s="306">
        <v>23</v>
      </c>
      <c r="B23" s="307" t="s">
        <v>240</v>
      </c>
      <c r="C23" s="308"/>
      <c r="D23" s="113">
        <v>0.43478260869565216</v>
      </c>
      <c r="E23" s="115">
        <v>24</v>
      </c>
      <c r="F23" s="114">
        <v>58</v>
      </c>
      <c r="G23" s="114">
        <v>55</v>
      </c>
      <c r="H23" s="114">
        <v>33</v>
      </c>
      <c r="I23" s="140">
        <v>39</v>
      </c>
      <c r="J23" s="115">
        <v>-15</v>
      </c>
      <c r="K23" s="116">
        <v>-38.46153846153846</v>
      </c>
    </row>
    <row r="24" spans="1:11" ht="14.1" customHeight="1" x14ac:dyDescent="0.2">
      <c r="A24" s="306">
        <v>24</v>
      </c>
      <c r="B24" s="307" t="s">
        <v>241</v>
      </c>
      <c r="C24" s="308"/>
      <c r="D24" s="113">
        <v>2.5543478260869565</v>
      </c>
      <c r="E24" s="115">
        <v>141</v>
      </c>
      <c r="F24" s="114">
        <v>95</v>
      </c>
      <c r="G24" s="114">
        <v>185</v>
      </c>
      <c r="H24" s="114">
        <v>186</v>
      </c>
      <c r="I24" s="140">
        <v>157</v>
      </c>
      <c r="J24" s="115">
        <v>-16</v>
      </c>
      <c r="K24" s="116">
        <v>-10.19108280254777</v>
      </c>
    </row>
    <row r="25" spans="1:11" ht="14.1" customHeight="1" x14ac:dyDescent="0.2">
      <c r="A25" s="306">
        <v>25</v>
      </c>
      <c r="B25" s="307" t="s">
        <v>242</v>
      </c>
      <c r="C25" s="308"/>
      <c r="D25" s="113">
        <v>3.3695652173913042</v>
      </c>
      <c r="E25" s="115">
        <v>186</v>
      </c>
      <c r="F25" s="114">
        <v>186</v>
      </c>
      <c r="G25" s="114">
        <v>255</v>
      </c>
      <c r="H25" s="114">
        <v>214</v>
      </c>
      <c r="I25" s="140">
        <v>271</v>
      </c>
      <c r="J25" s="115">
        <v>-85</v>
      </c>
      <c r="K25" s="116">
        <v>-31.365313653136532</v>
      </c>
    </row>
    <row r="26" spans="1:11" ht="14.1" customHeight="1" x14ac:dyDescent="0.2">
      <c r="A26" s="306">
        <v>26</v>
      </c>
      <c r="B26" s="307" t="s">
        <v>243</v>
      </c>
      <c r="C26" s="308"/>
      <c r="D26" s="113">
        <v>2.6449275362318843</v>
      </c>
      <c r="E26" s="115">
        <v>146</v>
      </c>
      <c r="F26" s="114">
        <v>176</v>
      </c>
      <c r="G26" s="114">
        <v>189</v>
      </c>
      <c r="H26" s="114">
        <v>96</v>
      </c>
      <c r="I26" s="140">
        <v>137</v>
      </c>
      <c r="J26" s="115">
        <v>9</v>
      </c>
      <c r="K26" s="116">
        <v>6.5693430656934311</v>
      </c>
    </row>
    <row r="27" spans="1:11" ht="14.1" customHeight="1" x14ac:dyDescent="0.2">
      <c r="A27" s="306">
        <v>27</v>
      </c>
      <c r="B27" s="307" t="s">
        <v>244</v>
      </c>
      <c r="C27" s="308"/>
      <c r="D27" s="113">
        <v>1.3586956521739131</v>
      </c>
      <c r="E27" s="115">
        <v>75</v>
      </c>
      <c r="F27" s="114">
        <v>173</v>
      </c>
      <c r="G27" s="114">
        <v>85</v>
      </c>
      <c r="H27" s="114">
        <v>98</v>
      </c>
      <c r="I27" s="140">
        <v>76</v>
      </c>
      <c r="J27" s="115">
        <v>-1</v>
      </c>
      <c r="K27" s="116">
        <v>-1.3157894736842106</v>
      </c>
    </row>
    <row r="28" spans="1:11" ht="14.1" customHeight="1" x14ac:dyDescent="0.2">
      <c r="A28" s="306">
        <v>28</v>
      </c>
      <c r="B28" s="307" t="s">
        <v>245</v>
      </c>
      <c r="C28" s="308"/>
      <c r="D28" s="113">
        <v>0.14492753623188406</v>
      </c>
      <c r="E28" s="115">
        <v>8</v>
      </c>
      <c r="F28" s="114">
        <v>12</v>
      </c>
      <c r="G28" s="114">
        <v>33</v>
      </c>
      <c r="H28" s="114">
        <v>12</v>
      </c>
      <c r="I28" s="140">
        <v>8</v>
      </c>
      <c r="J28" s="115">
        <v>0</v>
      </c>
      <c r="K28" s="116">
        <v>0</v>
      </c>
    </row>
    <row r="29" spans="1:11" ht="14.1" customHeight="1" x14ac:dyDescent="0.2">
      <c r="A29" s="306">
        <v>29</v>
      </c>
      <c r="B29" s="307" t="s">
        <v>246</v>
      </c>
      <c r="C29" s="308"/>
      <c r="D29" s="113">
        <v>3.2608695652173911</v>
      </c>
      <c r="E29" s="115">
        <v>180</v>
      </c>
      <c r="F29" s="114">
        <v>190</v>
      </c>
      <c r="G29" s="114">
        <v>265</v>
      </c>
      <c r="H29" s="114">
        <v>221</v>
      </c>
      <c r="I29" s="140">
        <v>218</v>
      </c>
      <c r="J29" s="115">
        <v>-38</v>
      </c>
      <c r="K29" s="116">
        <v>-17.431192660550458</v>
      </c>
    </row>
    <row r="30" spans="1:11" ht="14.1" customHeight="1" x14ac:dyDescent="0.2">
      <c r="A30" s="306" t="s">
        <v>247</v>
      </c>
      <c r="B30" s="307" t="s">
        <v>248</v>
      </c>
      <c r="C30" s="308"/>
      <c r="D30" s="113">
        <v>0.61594202898550721</v>
      </c>
      <c r="E30" s="115">
        <v>34</v>
      </c>
      <c r="F30" s="114">
        <v>35</v>
      </c>
      <c r="G30" s="114">
        <v>62</v>
      </c>
      <c r="H30" s="114">
        <v>41</v>
      </c>
      <c r="I30" s="140">
        <v>54</v>
      </c>
      <c r="J30" s="115">
        <v>-20</v>
      </c>
      <c r="K30" s="116">
        <v>-37.037037037037038</v>
      </c>
    </row>
    <row r="31" spans="1:11" ht="14.1" customHeight="1" x14ac:dyDescent="0.2">
      <c r="A31" s="306" t="s">
        <v>249</v>
      </c>
      <c r="B31" s="307" t="s">
        <v>250</v>
      </c>
      <c r="C31" s="308"/>
      <c r="D31" s="113">
        <v>2.6449275362318843</v>
      </c>
      <c r="E31" s="115">
        <v>146</v>
      </c>
      <c r="F31" s="114">
        <v>155</v>
      </c>
      <c r="G31" s="114">
        <v>203</v>
      </c>
      <c r="H31" s="114">
        <v>180</v>
      </c>
      <c r="I31" s="140">
        <v>164</v>
      </c>
      <c r="J31" s="115">
        <v>-18</v>
      </c>
      <c r="K31" s="116">
        <v>-10.975609756097562</v>
      </c>
    </row>
    <row r="32" spans="1:11" ht="14.1" customHeight="1" x14ac:dyDescent="0.2">
      <c r="A32" s="306">
        <v>31</v>
      </c>
      <c r="B32" s="307" t="s">
        <v>251</v>
      </c>
      <c r="C32" s="308"/>
      <c r="D32" s="113">
        <v>0.54347826086956519</v>
      </c>
      <c r="E32" s="115">
        <v>30</v>
      </c>
      <c r="F32" s="114">
        <v>20</v>
      </c>
      <c r="G32" s="114">
        <v>27</v>
      </c>
      <c r="H32" s="114">
        <v>26</v>
      </c>
      <c r="I32" s="140">
        <v>30</v>
      </c>
      <c r="J32" s="115">
        <v>0</v>
      </c>
      <c r="K32" s="116">
        <v>0</v>
      </c>
    </row>
    <row r="33" spans="1:11" ht="14.1" customHeight="1" x14ac:dyDescent="0.2">
      <c r="A33" s="306">
        <v>32</v>
      </c>
      <c r="B33" s="307" t="s">
        <v>252</v>
      </c>
      <c r="C33" s="308"/>
      <c r="D33" s="113">
        <v>2.9891304347826089</v>
      </c>
      <c r="E33" s="115">
        <v>165</v>
      </c>
      <c r="F33" s="114">
        <v>92</v>
      </c>
      <c r="G33" s="114">
        <v>189</v>
      </c>
      <c r="H33" s="114">
        <v>140</v>
      </c>
      <c r="I33" s="140">
        <v>144</v>
      </c>
      <c r="J33" s="115">
        <v>21</v>
      </c>
      <c r="K33" s="116">
        <v>14.583333333333334</v>
      </c>
    </row>
    <row r="34" spans="1:11" ht="14.1" customHeight="1" x14ac:dyDescent="0.2">
      <c r="A34" s="306">
        <v>33</v>
      </c>
      <c r="B34" s="307" t="s">
        <v>253</v>
      </c>
      <c r="C34" s="308"/>
      <c r="D34" s="113">
        <v>2.3550724637681157</v>
      </c>
      <c r="E34" s="115">
        <v>130</v>
      </c>
      <c r="F34" s="114">
        <v>49</v>
      </c>
      <c r="G34" s="114">
        <v>146</v>
      </c>
      <c r="H34" s="114">
        <v>85</v>
      </c>
      <c r="I34" s="140">
        <v>92</v>
      </c>
      <c r="J34" s="115">
        <v>38</v>
      </c>
      <c r="K34" s="116">
        <v>41.304347826086953</v>
      </c>
    </row>
    <row r="35" spans="1:11" ht="14.1" customHeight="1" x14ac:dyDescent="0.2">
      <c r="A35" s="306">
        <v>34</v>
      </c>
      <c r="B35" s="307" t="s">
        <v>254</v>
      </c>
      <c r="C35" s="308"/>
      <c r="D35" s="113">
        <v>2.8260869565217392</v>
      </c>
      <c r="E35" s="115">
        <v>156</v>
      </c>
      <c r="F35" s="114">
        <v>105</v>
      </c>
      <c r="G35" s="114">
        <v>162</v>
      </c>
      <c r="H35" s="114">
        <v>126</v>
      </c>
      <c r="I35" s="140">
        <v>168</v>
      </c>
      <c r="J35" s="115">
        <v>-12</v>
      </c>
      <c r="K35" s="116">
        <v>-7.1428571428571432</v>
      </c>
    </row>
    <row r="36" spans="1:11" ht="14.1" customHeight="1" x14ac:dyDescent="0.2">
      <c r="A36" s="306">
        <v>41</v>
      </c>
      <c r="B36" s="307" t="s">
        <v>255</v>
      </c>
      <c r="C36" s="308"/>
      <c r="D36" s="113">
        <v>0.86956521739130432</v>
      </c>
      <c r="E36" s="115">
        <v>48</v>
      </c>
      <c r="F36" s="114">
        <v>533</v>
      </c>
      <c r="G36" s="114">
        <v>62</v>
      </c>
      <c r="H36" s="114">
        <v>45</v>
      </c>
      <c r="I36" s="140">
        <v>39</v>
      </c>
      <c r="J36" s="115">
        <v>9</v>
      </c>
      <c r="K36" s="116">
        <v>23.076923076923077</v>
      </c>
    </row>
    <row r="37" spans="1:11" ht="14.1" customHeight="1" x14ac:dyDescent="0.2">
      <c r="A37" s="306">
        <v>42</v>
      </c>
      <c r="B37" s="307" t="s">
        <v>256</v>
      </c>
      <c r="C37" s="308"/>
      <c r="D37" s="113">
        <v>0.12681159420289856</v>
      </c>
      <c r="E37" s="115">
        <v>7</v>
      </c>
      <c r="F37" s="114" t="s">
        <v>513</v>
      </c>
      <c r="G37" s="114">
        <v>4</v>
      </c>
      <c r="H37" s="114" t="s">
        <v>513</v>
      </c>
      <c r="I37" s="140">
        <v>9</v>
      </c>
      <c r="J37" s="115">
        <v>-2</v>
      </c>
      <c r="K37" s="116">
        <v>-22.222222222222221</v>
      </c>
    </row>
    <row r="38" spans="1:11" ht="14.1" customHeight="1" x14ac:dyDescent="0.2">
      <c r="A38" s="306">
        <v>43</v>
      </c>
      <c r="B38" s="307" t="s">
        <v>257</v>
      </c>
      <c r="C38" s="308"/>
      <c r="D38" s="113">
        <v>1.7753623188405796</v>
      </c>
      <c r="E38" s="115">
        <v>98</v>
      </c>
      <c r="F38" s="114">
        <v>194</v>
      </c>
      <c r="G38" s="114">
        <v>166</v>
      </c>
      <c r="H38" s="114">
        <v>111</v>
      </c>
      <c r="I38" s="140">
        <v>96</v>
      </c>
      <c r="J38" s="115">
        <v>2</v>
      </c>
      <c r="K38" s="116">
        <v>2.0833333333333335</v>
      </c>
    </row>
    <row r="39" spans="1:11" ht="14.1" customHeight="1" x14ac:dyDescent="0.2">
      <c r="A39" s="306">
        <v>51</v>
      </c>
      <c r="B39" s="307" t="s">
        <v>258</v>
      </c>
      <c r="C39" s="308"/>
      <c r="D39" s="113">
        <v>4.4927536231884062</v>
      </c>
      <c r="E39" s="115">
        <v>248</v>
      </c>
      <c r="F39" s="114">
        <v>341</v>
      </c>
      <c r="G39" s="114">
        <v>455</v>
      </c>
      <c r="H39" s="114">
        <v>334</v>
      </c>
      <c r="I39" s="140">
        <v>351</v>
      </c>
      <c r="J39" s="115">
        <v>-103</v>
      </c>
      <c r="K39" s="116">
        <v>-29.344729344729345</v>
      </c>
    </row>
    <row r="40" spans="1:11" ht="14.1" customHeight="1" x14ac:dyDescent="0.2">
      <c r="A40" s="306" t="s">
        <v>259</v>
      </c>
      <c r="B40" s="307" t="s">
        <v>260</v>
      </c>
      <c r="C40" s="308"/>
      <c r="D40" s="113">
        <v>4.0398550724637685</v>
      </c>
      <c r="E40" s="115">
        <v>223</v>
      </c>
      <c r="F40" s="114">
        <v>324</v>
      </c>
      <c r="G40" s="114">
        <v>417</v>
      </c>
      <c r="H40" s="114">
        <v>301</v>
      </c>
      <c r="I40" s="140">
        <v>320</v>
      </c>
      <c r="J40" s="115">
        <v>-97</v>
      </c>
      <c r="K40" s="116">
        <v>-30.3125</v>
      </c>
    </row>
    <row r="41" spans="1:11" ht="14.1" customHeight="1" x14ac:dyDescent="0.2">
      <c r="A41" s="306"/>
      <c r="B41" s="307" t="s">
        <v>261</v>
      </c>
      <c r="C41" s="308"/>
      <c r="D41" s="113">
        <v>3.152173913043478</v>
      </c>
      <c r="E41" s="115">
        <v>174</v>
      </c>
      <c r="F41" s="114">
        <v>248</v>
      </c>
      <c r="G41" s="114">
        <v>288</v>
      </c>
      <c r="H41" s="114">
        <v>251</v>
      </c>
      <c r="I41" s="140">
        <v>258</v>
      </c>
      <c r="J41" s="115">
        <v>-84</v>
      </c>
      <c r="K41" s="116">
        <v>-32.558139534883722</v>
      </c>
    </row>
    <row r="42" spans="1:11" ht="14.1" customHeight="1" x14ac:dyDescent="0.2">
      <c r="A42" s="306">
        <v>52</v>
      </c>
      <c r="B42" s="307" t="s">
        <v>262</v>
      </c>
      <c r="C42" s="308"/>
      <c r="D42" s="113">
        <v>5.9601449275362315</v>
      </c>
      <c r="E42" s="115">
        <v>329</v>
      </c>
      <c r="F42" s="114">
        <v>153</v>
      </c>
      <c r="G42" s="114">
        <v>178</v>
      </c>
      <c r="H42" s="114">
        <v>196</v>
      </c>
      <c r="I42" s="140">
        <v>216</v>
      </c>
      <c r="J42" s="115">
        <v>113</v>
      </c>
      <c r="K42" s="116">
        <v>52.314814814814817</v>
      </c>
    </row>
    <row r="43" spans="1:11" ht="14.1" customHeight="1" x14ac:dyDescent="0.2">
      <c r="A43" s="306" t="s">
        <v>263</v>
      </c>
      <c r="B43" s="307" t="s">
        <v>264</v>
      </c>
      <c r="C43" s="308"/>
      <c r="D43" s="113">
        <v>5.8695652173913047</v>
      </c>
      <c r="E43" s="115">
        <v>324</v>
      </c>
      <c r="F43" s="114">
        <v>144</v>
      </c>
      <c r="G43" s="114">
        <v>175</v>
      </c>
      <c r="H43" s="114">
        <v>179</v>
      </c>
      <c r="I43" s="140">
        <v>207</v>
      </c>
      <c r="J43" s="115">
        <v>117</v>
      </c>
      <c r="K43" s="116">
        <v>56.521739130434781</v>
      </c>
    </row>
    <row r="44" spans="1:11" ht="14.1" customHeight="1" x14ac:dyDescent="0.2">
      <c r="A44" s="306">
        <v>53</v>
      </c>
      <c r="B44" s="307" t="s">
        <v>265</v>
      </c>
      <c r="C44" s="308"/>
      <c r="D44" s="113">
        <v>1.3224637681159421</v>
      </c>
      <c r="E44" s="115">
        <v>73</v>
      </c>
      <c r="F44" s="114">
        <v>71</v>
      </c>
      <c r="G44" s="114">
        <v>65</v>
      </c>
      <c r="H44" s="114">
        <v>55</v>
      </c>
      <c r="I44" s="140">
        <v>64</v>
      </c>
      <c r="J44" s="115">
        <v>9</v>
      </c>
      <c r="K44" s="116">
        <v>14.0625</v>
      </c>
    </row>
    <row r="45" spans="1:11" ht="14.1" customHeight="1" x14ac:dyDescent="0.2">
      <c r="A45" s="306" t="s">
        <v>266</v>
      </c>
      <c r="B45" s="307" t="s">
        <v>267</v>
      </c>
      <c r="C45" s="308"/>
      <c r="D45" s="113">
        <v>1.3043478260869565</v>
      </c>
      <c r="E45" s="115">
        <v>72</v>
      </c>
      <c r="F45" s="114">
        <v>71</v>
      </c>
      <c r="G45" s="114">
        <v>62</v>
      </c>
      <c r="H45" s="114">
        <v>54</v>
      </c>
      <c r="I45" s="140">
        <v>64</v>
      </c>
      <c r="J45" s="115">
        <v>8</v>
      </c>
      <c r="K45" s="116">
        <v>12.5</v>
      </c>
    </row>
    <row r="46" spans="1:11" ht="14.1" customHeight="1" x14ac:dyDescent="0.2">
      <c r="A46" s="306">
        <v>54</v>
      </c>
      <c r="B46" s="307" t="s">
        <v>268</v>
      </c>
      <c r="C46" s="308"/>
      <c r="D46" s="113">
        <v>3.3695652173913042</v>
      </c>
      <c r="E46" s="115">
        <v>186</v>
      </c>
      <c r="F46" s="114">
        <v>174</v>
      </c>
      <c r="G46" s="114">
        <v>227</v>
      </c>
      <c r="H46" s="114">
        <v>302</v>
      </c>
      <c r="I46" s="140">
        <v>208</v>
      </c>
      <c r="J46" s="115">
        <v>-22</v>
      </c>
      <c r="K46" s="116">
        <v>-10.576923076923077</v>
      </c>
    </row>
    <row r="47" spans="1:11" ht="14.1" customHeight="1" x14ac:dyDescent="0.2">
      <c r="A47" s="306">
        <v>61</v>
      </c>
      <c r="B47" s="307" t="s">
        <v>269</v>
      </c>
      <c r="C47" s="308"/>
      <c r="D47" s="113">
        <v>3.097826086956522</v>
      </c>
      <c r="E47" s="115">
        <v>171</v>
      </c>
      <c r="F47" s="114">
        <v>192</v>
      </c>
      <c r="G47" s="114">
        <v>176</v>
      </c>
      <c r="H47" s="114">
        <v>102</v>
      </c>
      <c r="I47" s="140">
        <v>190</v>
      </c>
      <c r="J47" s="115">
        <v>-19</v>
      </c>
      <c r="K47" s="116">
        <v>-10</v>
      </c>
    </row>
    <row r="48" spans="1:11" ht="14.1" customHeight="1" x14ac:dyDescent="0.2">
      <c r="A48" s="306">
        <v>62</v>
      </c>
      <c r="B48" s="307" t="s">
        <v>270</v>
      </c>
      <c r="C48" s="308"/>
      <c r="D48" s="113">
        <v>8.2789855072463769</v>
      </c>
      <c r="E48" s="115">
        <v>457</v>
      </c>
      <c r="F48" s="114">
        <v>492</v>
      </c>
      <c r="G48" s="114">
        <v>554</v>
      </c>
      <c r="H48" s="114">
        <v>361</v>
      </c>
      <c r="I48" s="140">
        <v>434</v>
      </c>
      <c r="J48" s="115">
        <v>23</v>
      </c>
      <c r="K48" s="116">
        <v>5.2995391705069128</v>
      </c>
    </row>
    <row r="49" spans="1:11" ht="14.1" customHeight="1" x14ac:dyDescent="0.2">
      <c r="A49" s="306">
        <v>63</v>
      </c>
      <c r="B49" s="307" t="s">
        <v>271</v>
      </c>
      <c r="C49" s="308"/>
      <c r="D49" s="113">
        <v>3.9130434782608696</v>
      </c>
      <c r="E49" s="115">
        <v>216</v>
      </c>
      <c r="F49" s="114">
        <v>261</v>
      </c>
      <c r="G49" s="114">
        <v>323</v>
      </c>
      <c r="H49" s="114">
        <v>257</v>
      </c>
      <c r="I49" s="140">
        <v>241</v>
      </c>
      <c r="J49" s="115">
        <v>-25</v>
      </c>
      <c r="K49" s="116">
        <v>-10.37344398340249</v>
      </c>
    </row>
    <row r="50" spans="1:11" ht="14.1" customHeight="1" x14ac:dyDescent="0.2">
      <c r="A50" s="306" t="s">
        <v>272</v>
      </c>
      <c r="B50" s="307" t="s">
        <v>273</v>
      </c>
      <c r="C50" s="308"/>
      <c r="D50" s="113">
        <v>0.52536231884057971</v>
      </c>
      <c r="E50" s="115">
        <v>29</v>
      </c>
      <c r="F50" s="114">
        <v>52</v>
      </c>
      <c r="G50" s="114">
        <v>54</v>
      </c>
      <c r="H50" s="114">
        <v>63</v>
      </c>
      <c r="I50" s="140">
        <v>35</v>
      </c>
      <c r="J50" s="115">
        <v>-6</v>
      </c>
      <c r="K50" s="116">
        <v>-17.142857142857142</v>
      </c>
    </row>
    <row r="51" spans="1:11" ht="14.1" customHeight="1" x14ac:dyDescent="0.2">
      <c r="A51" s="306" t="s">
        <v>274</v>
      </c>
      <c r="B51" s="307" t="s">
        <v>275</v>
      </c>
      <c r="C51" s="308"/>
      <c r="D51" s="113">
        <v>3.0615942028985508</v>
      </c>
      <c r="E51" s="115">
        <v>169</v>
      </c>
      <c r="F51" s="114">
        <v>181</v>
      </c>
      <c r="G51" s="114">
        <v>238</v>
      </c>
      <c r="H51" s="114">
        <v>176</v>
      </c>
      <c r="I51" s="140">
        <v>187</v>
      </c>
      <c r="J51" s="115">
        <v>-18</v>
      </c>
      <c r="K51" s="116">
        <v>-9.6256684491978604</v>
      </c>
    </row>
    <row r="52" spans="1:11" ht="14.1" customHeight="1" x14ac:dyDescent="0.2">
      <c r="A52" s="306">
        <v>71</v>
      </c>
      <c r="B52" s="307" t="s">
        <v>276</v>
      </c>
      <c r="C52" s="308"/>
      <c r="D52" s="113">
        <v>10.52536231884058</v>
      </c>
      <c r="E52" s="115">
        <v>581</v>
      </c>
      <c r="F52" s="114">
        <v>683</v>
      </c>
      <c r="G52" s="114">
        <v>602</v>
      </c>
      <c r="H52" s="114">
        <v>588</v>
      </c>
      <c r="I52" s="140">
        <v>678</v>
      </c>
      <c r="J52" s="115">
        <v>-97</v>
      </c>
      <c r="K52" s="116">
        <v>-14.306784660766962</v>
      </c>
    </row>
    <row r="53" spans="1:11" ht="14.1" customHeight="1" x14ac:dyDescent="0.2">
      <c r="A53" s="306" t="s">
        <v>277</v>
      </c>
      <c r="B53" s="307" t="s">
        <v>278</v>
      </c>
      <c r="C53" s="308"/>
      <c r="D53" s="113">
        <v>3.7137681159420288</v>
      </c>
      <c r="E53" s="115">
        <v>205</v>
      </c>
      <c r="F53" s="114">
        <v>367</v>
      </c>
      <c r="G53" s="114">
        <v>208</v>
      </c>
      <c r="H53" s="114">
        <v>237</v>
      </c>
      <c r="I53" s="140">
        <v>223</v>
      </c>
      <c r="J53" s="115">
        <v>-18</v>
      </c>
      <c r="K53" s="116">
        <v>-8.071748878923767</v>
      </c>
    </row>
    <row r="54" spans="1:11" ht="14.1" customHeight="1" x14ac:dyDescent="0.2">
      <c r="A54" s="306" t="s">
        <v>279</v>
      </c>
      <c r="B54" s="307" t="s">
        <v>280</v>
      </c>
      <c r="C54" s="308"/>
      <c r="D54" s="113">
        <v>5.5072463768115938</v>
      </c>
      <c r="E54" s="115">
        <v>304</v>
      </c>
      <c r="F54" s="114">
        <v>257</v>
      </c>
      <c r="G54" s="114">
        <v>344</v>
      </c>
      <c r="H54" s="114">
        <v>309</v>
      </c>
      <c r="I54" s="140">
        <v>390</v>
      </c>
      <c r="J54" s="115">
        <v>-86</v>
      </c>
      <c r="K54" s="116">
        <v>-22.051282051282051</v>
      </c>
    </row>
    <row r="55" spans="1:11" ht="14.1" customHeight="1" x14ac:dyDescent="0.2">
      <c r="A55" s="306">
        <v>72</v>
      </c>
      <c r="B55" s="307" t="s">
        <v>281</v>
      </c>
      <c r="C55" s="308"/>
      <c r="D55" s="113">
        <v>3.0434782608695654</v>
      </c>
      <c r="E55" s="115">
        <v>168</v>
      </c>
      <c r="F55" s="114">
        <v>138</v>
      </c>
      <c r="G55" s="114">
        <v>183</v>
      </c>
      <c r="H55" s="114">
        <v>129</v>
      </c>
      <c r="I55" s="140">
        <v>190</v>
      </c>
      <c r="J55" s="115">
        <v>-22</v>
      </c>
      <c r="K55" s="116">
        <v>-11.578947368421053</v>
      </c>
    </row>
    <row r="56" spans="1:11" ht="14.1" customHeight="1" x14ac:dyDescent="0.2">
      <c r="A56" s="306" t="s">
        <v>282</v>
      </c>
      <c r="B56" s="307" t="s">
        <v>283</v>
      </c>
      <c r="C56" s="308"/>
      <c r="D56" s="113">
        <v>0.83333333333333337</v>
      </c>
      <c r="E56" s="115">
        <v>46</v>
      </c>
      <c r="F56" s="114">
        <v>39</v>
      </c>
      <c r="G56" s="114">
        <v>78</v>
      </c>
      <c r="H56" s="114">
        <v>46</v>
      </c>
      <c r="I56" s="140">
        <v>61</v>
      </c>
      <c r="J56" s="115">
        <v>-15</v>
      </c>
      <c r="K56" s="116">
        <v>-24.590163934426229</v>
      </c>
    </row>
    <row r="57" spans="1:11" ht="14.1" customHeight="1" x14ac:dyDescent="0.2">
      <c r="A57" s="306" t="s">
        <v>284</v>
      </c>
      <c r="B57" s="307" t="s">
        <v>285</v>
      </c>
      <c r="C57" s="308"/>
      <c r="D57" s="113">
        <v>1.4130434782608696</v>
      </c>
      <c r="E57" s="115">
        <v>78</v>
      </c>
      <c r="F57" s="114">
        <v>78</v>
      </c>
      <c r="G57" s="114">
        <v>53</v>
      </c>
      <c r="H57" s="114">
        <v>48</v>
      </c>
      <c r="I57" s="140">
        <v>73</v>
      </c>
      <c r="J57" s="115">
        <v>5</v>
      </c>
      <c r="K57" s="116">
        <v>6.8493150684931505</v>
      </c>
    </row>
    <row r="58" spans="1:11" ht="14.1" customHeight="1" x14ac:dyDescent="0.2">
      <c r="A58" s="306">
        <v>73</v>
      </c>
      <c r="B58" s="307" t="s">
        <v>286</v>
      </c>
      <c r="C58" s="308"/>
      <c r="D58" s="113">
        <v>2.0652173913043477</v>
      </c>
      <c r="E58" s="115">
        <v>114</v>
      </c>
      <c r="F58" s="114">
        <v>105</v>
      </c>
      <c r="G58" s="114">
        <v>160</v>
      </c>
      <c r="H58" s="114">
        <v>85</v>
      </c>
      <c r="I58" s="140">
        <v>109</v>
      </c>
      <c r="J58" s="115">
        <v>5</v>
      </c>
      <c r="K58" s="116">
        <v>4.5871559633027523</v>
      </c>
    </row>
    <row r="59" spans="1:11" ht="14.1" customHeight="1" x14ac:dyDescent="0.2">
      <c r="A59" s="306" t="s">
        <v>287</v>
      </c>
      <c r="B59" s="307" t="s">
        <v>288</v>
      </c>
      <c r="C59" s="308"/>
      <c r="D59" s="113">
        <v>1.6304347826086956</v>
      </c>
      <c r="E59" s="115">
        <v>90</v>
      </c>
      <c r="F59" s="114">
        <v>71</v>
      </c>
      <c r="G59" s="114">
        <v>123</v>
      </c>
      <c r="H59" s="114">
        <v>66</v>
      </c>
      <c r="I59" s="140">
        <v>71</v>
      </c>
      <c r="J59" s="115">
        <v>19</v>
      </c>
      <c r="K59" s="116">
        <v>26.760563380281692</v>
      </c>
    </row>
    <row r="60" spans="1:11" ht="14.1" customHeight="1" x14ac:dyDescent="0.2">
      <c r="A60" s="306">
        <v>81</v>
      </c>
      <c r="B60" s="307" t="s">
        <v>289</v>
      </c>
      <c r="C60" s="308"/>
      <c r="D60" s="113">
        <v>9.4021739130434785</v>
      </c>
      <c r="E60" s="115">
        <v>519</v>
      </c>
      <c r="F60" s="114">
        <v>585</v>
      </c>
      <c r="G60" s="114">
        <v>606</v>
      </c>
      <c r="H60" s="114">
        <v>380</v>
      </c>
      <c r="I60" s="140">
        <v>481</v>
      </c>
      <c r="J60" s="115">
        <v>38</v>
      </c>
      <c r="K60" s="116">
        <v>7.9002079002079002</v>
      </c>
    </row>
    <row r="61" spans="1:11" ht="14.1" customHeight="1" x14ac:dyDescent="0.2">
      <c r="A61" s="306" t="s">
        <v>290</v>
      </c>
      <c r="B61" s="307" t="s">
        <v>291</v>
      </c>
      <c r="C61" s="308"/>
      <c r="D61" s="113">
        <v>2.9891304347826089</v>
      </c>
      <c r="E61" s="115">
        <v>165</v>
      </c>
      <c r="F61" s="114">
        <v>133</v>
      </c>
      <c r="G61" s="114">
        <v>244</v>
      </c>
      <c r="H61" s="114">
        <v>139</v>
      </c>
      <c r="I61" s="140">
        <v>161</v>
      </c>
      <c r="J61" s="115">
        <v>4</v>
      </c>
      <c r="K61" s="116">
        <v>2.4844720496894408</v>
      </c>
    </row>
    <row r="62" spans="1:11" ht="14.1" customHeight="1" x14ac:dyDescent="0.2">
      <c r="A62" s="306" t="s">
        <v>292</v>
      </c>
      <c r="B62" s="307" t="s">
        <v>293</v>
      </c>
      <c r="C62" s="308"/>
      <c r="D62" s="113">
        <v>3.2789855072463769</v>
      </c>
      <c r="E62" s="115">
        <v>181</v>
      </c>
      <c r="F62" s="114">
        <v>286</v>
      </c>
      <c r="G62" s="114">
        <v>242</v>
      </c>
      <c r="H62" s="114">
        <v>131</v>
      </c>
      <c r="I62" s="140">
        <v>177</v>
      </c>
      <c r="J62" s="115">
        <v>4</v>
      </c>
      <c r="K62" s="116">
        <v>2.2598870056497176</v>
      </c>
    </row>
    <row r="63" spans="1:11" ht="14.1" customHeight="1" x14ac:dyDescent="0.2">
      <c r="A63" s="306"/>
      <c r="B63" s="307" t="s">
        <v>294</v>
      </c>
      <c r="C63" s="308"/>
      <c r="D63" s="113">
        <v>2.6992753623188408</v>
      </c>
      <c r="E63" s="115">
        <v>149</v>
      </c>
      <c r="F63" s="114">
        <v>235</v>
      </c>
      <c r="G63" s="114">
        <v>194</v>
      </c>
      <c r="H63" s="114">
        <v>100</v>
      </c>
      <c r="I63" s="140">
        <v>142</v>
      </c>
      <c r="J63" s="115">
        <v>7</v>
      </c>
      <c r="K63" s="116">
        <v>4.929577464788732</v>
      </c>
    </row>
    <row r="64" spans="1:11" ht="14.1" customHeight="1" x14ac:dyDescent="0.2">
      <c r="A64" s="306" t="s">
        <v>295</v>
      </c>
      <c r="B64" s="307" t="s">
        <v>296</v>
      </c>
      <c r="C64" s="308"/>
      <c r="D64" s="113">
        <v>1.105072463768116</v>
      </c>
      <c r="E64" s="115">
        <v>61</v>
      </c>
      <c r="F64" s="114">
        <v>47</v>
      </c>
      <c r="G64" s="114">
        <v>32</v>
      </c>
      <c r="H64" s="114">
        <v>33</v>
      </c>
      <c r="I64" s="140">
        <v>40</v>
      </c>
      <c r="J64" s="115">
        <v>21</v>
      </c>
      <c r="K64" s="116">
        <v>52.5</v>
      </c>
    </row>
    <row r="65" spans="1:11" ht="14.1" customHeight="1" x14ac:dyDescent="0.2">
      <c r="A65" s="306" t="s">
        <v>297</v>
      </c>
      <c r="B65" s="307" t="s">
        <v>298</v>
      </c>
      <c r="C65" s="308"/>
      <c r="D65" s="113">
        <v>0.92391304347826086</v>
      </c>
      <c r="E65" s="115">
        <v>51</v>
      </c>
      <c r="F65" s="114">
        <v>43</v>
      </c>
      <c r="G65" s="114">
        <v>38</v>
      </c>
      <c r="H65" s="114">
        <v>35</v>
      </c>
      <c r="I65" s="140">
        <v>48</v>
      </c>
      <c r="J65" s="115">
        <v>3</v>
      </c>
      <c r="K65" s="116">
        <v>6.25</v>
      </c>
    </row>
    <row r="66" spans="1:11" ht="14.1" customHeight="1" x14ac:dyDescent="0.2">
      <c r="A66" s="306">
        <v>82</v>
      </c>
      <c r="B66" s="307" t="s">
        <v>299</v>
      </c>
      <c r="C66" s="308"/>
      <c r="D66" s="113">
        <v>3.8949275362318843</v>
      </c>
      <c r="E66" s="115">
        <v>215</v>
      </c>
      <c r="F66" s="114">
        <v>246</v>
      </c>
      <c r="G66" s="114">
        <v>252</v>
      </c>
      <c r="H66" s="114">
        <v>274</v>
      </c>
      <c r="I66" s="140">
        <v>274</v>
      </c>
      <c r="J66" s="115">
        <v>-59</v>
      </c>
      <c r="K66" s="116">
        <v>-21.532846715328468</v>
      </c>
    </row>
    <row r="67" spans="1:11" ht="14.1" customHeight="1" x14ac:dyDescent="0.2">
      <c r="A67" s="306" t="s">
        <v>300</v>
      </c>
      <c r="B67" s="307" t="s">
        <v>301</v>
      </c>
      <c r="C67" s="308"/>
      <c r="D67" s="113">
        <v>2.0833333333333335</v>
      </c>
      <c r="E67" s="115">
        <v>115</v>
      </c>
      <c r="F67" s="114">
        <v>180</v>
      </c>
      <c r="G67" s="114">
        <v>135</v>
      </c>
      <c r="H67" s="114">
        <v>197</v>
      </c>
      <c r="I67" s="140">
        <v>195</v>
      </c>
      <c r="J67" s="115">
        <v>-80</v>
      </c>
      <c r="K67" s="116">
        <v>-41.025641025641029</v>
      </c>
    </row>
    <row r="68" spans="1:11" ht="14.1" customHeight="1" x14ac:dyDescent="0.2">
      <c r="A68" s="306" t="s">
        <v>302</v>
      </c>
      <c r="B68" s="307" t="s">
        <v>303</v>
      </c>
      <c r="C68" s="308"/>
      <c r="D68" s="113">
        <v>0.99637681159420288</v>
      </c>
      <c r="E68" s="115">
        <v>55</v>
      </c>
      <c r="F68" s="114">
        <v>48</v>
      </c>
      <c r="G68" s="114">
        <v>72</v>
      </c>
      <c r="H68" s="114">
        <v>56</v>
      </c>
      <c r="I68" s="140">
        <v>40</v>
      </c>
      <c r="J68" s="115">
        <v>15</v>
      </c>
      <c r="K68" s="116">
        <v>37.5</v>
      </c>
    </row>
    <row r="69" spans="1:11" ht="14.1" customHeight="1" x14ac:dyDescent="0.2">
      <c r="A69" s="306">
        <v>83</v>
      </c>
      <c r="B69" s="307" t="s">
        <v>304</v>
      </c>
      <c r="C69" s="308"/>
      <c r="D69" s="113">
        <v>6.8659420289855069</v>
      </c>
      <c r="E69" s="115">
        <v>379</v>
      </c>
      <c r="F69" s="114">
        <v>369</v>
      </c>
      <c r="G69" s="114">
        <v>763</v>
      </c>
      <c r="H69" s="114">
        <v>289</v>
      </c>
      <c r="I69" s="140">
        <v>443</v>
      </c>
      <c r="J69" s="115">
        <v>-64</v>
      </c>
      <c r="K69" s="116">
        <v>-14.446952595936795</v>
      </c>
    </row>
    <row r="70" spans="1:11" ht="14.1" customHeight="1" x14ac:dyDescent="0.2">
      <c r="A70" s="306" t="s">
        <v>305</v>
      </c>
      <c r="B70" s="307" t="s">
        <v>306</v>
      </c>
      <c r="C70" s="308"/>
      <c r="D70" s="113">
        <v>5.2173913043478262</v>
      </c>
      <c r="E70" s="115">
        <v>288</v>
      </c>
      <c r="F70" s="114">
        <v>307</v>
      </c>
      <c r="G70" s="114">
        <v>687</v>
      </c>
      <c r="H70" s="114">
        <v>242</v>
      </c>
      <c r="I70" s="140">
        <v>334</v>
      </c>
      <c r="J70" s="115">
        <v>-46</v>
      </c>
      <c r="K70" s="116">
        <v>-13.77245508982036</v>
      </c>
    </row>
    <row r="71" spans="1:11" ht="14.1" customHeight="1" x14ac:dyDescent="0.2">
      <c r="A71" s="306"/>
      <c r="B71" s="307" t="s">
        <v>307</v>
      </c>
      <c r="C71" s="308"/>
      <c r="D71" s="113">
        <v>2.9528985507246377</v>
      </c>
      <c r="E71" s="115">
        <v>163</v>
      </c>
      <c r="F71" s="114">
        <v>162</v>
      </c>
      <c r="G71" s="114">
        <v>433</v>
      </c>
      <c r="H71" s="114">
        <v>106</v>
      </c>
      <c r="I71" s="140">
        <v>202</v>
      </c>
      <c r="J71" s="115">
        <v>-39</v>
      </c>
      <c r="K71" s="116">
        <v>-19.306930693069308</v>
      </c>
    </row>
    <row r="72" spans="1:11" ht="14.1" customHeight="1" x14ac:dyDescent="0.2">
      <c r="A72" s="306">
        <v>84</v>
      </c>
      <c r="B72" s="307" t="s">
        <v>308</v>
      </c>
      <c r="C72" s="308"/>
      <c r="D72" s="113">
        <v>1.9021739130434783</v>
      </c>
      <c r="E72" s="115">
        <v>105</v>
      </c>
      <c r="F72" s="114">
        <v>125</v>
      </c>
      <c r="G72" s="114">
        <v>133</v>
      </c>
      <c r="H72" s="114">
        <v>77</v>
      </c>
      <c r="I72" s="140">
        <v>108</v>
      </c>
      <c r="J72" s="115">
        <v>-3</v>
      </c>
      <c r="K72" s="116">
        <v>-2.7777777777777777</v>
      </c>
    </row>
    <row r="73" spans="1:11" ht="14.1" customHeight="1" x14ac:dyDescent="0.2">
      <c r="A73" s="306" t="s">
        <v>309</v>
      </c>
      <c r="B73" s="307" t="s">
        <v>310</v>
      </c>
      <c r="C73" s="308"/>
      <c r="D73" s="113">
        <v>1.1413043478260869</v>
      </c>
      <c r="E73" s="115">
        <v>63</v>
      </c>
      <c r="F73" s="114">
        <v>65</v>
      </c>
      <c r="G73" s="114">
        <v>81</v>
      </c>
      <c r="H73" s="114">
        <v>41</v>
      </c>
      <c r="I73" s="140">
        <v>52</v>
      </c>
      <c r="J73" s="115">
        <v>11</v>
      </c>
      <c r="K73" s="116">
        <v>21.153846153846153</v>
      </c>
    </row>
    <row r="74" spans="1:11" ht="14.1" customHeight="1" x14ac:dyDescent="0.2">
      <c r="A74" s="306" t="s">
        <v>311</v>
      </c>
      <c r="B74" s="307" t="s">
        <v>312</v>
      </c>
      <c r="C74" s="308"/>
      <c r="D74" s="113">
        <v>0.10869565217391304</v>
      </c>
      <c r="E74" s="115">
        <v>6</v>
      </c>
      <c r="F74" s="114">
        <v>12</v>
      </c>
      <c r="G74" s="114">
        <v>6</v>
      </c>
      <c r="H74" s="114" t="s">
        <v>513</v>
      </c>
      <c r="I74" s="140">
        <v>3</v>
      </c>
      <c r="J74" s="115">
        <v>3</v>
      </c>
      <c r="K74" s="116">
        <v>100</v>
      </c>
    </row>
    <row r="75" spans="1:11" ht="14.1" customHeight="1" x14ac:dyDescent="0.2">
      <c r="A75" s="306" t="s">
        <v>313</v>
      </c>
      <c r="B75" s="307" t="s">
        <v>314</v>
      </c>
      <c r="C75" s="308"/>
      <c r="D75" s="113">
        <v>7.2463768115942032E-2</v>
      </c>
      <c r="E75" s="115">
        <v>4</v>
      </c>
      <c r="F75" s="114">
        <v>9</v>
      </c>
      <c r="G75" s="114">
        <v>5</v>
      </c>
      <c r="H75" s="114">
        <v>4</v>
      </c>
      <c r="I75" s="140">
        <v>9</v>
      </c>
      <c r="J75" s="115">
        <v>-5</v>
      </c>
      <c r="K75" s="116">
        <v>-55.555555555555557</v>
      </c>
    </row>
    <row r="76" spans="1:11" ht="14.1" customHeight="1" x14ac:dyDescent="0.2">
      <c r="A76" s="306">
        <v>91</v>
      </c>
      <c r="B76" s="307" t="s">
        <v>315</v>
      </c>
      <c r="C76" s="308"/>
      <c r="D76" s="113">
        <v>0.90579710144927539</v>
      </c>
      <c r="E76" s="115">
        <v>50</v>
      </c>
      <c r="F76" s="114">
        <v>33</v>
      </c>
      <c r="G76" s="114">
        <v>49</v>
      </c>
      <c r="H76" s="114">
        <v>26</v>
      </c>
      <c r="I76" s="140">
        <v>20</v>
      </c>
      <c r="J76" s="115">
        <v>30</v>
      </c>
      <c r="K76" s="116">
        <v>150</v>
      </c>
    </row>
    <row r="77" spans="1:11" ht="14.1" customHeight="1" x14ac:dyDescent="0.2">
      <c r="A77" s="306">
        <v>92</v>
      </c>
      <c r="B77" s="307" t="s">
        <v>316</v>
      </c>
      <c r="C77" s="308"/>
      <c r="D77" s="113">
        <v>0.86956521739130432</v>
      </c>
      <c r="E77" s="115">
        <v>48</v>
      </c>
      <c r="F77" s="114">
        <v>166</v>
      </c>
      <c r="G77" s="114">
        <v>65</v>
      </c>
      <c r="H77" s="114">
        <v>53</v>
      </c>
      <c r="I77" s="140">
        <v>54</v>
      </c>
      <c r="J77" s="115">
        <v>-6</v>
      </c>
      <c r="K77" s="116">
        <v>-11.111111111111111</v>
      </c>
    </row>
    <row r="78" spans="1:11" ht="14.1" customHeight="1" x14ac:dyDescent="0.2">
      <c r="A78" s="306">
        <v>93</v>
      </c>
      <c r="B78" s="307" t="s">
        <v>317</v>
      </c>
      <c r="C78" s="308"/>
      <c r="D78" s="113">
        <v>0.19927536231884058</v>
      </c>
      <c r="E78" s="115">
        <v>11</v>
      </c>
      <c r="F78" s="114">
        <v>8</v>
      </c>
      <c r="G78" s="114">
        <v>14</v>
      </c>
      <c r="H78" s="114">
        <v>5</v>
      </c>
      <c r="I78" s="140">
        <v>7</v>
      </c>
      <c r="J78" s="115">
        <v>4</v>
      </c>
      <c r="K78" s="116">
        <v>57.142857142857146</v>
      </c>
    </row>
    <row r="79" spans="1:11" ht="14.1" customHeight="1" x14ac:dyDescent="0.2">
      <c r="A79" s="306">
        <v>94</v>
      </c>
      <c r="B79" s="307" t="s">
        <v>318</v>
      </c>
      <c r="C79" s="308"/>
      <c r="D79" s="113">
        <v>0.28985507246376813</v>
      </c>
      <c r="E79" s="115">
        <v>16</v>
      </c>
      <c r="F79" s="114">
        <v>6</v>
      </c>
      <c r="G79" s="114">
        <v>13</v>
      </c>
      <c r="H79" s="114">
        <v>14</v>
      </c>
      <c r="I79" s="140">
        <v>13</v>
      </c>
      <c r="J79" s="115">
        <v>3</v>
      </c>
      <c r="K79" s="116">
        <v>23.076923076923077</v>
      </c>
    </row>
    <row r="80" spans="1:11" ht="14.1" customHeight="1" x14ac:dyDescent="0.2">
      <c r="A80" s="306" t="s">
        <v>319</v>
      </c>
      <c r="B80" s="307" t="s">
        <v>320</v>
      </c>
      <c r="C80" s="308"/>
      <c r="D80" s="113">
        <v>0</v>
      </c>
      <c r="E80" s="115">
        <v>0</v>
      </c>
      <c r="F80" s="114">
        <v>0</v>
      </c>
      <c r="G80" s="114">
        <v>3</v>
      </c>
      <c r="H80" s="114" t="s">
        <v>513</v>
      </c>
      <c r="I80" s="140">
        <v>3</v>
      </c>
      <c r="J80" s="115">
        <v>-3</v>
      </c>
      <c r="K80" s="116">
        <v>-100</v>
      </c>
    </row>
    <row r="81" spans="1:11" ht="14.1" customHeight="1" x14ac:dyDescent="0.2">
      <c r="A81" s="310" t="s">
        <v>321</v>
      </c>
      <c r="B81" s="311" t="s">
        <v>333</v>
      </c>
      <c r="C81" s="312"/>
      <c r="D81" s="125">
        <v>0.34420289855072461</v>
      </c>
      <c r="E81" s="143">
        <v>19</v>
      </c>
      <c r="F81" s="144">
        <v>10</v>
      </c>
      <c r="G81" s="144">
        <v>31</v>
      </c>
      <c r="H81" s="144">
        <v>17</v>
      </c>
      <c r="I81" s="145">
        <v>17</v>
      </c>
      <c r="J81" s="143">
        <v>2</v>
      </c>
      <c r="K81" s="146">
        <v>11.764705882352942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5787</v>
      </c>
      <c r="E11" s="114">
        <v>6185</v>
      </c>
      <c r="F11" s="114">
        <v>6043</v>
      </c>
      <c r="G11" s="114">
        <v>5361</v>
      </c>
      <c r="H11" s="140">
        <v>6221</v>
      </c>
      <c r="I11" s="115">
        <v>-434</v>
      </c>
      <c r="J11" s="116">
        <v>-6.9763703584632699</v>
      </c>
    </row>
    <row r="12" spans="1:15" s="110" customFormat="1" ht="24.95" customHeight="1" x14ac:dyDescent="0.2">
      <c r="A12" s="193" t="s">
        <v>132</v>
      </c>
      <c r="B12" s="194" t="s">
        <v>133</v>
      </c>
      <c r="C12" s="113">
        <v>0.72576464489372727</v>
      </c>
      <c r="D12" s="115">
        <v>42</v>
      </c>
      <c r="E12" s="114">
        <v>32</v>
      </c>
      <c r="F12" s="114">
        <v>62</v>
      </c>
      <c r="G12" s="114">
        <v>43</v>
      </c>
      <c r="H12" s="140">
        <v>34</v>
      </c>
      <c r="I12" s="115">
        <v>8</v>
      </c>
      <c r="J12" s="116">
        <v>23.529411764705884</v>
      </c>
    </row>
    <row r="13" spans="1:15" s="110" customFormat="1" ht="24.95" customHeight="1" x14ac:dyDescent="0.2">
      <c r="A13" s="193" t="s">
        <v>134</v>
      </c>
      <c r="B13" s="199" t="s">
        <v>214</v>
      </c>
      <c r="C13" s="113">
        <v>0.76032486607914296</v>
      </c>
      <c r="D13" s="115">
        <v>44</v>
      </c>
      <c r="E13" s="114">
        <v>58</v>
      </c>
      <c r="F13" s="114">
        <v>50</v>
      </c>
      <c r="G13" s="114">
        <v>48</v>
      </c>
      <c r="H13" s="140">
        <v>60</v>
      </c>
      <c r="I13" s="115">
        <v>-16</v>
      </c>
      <c r="J13" s="116">
        <v>-26.666666666666668</v>
      </c>
    </row>
    <row r="14" spans="1:15" s="287" customFormat="1" ht="24.95" customHeight="1" x14ac:dyDescent="0.2">
      <c r="A14" s="193" t="s">
        <v>215</v>
      </c>
      <c r="B14" s="199" t="s">
        <v>137</v>
      </c>
      <c r="C14" s="113">
        <v>12.77000172801106</v>
      </c>
      <c r="D14" s="115">
        <v>739</v>
      </c>
      <c r="E14" s="114">
        <v>635</v>
      </c>
      <c r="F14" s="114">
        <v>797</v>
      </c>
      <c r="G14" s="114">
        <v>908</v>
      </c>
      <c r="H14" s="140">
        <v>1013</v>
      </c>
      <c r="I14" s="115">
        <v>-274</v>
      </c>
      <c r="J14" s="116">
        <v>-27.04837117472853</v>
      </c>
      <c r="K14" s="110"/>
      <c r="L14" s="110"/>
      <c r="M14" s="110"/>
      <c r="N14" s="110"/>
      <c r="O14" s="110"/>
    </row>
    <row r="15" spans="1:15" s="110" customFormat="1" ht="24.95" customHeight="1" x14ac:dyDescent="0.2">
      <c r="A15" s="193" t="s">
        <v>216</v>
      </c>
      <c r="B15" s="199" t="s">
        <v>217</v>
      </c>
      <c r="C15" s="113">
        <v>1.9008121651978573</v>
      </c>
      <c r="D15" s="115">
        <v>110</v>
      </c>
      <c r="E15" s="114">
        <v>116</v>
      </c>
      <c r="F15" s="114">
        <v>157</v>
      </c>
      <c r="G15" s="114">
        <v>120</v>
      </c>
      <c r="H15" s="140">
        <v>110</v>
      </c>
      <c r="I15" s="115">
        <v>0</v>
      </c>
      <c r="J15" s="116">
        <v>0</v>
      </c>
    </row>
    <row r="16" spans="1:15" s="287" customFormat="1" ht="24.95" customHeight="1" x14ac:dyDescent="0.2">
      <c r="A16" s="193" t="s">
        <v>218</v>
      </c>
      <c r="B16" s="199" t="s">
        <v>141</v>
      </c>
      <c r="C16" s="113">
        <v>9.3139796094695004</v>
      </c>
      <c r="D16" s="115">
        <v>539</v>
      </c>
      <c r="E16" s="114">
        <v>313</v>
      </c>
      <c r="F16" s="114">
        <v>478</v>
      </c>
      <c r="G16" s="114">
        <v>687</v>
      </c>
      <c r="H16" s="140">
        <v>688</v>
      </c>
      <c r="I16" s="115">
        <v>-149</v>
      </c>
      <c r="J16" s="116">
        <v>-21.656976744186046</v>
      </c>
      <c r="K16" s="110"/>
      <c r="L16" s="110"/>
      <c r="M16" s="110"/>
      <c r="N16" s="110"/>
      <c r="O16" s="110"/>
    </row>
    <row r="17" spans="1:15" s="110" customFormat="1" ht="24.95" customHeight="1" x14ac:dyDescent="0.2">
      <c r="A17" s="193" t="s">
        <v>142</v>
      </c>
      <c r="B17" s="199" t="s">
        <v>220</v>
      </c>
      <c r="C17" s="113">
        <v>1.5552099533437014</v>
      </c>
      <c r="D17" s="115">
        <v>90</v>
      </c>
      <c r="E17" s="114">
        <v>206</v>
      </c>
      <c r="F17" s="114">
        <v>162</v>
      </c>
      <c r="G17" s="114">
        <v>101</v>
      </c>
      <c r="H17" s="140">
        <v>215</v>
      </c>
      <c r="I17" s="115">
        <v>-125</v>
      </c>
      <c r="J17" s="116">
        <v>-58.139534883720927</v>
      </c>
    </row>
    <row r="18" spans="1:15" s="287" customFormat="1" ht="24.95" customHeight="1" x14ac:dyDescent="0.2">
      <c r="A18" s="201" t="s">
        <v>144</v>
      </c>
      <c r="B18" s="202" t="s">
        <v>145</v>
      </c>
      <c r="C18" s="113">
        <v>8.7955762916882669</v>
      </c>
      <c r="D18" s="115">
        <v>509</v>
      </c>
      <c r="E18" s="114">
        <v>270</v>
      </c>
      <c r="F18" s="114">
        <v>429</v>
      </c>
      <c r="G18" s="114">
        <v>388</v>
      </c>
      <c r="H18" s="140">
        <v>430</v>
      </c>
      <c r="I18" s="115">
        <v>79</v>
      </c>
      <c r="J18" s="116">
        <v>18.372093023255815</v>
      </c>
      <c r="K18" s="110"/>
      <c r="L18" s="110"/>
      <c r="M18" s="110"/>
      <c r="N18" s="110"/>
      <c r="O18" s="110"/>
    </row>
    <row r="19" spans="1:15" s="110" customFormat="1" ht="24.95" customHeight="1" x14ac:dyDescent="0.2">
      <c r="A19" s="193" t="s">
        <v>146</v>
      </c>
      <c r="B19" s="199" t="s">
        <v>147</v>
      </c>
      <c r="C19" s="113">
        <v>16.675306721963022</v>
      </c>
      <c r="D19" s="115">
        <v>965</v>
      </c>
      <c r="E19" s="114">
        <v>2356</v>
      </c>
      <c r="F19" s="114">
        <v>994</v>
      </c>
      <c r="G19" s="114">
        <v>858</v>
      </c>
      <c r="H19" s="140">
        <v>1074</v>
      </c>
      <c r="I19" s="115">
        <v>-109</v>
      </c>
      <c r="J19" s="116">
        <v>-10.148975791433893</v>
      </c>
    </row>
    <row r="20" spans="1:15" s="287" customFormat="1" ht="24.95" customHeight="1" x14ac:dyDescent="0.2">
      <c r="A20" s="193" t="s">
        <v>148</v>
      </c>
      <c r="B20" s="199" t="s">
        <v>149</v>
      </c>
      <c r="C20" s="113">
        <v>4.2681873163988246</v>
      </c>
      <c r="D20" s="115">
        <v>247</v>
      </c>
      <c r="E20" s="114">
        <v>191</v>
      </c>
      <c r="F20" s="114">
        <v>259</v>
      </c>
      <c r="G20" s="114">
        <v>186</v>
      </c>
      <c r="H20" s="140">
        <v>324</v>
      </c>
      <c r="I20" s="115">
        <v>-77</v>
      </c>
      <c r="J20" s="116">
        <v>-23.765432098765434</v>
      </c>
      <c r="K20" s="110"/>
      <c r="L20" s="110"/>
      <c r="M20" s="110"/>
      <c r="N20" s="110"/>
      <c r="O20" s="110"/>
    </row>
    <row r="21" spans="1:15" s="110" customFormat="1" ht="24.95" customHeight="1" x14ac:dyDescent="0.2">
      <c r="A21" s="201" t="s">
        <v>150</v>
      </c>
      <c r="B21" s="202" t="s">
        <v>151</v>
      </c>
      <c r="C21" s="113">
        <v>6.2381199239675134</v>
      </c>
      <c r="D21" s="115">
        <v>361</v>
      </c>
      <c r="E21" s="114">
        <v>351</v>
      </c>
      <c r="F21" s="114">
        <v>344</v>
      </c>
      <c r="G21" s="114">
        <v>325</v>
      </c>
      <c r="H21" s="140">
        <v>354</v>
      </c>
      <c r="I21" s="115">
        <v>7</v>
      </c>
      <c r="J21" s="116">
        <v>1.9774011299435028</v>
      </c>
    </row>
    <row r="22" spans="1:15" s="110" customFormat="1" ht="24.95" customHeight="1" x14ac:dyDescent="0.2">
      <c r="A22" s="201" t="s">
        <v>152</v>
      </c>
      <c r="B22" s="199" t="s">
        <v>153</v>
      </c>
      <c r="C22" s="113">
        <v>1.9526524969759806</v>
      </c>
      <c r="D22" s="115">
        <v>113</v>
      </c>
      <c r="E22" s="114">
        <v>76</v>
      </c>
      <c r="F22" s="114">
        <v>101</v>
      </c>
      <c r="G22" s="114">
        <v>80</v>
      </c>
      <c r="H22" s="140">
        <v>87</v>
      </c>
      <c r="I22" s="115">
        <v>26</v>
      </c>
      <c r="J22" s="116">
        <v>29.885057471264368</v>
      </c>
    </row>
    <row r="23" spans="1:15" s="110" customFormat="1" ht="24.95" customHeight="1" x14ac:dyDescent="0.2">
      <c r="A23" s="193" t="s">
        <v>154</v>
      </c>
      <c r="B23" s="199" t="s">
        <v>155</v>
      </c>
      <c r="C23" s="113">
        <v>1.8144116122343183</v>
      </c>
      <c r="D23" s="115">
        <v>105</v>
      </c>
      <c r="E23" s="114">
        <v>56</v>
      </c>
      <c r="F23" s="114">
        <v>63</v>
      </c>
      <c r="G23" s="114">
        <v>68</v>
      </c>
      <c r="H23" s="140">
        <v>101</v>
      </c>
      <c r="I23" s="115">
        <v>4</v>
      </c>
      <c r="J23" s="116">
        <v>3.9603960396039604</v>
      </c>
    </row>
    <row r="24" spans="1:15" s="110" customFormat="1" ht="24.95" customHeight="1" x14ac:dyDescent="0.2">
      <c r="A24" s="193" t="s">
        <v>156</v>
      </c>
      <c r="B24" s="199" t="s">
        <v>221</v>
      </c>
      <c r="C24" s="113">
        <v>8.9338171764299297</v>
      </c>
      <c r="D24" s="115">
        <v>517</v>
      </c>
      <c r="E24" s="114">
        <v>311</v>
      </c>
      <c r="F24" s="114">
        <v>435</v>
      </c>
      <c r="G24" s="114">
        <v>339</v>
      </c>
      <c r="H24" s="140">
        <v>487</v>
      </c>
      <c r="I24" s="115">
        <v>30</v>
      </c>
      <c r="J24" s="116">
        <v>6.1601642710472282</v>
      </c>
    </row>
    <row r="25" spans="1:15" s="110" customFormat="1" ht="24.95" customHeight="1" x14ac:dyDescent="0.2">
      <c r="A25" s="193" t="s">
        <v>222</v>
      </c>
      <c r="B25" s="204" t="s">
        <v>159</v>
      </c>
      <c r="C25" s="113">
        <v>7.7933298773112147</v>
      </c>
      <c r="D25" s="115">
        <v>451</v>
      </c>
      <c r="E25" s="114">
        <v>336</v>
      </c>
      <c r="F25" s="114">
        <v>357</v>
      </c>
      <c r="G25" s="114">
        <v>461</v>
      </c>
      <c r="H25" s="140">
        <v>423</v>
      </c>
      <c r="I25" s="115">
        <v>28</v>
      </c>
      <c r="J25" s="116">
        <v>6.6193853427895979</v>
      </c>
    </row>
    <row r="26" spans="1:15" s="110" customFormat="1" ht="24.95" customHeight="1" x14ac:dyDescent="0.2">
      <c r="A26" s="201">
        <v>782.78300000000002</v>
      </c>
      <c r="B26" s="203" t="s">
        <v>160</v>
      </c>
      <c r="C26" s="113">
        <v>3.2659409020217729</v>
      </c>
      <c r="D26" s="115">
        <v>189</v>
      </c>
      <c r="E26" s="114">
        <v>147</v>
      </c>
      <c r="F26" s="114">
        <v>205</v>
      </c>
      <c r="G26" s="114">
        <v>198</v>
      </c>
      <c r="H26" s="140">
        <v>195</v>
      </c>
      <c r="I26" s="115">
        <v>-6</v>
      </c>
      <c r="J26" s="116">
        <v>-3.0769230769230771</v>
      </c>
    </row>
    <row r="27" spans="1:15" s="110" customFormat="1" ht="24.95" customHeight="1" x14ac:dyDescent="0.2">
      <c r="A27" s="193" t="s">
        <v>161</v>
      </c>
      <c r="B27" s="199" t="s">
        <v>162</v>
      </c>
      <c r="C27" s="113">
        <v>2.2464143770520133</v>
      </c>
      <c r="D27" s="115">
        <v>130</v>
      </c>
      <c r="E27" s="114">
        <v>75</v>
      </c>
      <c r="F27" s="114">
        <v>141</v>
      </c>
      <c r="G27" s="114">
        <v>105</v>
      </c>
      <c r="H27" s="140">
        <v>85</v>
      </c>
      <c r="I27" s="115">
        <v>45</v>
      </c>
      <c r="J27" s="116">
        <v>52.941176470588232</v>
      </c>
    </row>
    <row r="28" spans="1:15" s="110" customFormat="1" ht="24.95" customHeight="1" x14ac:dyDescent="0.2">
      <c r="A28" s="193" t="s">
        <v>163</v>
      </c>
      <c r="B28" s="199" t="s">
        <v>164</v>
      </c>
      <c r="C28" s="113">
        <v>2.7302574736478316</v>
      </c>
      <c r="D28" s="115">
        <v>158</v>
      </c>
      <c r="E28" s="114">
        <v>158</v>
      </c>
      <c r="F28" s="114">
        <v>360</v>
      </c>
      <c r="G28" s="114">
        <v>179</v>
      </c>
      <c r="H28" s="140">
        <v>262</v>
      </c>
      <c r="I28" s="115">
        <v>-104</v>
      </c>
      <c r="J28" s="116">
        <v>-39.694656488549619</v>
      </c>
    </row>
    <row r="29" spans="1:15" s="110" customFormat="1" ht="24.95" customHeight="1" x14ac:dyDescent="0.2">
      <c r="A29" s="193">
        <v>86</v>
      </c>
      <c r="B29" s="199" t="s">
        <v>165</v>
      </c>
      <c r="C29" s="113">
        <v>7.2403663383445656</v>
      </c>
      <c r="D29" s="115">
        <v>419</v>
      </c>
      <c r="E29" s="114">
        <v>326</v>
      </c>
      <c r="F29" s="114">
        <v>352</v>
      </c>
      <c r="G29" s="114">
        <v>347</v>
      </c>
      <c r="H29" s="140">
        <v>349</v>
      </c>
      <c r="I29" s="115">
        <v>70</v>
      </c>
      <c r="J29" s="116">
        <v>20.05730659025788</v>
      </c>
    </row>
    <row r="30" spans="1:15" s="110" customFormat="1" ht="24.95" customHeight="1" x14ac:dyDescent="0.2">
      <c r="A30" s="193">
        <v>87.88</v>
      </c>
      <c r="B30" s="204" t="s">
        <v>166</v>
      </c>
      <c r="C30" s="113">
        <v>8.4845343010195258</v>
      </c>
      <c r="D30" s="115">
        <v>491</v>
      </c>
      <c r="E30" s="114">
        <v>548</v>
      </c>
      <c r="F30" s="114">
        <v>704</v>
      </c>
      <c r="G30" s="114">
        <v>584</v>
      </c>
      <c r="H30" s="140">
        <v>608</v>
      </c>
      <c r="I30" s="115">
        <v>-117</v>
      </c>
      <c r="J30" s="116">
        <v>-19.243421052631579</v>
      </c>
    </row>
    <row r="31" spans="1:15" s="110" customFormat="1" ht="24.95" customHeight="1" x14ac:dyDescent="0.2">
      <c r="A31" s="193" t="s">
        <v>167</v>
      </c>
      <c r="B31" s="199" t="s">
        <v>168</v>
      </c>
      <c r="C31" s="113">
        <v>5.3049939519612925</v>
      </c>
      <c r="D31" s="115">
        <v>307</v>
      </c>
      <c r="E31" s="114">
        <v>259</v>
      </c>
      <c r="F31" s="114">
        <v>390</v>
      </c>
      <c r="G31" s="114">
        <v>244</v>
      </c>
      <c r="H31" s="140">
        <v>335</v>
      </c>
      <c r="I31" s="115">
        <v>-28</v>
      </c>
      <c r="J31" s="116">
        <v>-8.3582089552238799</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0.72576464489372727</v>
      </c>
      <c r="D34" s="115">
        <v>42</v>
      </c>
      <c r="E34" s="114">
        <v>32</v>
      </c>
      <c r="F34" s="114">
        <v>62</v>
      </c>
      <c r="G34" s="114">
        <v>43</v>
      </c>
      <c r="H34" s="140">
        <v>34</v>
      </c>
      <c r="I34" s="115">
        <v>8</v>
      </c>
      <c r="J34" s="116">
        <v>23.529411764705884</v>
      </c>
    </row>
    <row r="35" spans="1:10" s="110" customFormat="1" ht="24.95" customHeight="1" x14ac:dyDescent="0.2">
      <c r="A35" s="292" t="s">
        <v>171</v>
      </c>
      <c r="B35" s="293" t="s">
        <v>172</v>
      </c>
      <c r="C35" s="113">
        <v>22.325902885778468</v>
      </c>
      <c r="D35" s="115">
        <v>1292</v>
      </c>
      <c r="E35" s="114">
        <v>963</v>
      </c>
      <c r="F35" s="114">
        <v>1276</v>
      </c>
      <c r="G35" s="114">
        <v>1344</v>
      </c>
      <c r="H35" s="140">
        <v>1503</v>
      </c>
      <c r="I35" s="115">
        <v>-211</v>
      </c>
      <c r="J35" s="116">
        <v>-14.038589487691285</v>
      </c>
    </row>
    <row r="36" spans="1:10" s="110" customFormat="1" ht="24.95" customHeight="1" x14ac:dyDescent="0.2">
      <c r="A36" s="294" t="s">
        <v>173</v>
      </c>
      <c r="B36" s="295" t="s">
        <v>174</v>
      </c>
      <c r="C36" s="125">
        <v>76.948332469327809</v>
      </c>
      <c r="D36" s="143">
        <v>4453</v>
      </c>
      <c r="E36" s="144">
        <v>5190</v>
      </c>
      <c r="F36" s="144">
        <v>4705</v>
      </c>
      <c r="G36" s="144">
        <v>3974</v>
      </c>
      <c r="H36" s="145">
        <v>4684</v>
      </c>
      <c r="I36" s="143">
        <v>-231</v>
      </c>
      <c r="J36" s="146">
        <v>-4.9316823228010245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5787</v>
      </c>
      <c r="F11" s="264">
        <v>6185</v>
      </c>
      <c r="G11" s="264">
        <v>6043</v>
      </c>
      <c r="H11" s="264">
        <v>5361</v>
      </c>
      <c r="I11" s="265">
        <v>6221</v>
      </c>
      <c r="J11" s="263">
        <v>-434</v>
      </c>
      <c r="K11" s="266">
        <v>-6.9763703584632699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20.563331605322276</v>
      </c>
      <c r="E13" s="115">
        <v>1190</v>
      </c>
      <c r="F13" s="114">
        <v>1089</v>
      </c>
      <c r="G13" s="114">
        <v>1509</v>
      </c>
      <c r="H13" s="114">
        <v>1273</v>
      </c>
      <c r="I13" s="140">
        <v>1403</v>
      </c>
      <c r="J13" s="115">
        <v>-213</v>
      </c>
      <c r="K13" s="116">
        <v>-15.181753385602281</v>
      </c>
    </row>
    <row r="14" spans="1:17" ht="15.95" customHeight="1" x14ac:dyDescent="0.2">
      <c r="A14" s="306" t="s">
        <v>230</v>
      </c>
      <c r="B14" s="307"/>
      <c r="C14" s="308"/>
      <c r="D14" s="113">
        <v>57.387247278382581</v>
      </c>
      <c r="E14" s="115">
        <v>3321</v>
      </c>
      <c r="F14" s="114">
        <v>3293</v>
      </c>
      <c r="G14" s="114">
        <v>3447</v>
      </c>
      <c r="H14" s="114">
        <v>3153</v>
      </c>
      <c r="I14" s="140">
        <v>3591</v>
      </c>
      <c r="J14" s="115">
        <v>-270</v>
      </c>
      <c r="K14" s="116">
        <v>-7.518796992481203</v>
      </c>
    </row>
    <row r="15" spans="1:17" ht="15.95" customHeight="1" x14ac:dyDescent="0.2">
      <c r="A15" s="306" t="s">
        <v>231</v>
      </c>
      <c r="B15" s="307"/>
      <c r="C15" s="308"/>
      <c r="D15" s="113">
        <v>10.990150336962156</v>
      </c>
      <c r="E15" s="115">
        <v>636</v>
      </c>
      <c r="F15" s="114">
        <v>906</v>
      </c>
      <c r="G15" s="114">
        <v>563</v>
      </c>
      <c r="H15" s="114">
        <v>490</v>
      </c>
      <c r="I15" s="140">
        <v>611</v>
      </c>
      <c r="J15" s="115">
        <v>25</v>
      </c>
      <c r="K15" s="116">
        <v>4.0916530278232406</v>
      </c>
    </row>
    <row r="16" spans="1:17" ht="15.95" customHeight="1" x14ac:dyDescent="0.2">
      <c r="A16" s="306" t="s">
        <v>232</v>
      </c>
      <c r="B16" s="307"/>
      <c r="C16" s="308"/>
      <c r="D16" s="113">
        <v>10.713668567478832</v>
      </c>
      <c r="E16" s="115">
        <v>620</v>
      </c>
      <c r="F16" s="114">
        <v>882</v>
      </c>
      <c r="G16" s="114">
        <v>512</v>
      </c>
      <c r="H16" s="114">
        <v>432</v>
      </c>
      <c r="I16" s="140">
        <v>607</v>
      </c>
      <c r="J16" s="115">
        <v>13</v>
      </c>
      <c r="K16" s="116">
        <v>2.1416803953871497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0.81216519785726626</v>
      </c>
      <c r="E18" s="115">
        <v>47</v>
      </c>
      <c r="F18" s="114">
        <v>45</v>
      </c>
      <c r="G18" s="114">
        <v>68</v>
      </c>
      <c r="H18" s="114">
        <v>58</v>
      </c>
      <c r="I18" s="140">
        <v>44</v>
      </c>
      <c r="J18" s="115">
        <v>3</v>
      </c>
      <c r="K18" s="116">
        <v>6.8181818181818183</v>
      </c>
    </row>
    <row r="19" spans="1:11" ht="14.1" customHeight="1" x14ac:dyDescent="0.2">
      <c r="A19" s="306" t="s">
        <v>235</v>
      </c>
      <c r="B19" s="307" t="s">
        <v>236</v>
      </c>
      <c r="C19" s="308"/>
      <c r="D19" s="113">
        <v>0.39744254363227927</v>
      </c>
      <c r="E19" s="115">
        <v>23</v>
      </c>
      <c r="F19" s="114">
        <v>19</v>
      </c>
      <c r="G19" s="114">
        <v>37</v>
      </c>
      <c r="H19" s="114">
        <v>23</v>
      </c>
      <c r="I19" s="140">
        <v>22</v>
      </c>
      <c r="J19" s="115">
        <v>1</v>
      </c>
      <c r="K19" s="116">
        <v>4.5454545454545459</v>
      </c>
    </row>
    <row r="20" spans="1:11" ht="14.1" customHeight="1" x14ac:dyDescent="0.2">
      <c r="A20" s="306">
        <v>12</v>
      </c>
      <c r="B20" s="307" t="s">
        <v>237</v>
      </c>
      <c r="C20" s="308"/>
      <c r="D20" s="113">
        <v>1.4169690686020391</v>
      </c>
      <c r="E20" s="115">
        <v>82</v>
      </c>
      <c r="F20" s="114">
        <v>76</v>
      </c>
      <c r="G20" s="114">
        <v>110</v>
      </c>
      <c r="H20" s="114">
        <v>106</v>
      </c>
      <c r="I20" s="140">
        <v>102</v>
      </c>
      <c r="J20" s="115">
        <v>-20</v>
      </c>
      <c r="K20" s="116">
        <v>-19.607843137254903</v>
      </c>
    </row>
    <row r="21" spans="1:11" ht="14.1" customHeight="1" x14ac:dyDescent="0.2">
      <c r="A21" s="306">
        <v>21</v>
      </c>
      <c r="B21" s="307" t="s">
        <v>238</v>
      </c>
      <c r="C21" s="308"/>
      <c r="D21" s="113" t="s">
        <v>513</v>
      </c>
      <c r="E21" s="115" t="s">
        <v>513</v>
      </c>
      <c r="F21" s="114">
        <v>5</v>
      </c>
      <c r="G21" s="114">
        <v>6</v>
      </c>
      <c r="H21" s="114">
        <v>9</v>
      </c>
      <c r="I21" s="140">
        <v>13</v>
      </c>
      <c r="J21" s="115" t="s">
        <v>513</v>
      </c>
      <c r="K21" s="116" t="s">
        <v>513</v>
      </c>
    </row>
    <row r="22" spans="1:11" ht="14.1" customHeight="1" x14ac:dyDescent="0.2">
      <c r="A22" s="306">
        <v>22</v>
      </c>
      <c r="B22" s="307" t="s">
        <v>239</v>
      </c>
      <c r="C22" s="308"/>
      <c r="D22" s="113">
        <v>1.1404872991187143</v>
      </c>
      <c r="E22" s="115">
        <v>66</v>
      </c>
      <c r="F22" s="114">
        <v>100</v>
      </c>
      <c r="G22" s="114">
        <v>151</v>
      </c>
      <c r="H22" s="114">
        <v>86</v>
      </c>
      <c r="I22" s="140">
        <v>73</v>
      </c>
      <c r="J22" s="115">
        <v>-7</v>
      </c>
      <c r="K22" s="116">
        <v>-9.5890410958904102</v>
      </c>
    </row>
    <row r="23" spans="1:11" ht="14.1" customHeight="1" x14ac:dyDescent="0.2">
      <c r="A23" s="306">
        <v>23</v>
      </c>
      <c r="B23" s="307" t="s">
        <v>240</v>
      </c>
      <c r="C23" s="308"/>
      <c r="D23" s="113">
        <v>0.44928287541040263</v>
      </c>
      <c r="E23" s="115">
        <v>26</v>
      </c>
      <c r="F23" s="114">
        <v>43</v>
      </c>
      <c r="G23" s="114">
        <v>94</v>
      </c>
      <c r="H23" s="114">
        <v>39</v>
      </c>
      <c r="I23" s="140">
        <v>90</v>
      </c>
      <c r="J23" s="115">
        <v>-64</v>
      </c>
      <c r="K23" s="116">
        <v>-71.111111111111114</v>
      </c>
    </row>
    <row r="24" spans="1:11" ht="14.1" customHeight="1" x14ac:dyDescent="0.2">
      <c r="A24" s="306">
        <v>24</v>
      </c>
      <c r="B24" s="307" t="s">
        <v>241</v>
      </c>
      <c r="C24" s="308"/>
      <c r="D24" s="113">
        <v>3.9225851045446691</v>
      </c>
      <c r="E24" s="115">
        <v>227</v>
      </c>
      <c r="F24" s="114">
        <v>135</v>
      </c>
      <c r="G24" s="114">
        <v>142</v>
      </c>
      <c r="H24" s="114">
        <v>229</v>
      </c>
      <c r="I24" s="140">
        <v>214</v>
      </c>
      <c r="J24" s="115">
        <v>13</v>
      </c>
      <c r="K24" s="116">
        <v>6.0747663551401869</v>
      </c>
    </row>
    <row r="25" spans="1:11" ht="14.1" customHeight="1" x14ac:dyDescent="0.2">
      <c r="A25" s="306">
        <v>25</v>
      </c>
      <c r="B25" s="307" t="s">
        <v>242</v>
      </c>
      <c r="C25" s="308"/>
      <c r="D25" s="113">
        <v>4.0435458786936236</v>
      </c>
      <c r="E25" s="115">
        <v>234</v>
      </c>
      <c r="F25" s="114">
        <v>214</v>
      </c>
      <c r="G25" s="114">
        <v>193</v>
      </c>
      <c r="H25" s="114">
        <v>257</v>
      </c>
      <c r="I25" s="140">
        <v>297</v>
      </c>
      <c r="J25" s="115">
        <v>-63</v>
      </c>
      <c r="K25" s="116">
        <v>-21.212121212121211</v>
      </c>
    </row>
    <row r="26" spans="1:11" ht="14.1" customHeight="1" x14ac:dyDescent="0.2">
      <c r="A26" s="306">
        <v>26</v>
      </c>
      <c r="B26" s="307" t="s">
        <v>243</v>
      </c>
      <c r="C26" s="308"/>
      <c r="D26" s="113">
        <v>3.0931397960946949</v>
      </c>
      <c r="E26" s="115">
        <v>179</v>
      </c>
      <c r="F26" s="114">
        <v>182</v>
      </c>
      <c r="G26" s="114">
        <v>137</v>
      </c>
      <c r="H26" s="114">
        <v>108</v>
      </c>
      <c r="I26" s="140">
        <v>172</v>
      </c>
      <c r="J26" s="115">
        <v>7</v>
      </c>
      <c r="K26" s="116">
        <v>4.0697674418604652</v>
      </c>
    </row>
    <row r="27" spans="1:11" ht="14.1" customHeight="1" x14ac:dyDescent="0.2">
      <c r="A27" s="306">
        <v>27</v>
      </c>
      <c r="B27" s="307" t="s">
        <v>244</v>
      </c>
      <c r="C27" s="308"/>
      <c r="D27" s="113">
        <v>1.7452911698634872</v>
      </c>
      <c r="E27" s="115">
        <v>101</v>
      </c>
      <c r="F27" s="114">
        <v>179</v>
      </c>
      <c r="G27" s="114">
        <v>85</v>
      </c>
      <c r="H27" s="114">
        <v>113</v>
      </c>
      <c r="I27" s="140">
        <v>118</v>
      </c>
      <c r="J27" s="115">
        <v>-17</v>
      </c>
      <c r="K27" s="116">
        <v>-14.40677966101695</v>
      </c>
    </row>
    <row r="28" spans="1:11" ht="14.1" customHeight="1" x14ac:dyDescent="0.2">
      <c r="A28" s="306">
        <v>28</v>
      </c>
      <c r="B28" s="307" t="s">
        <v>245</v>
      </c>
      <c r="C28" s="308"/>
      <c r="D28" s="113">
        <v>0.2419215482979091</v>
      </c>
      <c r="E28" s="115">
        <v>14</v>
      </c>
      <c r="F28" s="114">
        <v>15</v>
      </c>
      <c r="G28" s="114">
        <v>35</v>
      </c>
      <c r="H28" s="114">
        <v>10</v>
      </c>
      <c r="I28" s="140">
        <v>11</v>
      </c>
      <c r="J28" s="115">
        <v>3</v>
      </c>
      <c r="K28" s="116">
        <v>27.272727272727273</v>
      </c>
    </row>
    <row r="29" spans="1:11" ht="14.1" customHeight="1" x14ac:dyDescent="0.2">
      <c r="A29" s="306">
        <v>29</v>
      </c>
      <c r="B29" s="307" t="s">
        <v>246</v>
      </c>
      <c r="C29" s="308"/>
      <c r="D29" s="113">
        <v>3.7497839986175912</v>
      </c>
      <c r="E29" s="115">
        <v>217</v>
      </c>
      <c r="F29" s="114">
        <v>176</v>
      </c>
      <c r="G29" s="114">
        <v>211</v>
      </c>
      <c r="H29" s="114">
        <v>230</v>
      </c>
      <c r="I29" s="140">
        <v>209</v>
      </c>
      <c r="J29" s="115">
        <v>8</v>
      </c>
      <c r="K29" s="116">
        <v>3.8277511961722488</v>
      </c>
    </row>
    <row r="30" spans="1:11" ht="14.1" customHeight="1" x14ac:dyDescent="0.2">
      <c r="A30" s="306" t="s">
        <v>247</v>
      </c>
      <c r="B30" s="307" t="s">
        <v>248</v>
      </c>
      <c r="C30" s="308"/>
      <c r="D30" s="113">
        <v>0.63936409193018839</v>
      </c>
      <c r="E30" s="115">
        <v>37</v>
      </c>
      <c r="F30" s="114">
        <v>27</v>
      </c>
      <c r="G30" s="114">
        <v>56</v>
      </c>
      <c r="H30" s="114">
        <v>49</v>
      </c>
      <c r="I30" s="140">
        <v>30</v>
      </c>
      <c r="J30" s="115">
        <v>7</v>
      </c>
      <c r="K30" s="116">
        <v>23.333333333333332</v>
      </c>
    </row>
    <row r="31" spans="1:11" ht="14.1" customHeight="1" x14ac:dyDescent="0.2">
      <c r="A31" s="306" t="s">
        <v>249</v>
      </c>
      <c r="B31" s="307" t="s">
        <v>250</v>
      </c>
      <c r="C31" s="308"/>
      <c r="D31" s="113">
        <v>3.1104199066874028</v>
      </c>
      <c r="E31" s="115">
        <v>180</v>
      </c>
      <c r="F31" s="114">
        <v>149</v>
      </c>
      <c r="G31" s="114">
        <v>155</v>
      </c>
      <c r="H31" s="114">
        <v>181</v>
      </c>
      <c r="I31" s="140">
        <v>179</v>
      </c>
      <c r="J31" s="115">
        <v>1</v>
      </c>
      <c r="K31" s="116">
        <v>0.55865921787709494</v>
      </c>
    </row>
    <row r="32" spans="1:11" ht="14.1" customHeight="1" x14ac:dyDescent="0.2">
      <c r="A32" s="306">
        <v>31</v>
      </c>
      <c r="B32" s="307" t="s">
        <v>251</v>
      </c>
      <c r="C32" s="308"/>
      <c r="D32" s="113">
        <v>0.58752376015206498</v>
      </c>
      <c r="E32" s="115">
        <v>34</v>
      </c>
      <c r="F32" s="114">
        <v>18</v>
      </c>
      <c r="G32" s="114">
        <v>20</v>
      </c>
      <c r="H32" s="114">
        <v>16</v>
      </c>
      <c r="I32" s="140">
        <v>32</v>
      </c>
      <c r="J32" s="115">
        <v>2</v>
      </c>
      <c r="K32" s="116">
        <v>6.25</v>
      </c>
    </row>
    <row r="33" spans="1:11" ht="14.1" customHeight="1" x14ac:dyDescent="0.2">
      <c r="A33" s="306">
        <v>32</v>
      </c>
      <c r="B33" s="307" t="s">
        <v>252</v>
      </c>
      <c r="C33" s="308"/>
      <c r="D33" s="113">
        <v>3.0067392431311561</v>
      </c>
      <c r="E33" s="115">
        <v>174</v>
      </c>
      <c r="F33" s="114">
        <v>95</v>
      </c>
      <c r="G33" s="114">
        <v>168</v>
      </c>
      <c r="H33" s="114">
        <v>158</v>
      </c>
      <c r="I33" s="140">
        <v>134</v>
      </c>
      <c r="J33" s="115">
        <v>40</v>
      </c>
      <c r="K33" s="116">
        <v>29.850746268656717</v>
      </c>
    </row>
    <row r="34" spans="1:11" ht="14.1" customHeight="1" x14ac:dyDescent="0.2">
      <c r="A34" s="306">
        <v>33</v>
      </c>
      <c r="B34" s="307" t="s">
        <v>253</v>
      </c>
      <c r="C34" s="308"/>
      <c r="D34" s="113">
        <v>1.9699326075686885</v>
      </c>
      <c r="E34" s="115">
        <v>114</v>
      </c>
      <c r="F34" s="114">
        <v>66</v>
      </c>
      <c r="G34" s="114">
        <v>116</v>
      </c>
      <c r="H34" s="114">
        <v>83</v>
      </c>
      <c r="I34" s="140">
        <v>97</v>
      </c>
      <c r="J34" s="115">
        <v>17</v>
      </c>
      <c r="K34" s="116">
        <v>17.52577319587629</v>
      </c>
    </row>
    <row r="35" spans="1:11" ht="14.1" customHeight="1" x14ac:dyDescent="0.2">
      <c r="A35" s="306">
        <v>34</v>
      </c>
      <c r="B35" s="307" t="s">
        <v>254</v>
      </c>
      <c r="C35" s="308"/>
      <c r="D35" s="113">
        <v>2.8339381372040782</v>
      </c>
      <c r="E35" s="115">
        <v>164</v>
      </c>
      <c r="F35" s="114">
        <v>109</v>
      </c>
      <c r="G35" s="114">
        <v>119</v>
      </c>
      <c r="H35" s="114">
        <v>122</v>
      </c>
      <c r="I35" s="140">
        <v>165</v>
      </c>
      <c r="J35" s="115">
        <v>-1</v>
      </c>
      <c r="K35" s="116">
        <v>-0.60606060606060608</v>
      </c>
    </row>
    <row r="36" spans="1:11" ht="14.1" customHeight="1" x14ac:dyDescent="0.2">
      <c r="A36" s="306">
        <v>41</v>
      </c>
      <c r="B36" s="307" t="s">
        <v>255</v>
      </c>
      <c r="C36" s="308"/>
      <c r="D36" s="113">
        <v>0.60480387074477282</v>
      </c>
      <c r="E36" s="115">
        <v>35</v>
      </c>
      <c r="F36" s="114">
        <v>519</v>
      </c>
      <c r="G36" s="114">
        <v>33</v>
      </c>
      <c r="H36" s="114">
        <v>32</v>
      </c>
      <c r="I36" s="140">
        <v>24</v>
      </c>
      <c r="J36" s="115">
        <v>11</v>
      </c>
      <c r="K36" s="116">
        <v>45.833333333333336</v>
      </c>
    </row>
    <row r="37" spans="1:11" ht="14.1" customHeight="1" x14ac:dyDescent="0.2">
      <c r="A37" s="306">
        <v>42</v>
      </c>
      <c r="B37" s="307" t="s">
        <v>256</v>
      </c>
      <c r="C37" s="308"/>
      <c r="D37" s="113">
        <v>0.19008121651978574</v>
      </c>
      <c r="E37" s="115">
        <v>11</v>
      </c>
      <c r="F37" s="114">
        <v>3</v>
      </c>
      <c r="G37" s="114" t="s">
        <v>513</v>
      </c>
      <c r="H37" s="114">
        <v>4</v>
      </c>
      <c r="I37" s="140">
        <v>7</v>
      </c>
      <c r="J37" s="115">
        <v>4</v>
      </c>
      <c r="K37" s="116">
        <v>57.142857142857146</v>
      </c>
    </row>
    <row r="38" spans="1:11" ht="14.1" customHeight="1" x14ac:dyDescent="0.2">
      <c r="A38" s="306">
        <v>43</v>
      </c>
      <c r="B38" s="307" t="s">
        <v>257</v>
      </c>
      <c r="C38" s="308"/>
      <c r="D38" s="113">
        <v>1.6588906168999482</v>
      </c>
      <c r="E38" s="115">
        <v>96</v>
      </c>
      <c r="F38" s="114">
        <v>178</v>
      </c>
      <c r="G38" s="114">
        <v>91</v>
      </c>
      <c r="H38" s="114">
        <v>81</v>
      </c>
      <c r="I38" s="140">
        <v>82</v>
      </c>
      <c r="J38" s="115">
        <v>14</v>
      </c>
      <c r="K38" s="116">
        <v>17.073170731707318</v>
      </c>
    </row>
    <row r="39" spans="1:11" ht="14.1" customHeight="1" x14ac:dyDescent="0.2">
      <c r="A39" s="306">
        <v>51</v>
      </c>
      <c r="B39" s="307" t="s">
        <v>258</v>
      </c>
      <c r="C39" s="308"/>
      <c r="D39" s="113">
        <v>5.3568342837394161</v>
      </c>
      <c r="E39" s="115">
        <v>310</v>
      </c>
      <c r="F39" s="114">
        <v>358</v>
      </c>
      <c r="G39" s="114">
        <v>419</v>
      </c>
      <c r="H39" s="114">
        <v>328</v>
      </c>
      <c r="I39" s="140">
        <v>484</v>
      </c>
      <c r="J39" s="115">
        <v>-174</v>
      </c>
      <c r="K39" s="116">
        <v>-35.950413223140494</v>
      </c>
    </row>
    <row r="40" spans="1:11" ht="14.1" customHeight="1" x14ac:dyDescent="0.2">
      <c r="A40" s="306" t="s">
        <v>259</v>
      </c>
      <c r="B40" s="307" t="s">
        <v>260</v>
      </c>
      <c r="C40" s="308"/>
      <c r="D40" s="113">
        <v>5.0112320718852601</v>
      </c>
      <c r="E40" s="115">
        <v>290</v>
      </c>
      <c r="F40" s="114">
        <v>328</v>
      </c>
      <c r="G40" s="114">
        <v>385</v>
      </c>
      <c r="H40" s="114">
        <v>307</v>
      </c>
      <c r="I40" s="140">
        <v>451</v>
      </c>
      <c r="J40" s="115">
        <v>-161</v>
      </c>
      <c r="K40" s="116">
        <v>-35.698447893569842</v>
      </c>
    </row>
    <row r="41" spans="1:11" ht="14.1" customHeight="1" x14ac:dyDescent="0.2">
      <c r="A41" s="306"/>
      <c r="B41" s="307" t="s">
        <v>261</v>
      </c>
      <c r="C41" s="308"/>
      <c r="D41" s="113">
        <v>3.6979436668394676</v>
      </c>
      <c r="E41" s="115">
        <v>214</v>
      </c>
      <c r="F41" s="114">
        <v>266</v>
      </c>
      <c r="G41" s="114">
        <v>295</v>
      </c>
      <c r="H41" s="114">
        <v>248</v>
      </c>
      <c r="I41" s="140">
        <v>352</v>
      </c>
      <c r="J41" s="115">
        <v>-138</v>
      </c>
      <c r="K41" s="116">
        <v>-39.204545454545453</v>
      </c>
    </row>
    <row r="42" spans="1:11" ht="14.1" customHeight="1" x14ac:dyDescent="0.2">
      <c r="A42" s="306">
        <v>52</v>
      </c>
      <c r="B42" s="307" t="s">
        <v>262</v>
      </c>
      <c r="C42" s="308"/>
      <c r="D42" s="113">
        <v>3.939865215137377</v>
      </c>
      <c r="E42" s="115">
        <v>228</v>
      </c>
      <c r="F42" s="114">
        <v>169</v>
      </c>
      <c r="G42" s="114">
        <v>214</v>
      </c>
      <c r="H42" s="114">
        <v>184</v>
      </c>
      <c r="I42" s="140">
        <v>210</v>
      </c>
      <c r="J42" s="115">
        <v>18</v>
      </c>
      <c r="K42" s="116">
        <v>8.5714285714285712</v>
      </c>
    </row>
    <row r="43" spans="1:11" ht="14.1" customHeight="1" x14ac:dyDescent="0.2">
      <c r="A43" s="306" t="s">
        <v>263</v>
      </c>
      <c r="B43" s="307" t="s">
        <v>264</v>
      </c>
      <c r="C43" s="308"/>
      <c r="D43" s="113">
        <v>3.6979436668394676</v>
      </c>
      <c r="E43" s="115">
        <v>214</v>
      </c>
      <c r="F43" s="114">
        <v>161</v>
      </c>
      <c r="G43" s="114">
        <v>205</v>
      </c>
      <c r="H43" s="114">
        <v>170</v>
      </c>
      <c r="I43" s="140">
        <v>200</v>
      </c>
      <c r="J43" s="115">
        <v>14</v>
      </c>
      <c r="K43" s="116">
        <v>7</v>
      </c>
    </row>
    <row r="44" spans="1:11" ht="14.1" customHeight="1" x14ac:dyDescent="0.2">
      <c r="A44" s="306">
        <v>53</v>
      </c>
      <c r="B44" s="307" t="s">
        <v>265</v>
      </c>
      <c r="C44" s="308"/>
      <c r="D44" s="113">
        <v>1.1404872991187143</v>
      </c>
      <c r="E44" s="115">
        <v>66</v>
      </c>
      <c r="F44" s="114">
        <v>75</v>
      </c>
      <c r="G44" s="114">
        <v>56</v>
      </c>
      <c r="H44" s="114">
        <v>52</v>
      </c>
      <c r="I44" s="140">
        <v>64</v>
      </c>
      <c r="J44" s="115">
        <v>2</v>
      </c>
      <c r="K44" s="116">
        <v>3.125</v>
      </c>
    </row>
    <row r="45" spans="1:11" ht="14.1" customHeight="1" x14ac:dyDescent="0.2">
      <c r="A45" s="306" t="s">
        <v>266</v>
      </c>
      <c r="B45" s="307" t="s">
        <v>267</v>
      </c>
      <c r="C45" s="308"/>
      <c r="D45" s="113">
        <v>1.1059270779332988</v>
      </c>
      <c r="E45" s="115">
        <v>64</v>
      </c>
      <c r="F45" s="114">
        <v>74</v>
      </c>
      <c r="G45" s="114">
        <v>56</v>
      </c>
      <c r="H45" s="114">
        <v>51</v>
      </c>
      <c r="I45" s="140">
        <v>61</v>
      </c>
      <c r="J45" s="115">
        <v>3</v>
      </c>
      <c r="K45" s="116">
        <v>4.918032786885246</v>
      </c>
    </row>
    <row r="46" spans="1:11" ht="14.1" customHeight="1" x14ac:dyDescent="0.2">
      <c r="A46" s="306">
        <v>54</v>
      </c>
      <c r="B46" s="307" t="s">
        <v>268</v>
      </c>
      <c r="C46" s="308"/>
      <c r="D46" s="113">
        <v>3.1795403490582341</v>
      </c>
      <c r="E46" s="115">
        <v>184</v>
      </c>
      <c r="F46" s="114">
        <v>167</v>
      </c>
      <c r="G46" s="114">
        <v>195</v>
      </c>
      <c r="H46" s="114">
        <v>257</v>
      </c>
      <c r="I46" s="140">
        <v>214</v>
      </c>
      <c r="J46" s="115">
        <v>-30</v>
      </c>
      <c r="K46" s="116">
        <v>-14.018691588785046</v>
      </c>
    </row>
    <row r="47" spans="1:11" ht="14.1" customHeight="1" x14ac:dyDescent="0.2">
      <c r="A47" s="306">
        <v>61</v>
      </c>
      <c r="B47" s="307" t="s">
        <v>269</v>
      </c>
      <c r="C47" s="308"/>
      <c r="D47" s="113">
        <v>3.1277000172801106</v>
      </c>
      <c r="E47" s="115">
        <v>181</v>
      </c>
      <c r="F47" s="114">
        <v>180</v>
      </c>
      <c r="G47" s="114">
        <v>122</v>
      </c>
      <c r="H47" s="114">
        <v>122</v>
      </c>
      <c r="I47" s="140">
        <v>180</v>
      </c>
      <c r="J47" s="115">
        <v>1</v>
      </c>
      <c r="K47" s="116">
        <v>0.55555555555555558</v>
      </c>
    </row>
    <row r="48" spans="1:11" ht="14.1" customHeight="1" x14ac:dyDescent="0.2">
      <c r="A48" s="306">
        <v>62</v>
      </c>
      <c r="B48" s="307" t="s">
        <v>270</v>
      </c>
      <c r="C48" s="308"/>
      <c r="D48" s="113">
        <v>7.8278900984966304</v>
      </c>
      <c r="E48" s="115">
        <v>453</v>
      </c>
      <c r="F48" s="114">
        <v>477</v>
      </c>
      <c r="G48" s="114">
        <v>541</v>
      </c>
      <c r="H48" s="114">
        <v>438</v>
      </c>
      <c r="I48" s="140">
        <v>515</v>
      </c>
      <c r="J48" s="115">
        <v>-62</v>
      </c>
      <c r="K48" s="116">
        <v>-12.038834951456311</v>
      </c>
    </row>
    <row r="49" spans="1:11" ht="14.1" customHeight="1" x14ac:dyDescent="0.2">
      <c r="A49" s="306">
        <v>63</v>
      </c>
      <c r="B49" s="307" t="s">
        <v>271</v>
      </c>
      <c r="C49" s="308"/>
      <c r="D49" s="113">
        <v>4.5619491964748571</v>
      </c>
      <c r="E49" s="115">
        <v>264</v>
      </c>
      <c r="F49" s="114">
        <v>271</v>
      </c>
      <c r="G49" s="114">
        <v>257</v>
      </c>
      <c r="H49" s="114">
        <v>240</v>
      </c>
      <c r="I49" s="140">
        <v>267</v>
      </c>
      <c r="J49" s="115">
        <v>-3</v>
      </c>
      <c r="K49" s="116">
        <v>-1.1235955056179776</v>
      </c>
    </row>
    <row r="50" spans="1:11" ht="14.1" customHeight="1" x14ac:dyDescent="0.2">
      <c r="A50" s="306" t="s">
        <v>272</v>
      </c>
      <c r="B50" s="307" t="s">
        <v>273</v>
      </c>
      <c r="C50" s="308"/>
      <c r="D50" s="113">
        <v>0.72576464489372727</v>
      </c>
      <c r="E50" s="115">
        <v>42</v>
      </c>
      <c r="F50" s="114">
        <v>41</v>
      </c>
      <c r="G50" s="114">
        <v>49</v>
      </c>
      <c r="H50" s="114">
        <v>52</v>
      </c>
      <c r="I50" s="140">
        <v>62</v>
      </c>
      <c r="J50" s="115">
        <v>-20</v>
      </c>
      <c r="K50" s="116">
        <v>-32.258064516129032</v>
      </c>
    </row>
    <row r="51" spans="1:11" ht="14.1" customHeight="1" x14ac:dyDescent="0.2">
      <c r="A51" s="306" t="s">
        <v>274</v>
      </c>
      <c r="B51" s="307" t="s">
        <v>275</v>
      </c>
      <c r="C51" s="308"/>
      <c r="D51" s="113">
        <v>3.5078624503196822</v>
      </c>
      <c r="E51" s="115">
        <v>203</v>
      </c>
      <c r="F51" s="114">
        <v>197</v>
      </c>
      <c r="G51" s="114">
        <v>184</v>
      </c>
      <c r="H51" s="114">
        <v>162</v>
      </c>
      <c r="I51" s="140">
        <v>187</v>
      </c>
      <c r="J51" s="115">
        <v>16</v>
      </c>
      <c r="K51" s="116">
        <v>8.5561497326203213</v>
      </c>
    </row>
    <row r="52" spans="1:11" ht="14.1" customHeight="1" x14ac:dyDescent="0.2">
      <c r="A52" s="306">
        <v>71</v>
      </c>
      <c r="B52" s="307" t="s">
        <v>276</v>
      </c>
      <c r="C52" s="308"/>
      <c r="D52" s="113">
        <v>11.733195092448591</v>
      </c>
      <c r="E52" s="115">
        <v>679</v>
      </c>
      <c r="F52" s="114">
        <v>697</v>
      </c>
      <c r="G52" s="114">
        <v>536</v>
      </c>
      <c r="H52" s="114">
        <v>538</v>
      </c>
      <c r="I52" s="140">
        <v>674</v>
      </c>
      <c r="J52" s="115">
        <v>5</v>
      </c>
      <c r="K52" s="116">
        <v>0.74183976261127593</v>
      </c>
    </row>
    <row r="53" spans="1:11" ht="14.1" customHeight="1" x14ac:dyDescent="0.2">
      <c r="A53" s="306" t="s">
        <v>277</v>
      </c>
      <c r="B53" s="307" t="s">
        <v>278</v>
      </c>
      <c r="C53" s="308"/>
      <c r="D53" s="113">
        <v>4.3545878693623639</v>
      </c>
      <c r="E53" s="115">
        <v>252</v>
      </c>
      <c r="F53" s="114">
        <v>355</v>
      </c>
      <c r="G53" s="114">
        <v>183</v>
      </c>
      <c r="H53" s="114">
        <v>191</v>
      </c>
      <c r="I53" s="140">
        <v>248</v>
      </c>
      <c r="J53" s="115">
        <v>4</v>
      </c>
      <c r="K53" s="116">
        <v>1.6129032258064515</v>
      </c>
    </row>
    <row r="54" spans="1:11" ht="14.1" customHeight="1" x14ac:dyDescent="0.2">
      <c r="A54" s="306" t="s">
        <v>279</v>
      </c>
      <c r="B54" s="307" t="s">
        <v>280</v>
      </c>
      <c r="C54" s="308"/>
      <c r="D54" s="113">
        <v>6.2381199239675134</v>
      </c>
      <c r="E54" s="115">
        <v>361</v>
      </c>
      <c r="F54" s="114">
        <v>284</v>
      </c>
      <c r="G54" s="114">
        <v>309</v>
      </c>
      <c r="H54" s="114">
        <v>299</v>
      </c>
      <c r="I54" s="140">
        <v>362</v>
      </c>
      <c r="J54" s="115">
        <v>-1</v>
      </c>
      <c r="K54" s="116">
        <v>-0.27624309392265195</v>
      </c>
    </row>
    <row r="55" spans="1:11" ht="14.1" customHeight="1" x14ac:dyDescent="0.2">
      <c r="A55" s="306">
        <v>72</v>
      </c>
      <c r="B55" s="307" t="s">
        <v>281</v>
      </c>
      <c r="C55" s="308"/>
      <c r="D55" s="113">
        <v>3.4387420079488509</v>
      </c>
      <c r="E55" s="115">
        <v>199</v>
      </c>
      <c r="F55" s="114">
        <v>166</v>
      </c>
      <c r="G55" s="114">
        <v>132</v>
      </c>
      <c r="H55" s="114">
        <v>141</v>
      </c>
      <c r="I55" s="140">
        <v>204</v>
      </c>
      <c r="J55" s="115">
        <v>-5</v>
      </c>
      <c r="K55" s="116">
        <v>-2.4509803921568629</v>
      </c>
    </row>
    <row r="56" spans="1:11" ht="14.1" customHeight="1" x14ac:dyDescent="0.2">
      <c r="A56" s="306" t="s">
        <v>282</v>
      </c>
      <c r="B56" s="307" t="s">
        <v>283</v>
      </c>
      <c r="C56" s="308"/>
      <c r="D56" s="113">
        <v>1.5724900639364092</v>
      </c>
      <c r="E56" s="115">
        <v>91</v>
      </c>
      <c r="F56" s="114">
        <v>56</v>
      </c>
      <c r="G56" s="114">
        <v>58</v>
      </c>
      <c r="H56" s="114">
        <v>52</v>
      </c>
      <c r="I56" s="140">
        <v>85</v>
      </c>
      <c r="J56" s="115">
        <v>6</v>
      </c>
      <c r="K56" s="116">
        <v>7.0588235294117645</v>
      </c>
    </row>
    <row r="57" spans="1:11" ht="14.1" customHeight="1" x14ac:dyDescent="0.2">
      <c r="A57" s="306" t="s">
        <v>284</v>
      </c>
      <c r="B57" s="307" t="s">
        <v>285</v>
      </c>
      <c r="C57" s="308"/>
      <c r="D57" s="113">
        <v>1.1059270779332988</v>
      </c>
      <c r="E57" s="115">
        <v>64</v>
      </c>
      <c r="F57" s="114">
        <v>84</v>
      </c>
      <c r="G57" s="114">
        <v>40</v>
      </c>
      <c r="H57" s="114">
        <v>48</v>
      </c>
      <c r="I57" s="140">
        <v>63</v>
      </c>
      <c r="J57" s="115">
        <v>1</v>
      </c>
      <c r="K57" s="116">
        <v>1.5873015873015872</v>
      </c>
    </row>
    <row r="58" spans="1:11" ht="14.1" customHeight="1" x14ac:dyDescent="0.2">
      <c r="A58" s="306">
        <v>73</v>
      </c>
      <c r="B58" s="307" t="s">
        <v>286</v>
      </c>
      <c r="C58" s="308"/>
      <c r="D58" s="113">
        <v>1.6588906168999482</v>
      </c>
      <c r="E58" s="115">
        <v>96</v>
      </c>
      <c r="F58" s="114">
        <v>79</v>
      </c>
      <c r="G58" s="114">
        <v>124</v>
      </c>
      <c r="H58" s="114">
        <v>83</v>
      </c>
      <c r="I58" s="140">
        <v>99</v>
      </c>
      <c r="J58" s="115">
        <v>-3</v>
      </c>
      <c r="K58" s="116">
        <v>-3.0303030303030303</v>
      </c>
    </row>
    <row r="59" spans="1:11" ht="14.1" customHeight="1" x14ac:dyDescent="0.2">
      <c r="A59" s="306" t="s">
        <v>287</v>
      </c>
      <c r="B59" s="307" t="s">
        <v>288</v>
      </c>
      <c r="C59" s="308"/>
      <c r="D59" s="113">
        <v>1.3651287368239158</v>
      </c>
      <c r="E59" s="115">
        <v>79</v>
      </c>
      <c r="F59" s="114">
        <v>45</v>
      </c>
      <c r="G59" s="114">
        <v>99</v>
      </c>
      <c r="H59" s="114">
        <v>58</v>
      </c>
      <c r="I59" s="140">
        <v>59</v>
      </c>
      <c r="J59" s="115">
        <v>20</v>
      </c>
      <c r="K59" s="116">
        <v>33.898305084745765</v>
      </c>
    </row>
    <row r="60" spans="1:11" ht="14.1" customHeight="1" x14ac:dyDescent="0.2">
      <c r="A60" s="306">
        <v>81</v>
      </c>
      <c r="B60" s="307" t="s">
        <v>289</v>
      </c>
      <c r="C60" s="308"/>
      <c r="D60" s="113">
        <v>8.9510972870226375</v>
      </c>
      <c r="E60" s="115">
        <v>518</v>
      </c>
      <c r="F60" s="114">
        <v>473</v>
      </c>
      <c r="G60" s="114">
        <v>470</v>
      </c>
      <c r="H60" s="114">
        <v>429</v>
      </c>
      <c r="I60" s="140">
        <v>494</v>
      </c>
      <c r="J60" s="115">
        <v>24</v>
      </c>
      <c r="K60" s="116">
        <v>4.8582995951417001</v>
      </c>
    </row>
    <row r="61" spans="1:11" ht="14.1" customHeight="1" x14ac:dyDescent="0.2">
      <c r="A61" s="306" t="s">
        <v>290</v>
      </c>
      <c r="B61" s="307" t="s">
        <v>291</v>
      </c>
      <c r="C61" s="308"/>
      <c r="D61" s="113">
        <v>2.9203386901676169</v>
      </c>
      <c r="E61" s="115">
        <v>169</v>
      </c>
      <c r="F61" s="114">
        <v>148</v>
      </c>
      <c r="G61" s="114">
        <v>152</v>
      </c>
      <c r="H61" s="114">
        <v>185</v>
      </c>
      <c r="I61" s="140">
        <v>160</v>
      </c>
      <c r="J61" s="115">
        <v>9</v>
      </c>
      <c r="K61" s="116">
        <v>5.625</v>
      </c>
    </row>
    <row r="62" spans="1:11" ht="14.1" customHeight="1" x14ac:dyDescent="0.2">
      <c r="A62" s="306" t="s">
        <v>292</v>
      </c>
      <c r="B62" s="307" t="s">
        <v>293</v>
      </c>
      <c r="C62" s="308"/>
      <c r="D62" s="113">
        <v>3.4041817867634352</v>
      </c>
      <c r="E62" s="115">
        <v>197</v>
      </c>
      <c r="F62" s="114">
        <v>182</v>
      </c>
      <c r="G62" s="114">
        <v>202</v>
      </c>
      <c r="H62" s="114">
        <v>143</v>
      </c>
      <c r="I62" s="140">
        <v>201</v>
      </c>
      <c r="J62" s="115">
        <v>-4</v>
      </c>
      <c r="K62" s="116">
        <v>-1.9900497512437811</v>
      </c>
    </row>
    <row r="63" spans="1:11" ht="14.1" customHeight="1" x14ac:dyDescent="0.2">
      <c r="A63" s="306"/>
      <c r="B63" s="307" t="s">
        <v>294</v>
      </c>
      <c r="C63" s="308"/>
      <c r="D63" s="113">
        <v>2.6265768100915845</v>
      </c>
      <c r="E63" s="115">
        <v>152</v>
      </c>
      <c r="F63" s="114">
        <v>146</v>
      </c>
      <c r="G63" s="114">
        <v>162</v>
      </c>
      <c r="H63" s="114">
        <v>113</v>
      </c>
      <c r="I63" s="140">
        <v>169</v>
      </c>
      <c r="J63" s="115">
        <v>-17</v>
      </c>
      <c r="K63" s="116">
        <v>-10.059171597633137</v>
      </c>
    </row>
    <row r="64" spans="1:11" ht="14.1" customHeight="1" x14ac:dyDescent="0.2">
      <c r="A64" s="306" t="s">
        <v>295</v>
      </c>
      <c r="B64" s="307" t="s">
        <v>296</v>
      </c>
      <c r="C64" s="308"/>
      <c r="D64" s="113">
        <v>0.86400552963538968</v>
      </c>
      <c r="E64" s="115">
        <v>50</v>
      </c>
      <c r="F64" s="114">
        <v>41</v>
      </c>
      <c r="G64" s="114">
        <v>28</v>
      </c>
      <c r="H64" s="114">
        <v>32</v>
      </c>
      <c r="I64" s="140">
        <v>39</v>
      </c>
      <c r="J64" s="115">
        <v>11</v>
      </c>
      <c r="K64" s="116">
        <v>28.205128205128204</v>
      </c>
    </row>
    <row r="65" spans="1:11" ht="14.1" customHeight="1" x14ac:dyDescent="0.2">
      <c r="A65" s="306" t="s">
        <v>297</v>
      </c>
      <c r="B65" s="307" t="s">
        <v>298</v>
      </c>
      <c r="C65" s="308"/>
      <c r="D65" s="113">
        <v>0.93312597200622083</v>
      </c>
      <c r="E65" s="115">
        <v>54</v>
      </c>
      <c r="F65" s="114">
        <v>40</v>
      </c>
      <c r="G65" s="114">
        <v>36</v>
      </c>
      <c r="H65" s="114">
        <v>36</v>
      </c>
      <c r="I65" s="140">
        <v>38</v>
      </c>
      <c r="J65" s="115">
        <v>16</v>
      </c>
      <c r="K65" s="116">
        <v>42.10526315789474</v>
      </c>
    </row>
    <row r="66" spans="1:11" ht="14.1" customHeight="1" x14ac:dyDescent="0.2">
      <c r="A66" s="306">
        <v>82</v>
      </c>
      <c r="B66" s="307" t="s">
        <v>299</v>
      </c>
      <c r="C66" s="308"/>
      <c r="D66" s="113">
        <v>3.8189044409884225</v>
      </c>
      <c r="E66" s="115">
        <v>221</v>
      </c>
      <c r="F66" s="114">
        <v>279</v>
      </c>
      <c r="G66" s="114">
        <v>267</v>
      </c>
      <c r="H66" s="114">
        <v>273</v>
      </c>
      <c r="I66" s="140">
        <v>264</v>
      </c>
      <c r="J66" s="115">
        <v>-43</v>
      </c>
      <c r="K66" s="116">
        <v>-16.287878787878789</v>
      </c>
    </row>
    <row r="67" spans="1:11" ht="14.1" customHeight="1" x14ac:dyDescent="0.2">
      <c r="A67" s="306" t="s">
        <v>300</v>
      </c>
      <c r="B67" s="307" t="s">
        <v>301</v>
      </c>
      <c r="C67" s="308"/>
      <c r="D67" s="113">
        <v>2.1254536029030584</v>
      </c>
      <c r="E67" s="115">
        <v>123</v>
      </c>
      <c r="F67" s="114">
        <v>193</v>
      </c>
      <c r="G67" s="114">
        <v>160</v>
      </c>
      <c r="H67" s="114">
        <v>197</v>
      </c>
      <c r="I67" s="140">
        <v>179</v>
      </c>
      <c r="J67" s="115">
        <v>-56</v>
      </c>
      <c r="K67" s="116">
        <v>-31.284916201117319</v>
      </c>
    </row>
    <row r="68" spans="1:11" ht="14.1" customHeight="1" x14ac:dyDescent="0.2">
      <c r="A68" s="306" t="s">
        <v>302</v>
      </c>
      <c r="B68" s="307" t="s">
        <v>303</v>
      </c>
      <c r="C68" s="308"/>
      <c r="D68" s="113">
        <v>1.0713668567478831</v>
      </c>
      <c r="E68" s="115">
        <v>62</v>
      </c>
      <c r="F68" s="114">
        <v>55</v>
      </c>
      <c r="G68" s="114">
        <v>68</v>
      </c>
      <c r="H68" s="114">
        <v>57</v>
      </c>
      <c r="I68" s="140">
        <v>48</v>
      </c>
      <c r="J68" s="115">
        <v>14</v>
      </c>
      <c r="K68" s="116">
        <v>29.166666666666668</v>
      </c>
    </row>
    <row r="69" spans="1:11" ht="14.1" customHeight="1" x14ac:dyDescent="0.2">
      <c r="A69" s="306">
        <v>83</v>
      </c>
      <c r="B69" s="307" t="s">
        <v>304</v>
      </c>
      <c r="C69" s="308"/>
      <c r="D69" s="113">
        <v>5.9789182650768966</v>
      </c>
      <c r="E69" s="115">
        <v>346</v>
      </c>
      <c r="F69" s="114">
        <v>304</v>
      </c>
      <c r="G69" s="114">
        <v>635</v>
      </c>
      <c r="H69" s="114">
        <v>343</v>
      </c>
      <c r="I69" s="140">
        <v>439</v>
      </c>
      <c r="J69" s="115">
        <v>-93</v>
      </c>
      <c r="K69" s="116">
        <v>-21.184510250569478</v>
      </c>
    </row>
    <row r="70" spans="1:11" ht="14.1" customHeight="1" x14ac:dyDescent="0.2">
      <c r="A70" s="306" t="s">
        <v>305</v>
      </c>
      <c r="B70" s="307" t="s">
        <v>306</v>
      </c>
      <c r="C70" s="308"/>
      <c r="D70" s="113">
        <v>4.6310696388456885</v>
      </c>
      <c r="E70" s="115">
        <v>268</v>
      </c>
      <c r="F70" s="114">
        <v>238</v>
      </c>
      <c r="G70" s="114">
        <v>565</v>
      </c>
      <c r="H70" s="114">
        <v>280</v>
      </c>
      <c r="I70" s="140">
        <v>331</v>
      </c>
      <c r="J70" s="115">
        <v>-63</v>
      </c>
      <c r="K70" s="116">
        <v>-19.033232628398792</v>
      </c>
    </row>
    <row r="71" spans="1:11" ht="14.1" customHeight="1" x14ac:dyDescent="0.2">
      <c r="A71" s="306"/>
      <c r="B71" s="307" t="s">
        <v>307</v>
      </c>
      <c r="C71" s="308"/>
      <c r="D71" s="113">
        <v>2.5228961465353379</v>
      </c>
      <c r="E71" s="115">
        <v>146</v>
      </c>
      <c r="F71" s="114">
        <v>124</v>
      </c>
      <c r="G71" s="114">
        <v>343</v>
      </c>
      <c r="H71" s="114">
        <v>137</v>
      </c>
      <c r="I71" s="140">
        <v>183</v>
      </c>
      <c r="J71" s="115">
        <v>-37</v>
      </c>
      <c r="K71" s="116">
        <v>-20.218579234972676</v>
      </c>
    </row>
    <row r="72" spans="1:11" ht="14.1" customHeight="1" x14ac:dyDescent="0.2">
      <c r="A72" s="306">
        <v>84</v>
      </c>
      <c r="B72" s="307" t="s">
        <v>308</v>
      </c>
      <c r="C72" s="308"/>
      <c r="D72" s="113">
        <v>1.3996889580093312</v>
      </c>
      <c r="E72" s="115">
        <v>81</v>
      </c>
      <c r="F72" s="114">
        <v>98</v>
      </c>
      <c r="G72" s="114">
        <v>147</v>
      </c>
      <c r="H72" s="114">
        <v>80</v>
      </c>
      <c r="I72" s="140">
        <v>106</v>
      </c>
      <c r="J72" s="115">
        <v>-25</v>
      </c>
      <c r="K72" s="116">
        <v>-23.584905660377359</v>
      </c>
    </row>
    <row r="73" spans="1:11" ht="14.1" customHeight="1" x14ac:dyDescent="0.2">
      <c r="A73" s="306" t="s">
        <v>309</v>
      </c>
      <c r="B73" s="307" t="s">
        <v>310</v>
      </c>
      <c r="C73" s="308"/>
      <c r="D73" s="113">
        <v>0.77760497667185069</v>
      </c>
      <c r="E73" s="115">
        <v>45</v>
      </c>
      <c r="F73" s="114">
        <v>56</v>
      </c>
      <c r="G73" s="114">
        <v>90</v>
      </c>
      <c r="H73" s="114">
        <v>39</v>
      </c>
      <c r="I73" s="140">
        <v>70</v>
      </c>
      <c r="J73" s="115">
        <v>-25</v>
      </c>
      <c r="K73" s="116">
        <v>-35.714285714285715</v>
      </c>
    </row>
    <row r="74" spans="1:11" ht="14.1" customHeight="1" x14ac:dyDescent="0.2">
      <c r="A74" s="306" t="s">
        <v>311</v>
      </c>
      <c r="B74" s="307" t="s">
        <v>312</v>
      </c>
      <c r="C74" s="308"/>
      <c r="D74" s="113">
        <v>0.12096077414895455</v>
      </c>
      <c r="E74" s="115">
        <v>7</v>
      </c>
      <c r="F74" s="114">
        <v>8</v>
      </c>
      <c r="G74" s="114">
        <v>8</v>
      </c>
      <c r="H74" s="114">
        <v>8</v>
      </c>
      <c r="I74" s="140">
        <v>7</v>
      </c>
      <c r="J74" s="115">
        <v>0</v>
      </c>
      <c r="K74" s="116">
        <v>0</v>
      </c>
    </row>
    <row r="75" spans="1:11" ht="14.1" customHeight="1" x14ac:dyDescent="0.2">
      <c r="A75" s="306" t="s">
        <v>313</v>
      </c>
      <c r="B75" s="307" t="s">
        <v>314</v>
      </c>
      <c r="C75" s="308"/>
      <c r="D75" s="113">
        <v>6.9120442370831175E-2</v>
      </c>
      <c r="E75" s="115">
        <v>4</v>
      </c>
      <c r="F75" s="114">
        <v>8</v>
      </c>
      <c r="G75" s="114">
        <v>5</v>
      </c>
      <c r="H75" s="114">
        <v>3</v>
      </c>
      <c r="I75" s="140">
        <v>5</v>
      </c>
      <c r="J75" s="115">
        <v>-1</v>
      </c>
      <c r="K75" s="116">
        <v>-20</v>
      </c>
    </row>
    <row r="76" spans="1:11" ht="14.1" customHeight="1" x14ac:dyDescent="0.2">
      <c r="A76" s="306">
        <v>91</v>
      </c>
      <c r="B76" s="307" t="s">
        <v>315</v>
      </c>
      <c r="C76" s="308"/>
      <c r="D76" s="113">
        <v>0.67392431311560397</v>
      </c>
      <c r="E76" s="115">
        <v>39</v>
      </c>
      <c r="F76" s="114">
        <v>24</v>
      </c>
      <c r="G76" s="114">
        <v>38</v>
      </c>
      <c r="H76" s="114">
        <v>25</v>
      </c>
      <c r="I76" s="140">
        <v>28</v>
      </c>
      <c r="J76" s="115">
        <v>11</v>
      </c>
      <c r="K76" s="116">
        <v>39.285714285714285</v>
      </c>
    </row>
    <row r="77" spans="1:11" ht="14.1" customHeight="1" x14ac:dyDescent="0.2">
      <c r="A77" s="306">
        <v>92</v>
      </c>
      <c r="B77" s="307" t="s">
        <v>316</v>
      </c>
      <c r="C77" s="308"/>
      <c r="D77" s="113">
        <v>0.81216519785726626</v>
      </c>
      <c r="E77" s="115">
        <v>47</v>
      </c>
      <c r="F77" s="114">
        <v>166</v>
      </c>
      <c r="G77" s="114">
        <v>64</v>
      </c>
      <c r="H77" s="114">
        <v>47</v>
      </c>
      <c r="I77" s="140">
        <v>45</v>
      </c>
      <c r="J77" s="115">
        <v>2</v>
      </c>
      <c r="K77" s="116">
        <v>4.4444444444444446</v>
      </c>
    </row>
    <row r="78" spans="1:11" ht="14.1" customHeight="1" x14ac:dyDescent="0.2">
      <c r="A78" s="306">
        <v>93</v>
      </c>
      <c r="B78" s="307" t="s">
        <v>317</v>
      </c>
      <c r="C78" s="308"/>
      <c r="D78" s="113">
        <v>0.17280110592707792</v>
      </c>
      <c r="E78" s="115">
        <v>10</v>
      </c>
      <c r="F78" s="114">
        <v>14</v>
      </c>
      <c r="G78" s="114">
        <v>8</v>
      </c>
      <c r="H78" s="114">
        <v>17</v>
      </c>
      <c r="I78" s="140">
        <v>18</v>
      </c>
      <c r="J78" s="115">
        <v>-8</v>
      </c>
      <c r="K78" s="116">
        <v>-44.444444444444443</v>
      </c>
    </row>
    <row r="79" spans="1:11" ht="14.1" customHeight="1" x14ac:dyDescent="0.2">
      <c r="A79" s="306">
        <v>94</v>
      </c>
      <c r="B79" s="307" t="s">
        <v>318</v>
      </c>
      <c r="C79" s="308"/>
      <c r="D79" s="113">
        <v>0.22464143770520131</v>
      </c>
      <c r="E79" s="115">
        <v>13</v>
      </c>
      <c r="F79" s="114">
        <v>15</v>
      </c>
      <c r="G79" s="114">
        <v>22</v>
      </c>
      <c r="H79" s="114">
        <v>10</v>
      </c>
      <c r="I79" s="140">
        <v>23</v>
      </c>
      <c r="J79" s="115">
        <v>-10</v>
      </c>
      <c r="K79" s="116">
        <v>-43.478260869565219</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0.34560221185415585</v>
      </c>
      <c r="E81" s="143">
        <v>20</v>
      </c>
      <c r="F81" s="144">
        <v>15</v>
      </c>
      <c r="G81" s="144">
        <v>12</v>
      </c>
      <c r="H81" s="144">
        <v>13</v>
      </c>
      <c r="I81" s="145">
        <v>9</v>
      </c>
      <c r="J81" s="143">
        <v>11</v>
      </c>
      <c r="K81" s="146">
        <v>122.22222222222223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65494</v>
      </c>
      <c r="C10" s="114">
        <v>33876</v>
      </c>
      <c r="D10" s="114">
        <v>31618</v>
      </c>
      <c r="E10" s="114">
        <v>50989</v>
      </c>
      <c r="F10" s="114">
        <v>13973</v>
      </c>
      <c r="G10" s="114">
        <v>7443</v>
      </c>
      <c r="H10" s="114">
        <v>16743</v>
      </c>
      <c r="I10" s="115">
        <v>24388</v>
      </c>
      <c r="J10" s="114">
        <v>17386</v>
      </c>
      <c r="K10" s="114">
        <v>7002</v>
      </c>
      <c r="L10" s="423">
        <v>4422</v>
      </c>
      <c r="M10" s="424">
        <v>4587</v>
      </c>
    </row>
    <row r="11" spans="1:13" ht="11.1" customHeight="1" x14ac:dyDescent="0.2">
      <c r="A11" s="422" t="s">
        <v>387</v>
      </c>
      <c r="B11" s="115">
        <v>65444</v>
      </c>
      <c r="C11" s="114">
        <v>34073</v>
      </c>
      <c r="D11" s="114">
        <v>31371</v>
      </c>
      <c r="E11" s="114">
        <v>50943</v>
      </c>
      <c r="F11" s="114">
        <v>13975</v>
      </c>
      <c r="G11" s="114">
        <v>7069</v>
      </c>
      <c r="H11" s="114">
        <v>17040</v>
      </c>
      <c r="I11" s="115">
        <v>24722</v>
      </c>
      <c r="J11" s="114">
        <v>17632</v>
      </c>
      <c r="K11" s="114">
        <v>7090</v>
      </c>
      <c r="L11" s="423">
        <v>4033</v>
      </c>
      <c r="M11" s="424">
        <v>3842</v>
      </c>
    </row>
    <row r="12" spans="1:13" ht="11.1" customHeight="1" x14ac:dyDescent="0.2">
      <c r="A12" s="422" t="s">
        <v>388</v>
      </c>
      <c r="B12" s="115">
        <v>67154</v>
      </c>
      <c r="C12" s="114">
        <v>34961</v>
      </c>
      <c r="D12" s="114">
        <v>32193</v>
      </c>
      <c r="E12" s="114">
        <v>52482</v>
      </c>
      <c r="F12" s="114">
        <v>14132</v>
      </c>
      <c r="G12" s="114">
        <v>8046</v>
      </c>
      <c r="H12" s="114">
        <v>17367</v>
      </c>
      <c r="I12" s="115">
        <v>24997</v>
      </c>
      <c r="J12" s="114">
        <v>17508</v>
      </c>
      <c r="K12" s="114">
        <v>7489</v>
      </c>
      <c r="L12" s="423">
        <v>6443</v>
      </c>
      <c r="M12" s="424">
        <v>5178</v>
      </c>
    </row>
    <row r="13" spans="1:13" s="110" customFormat="1" ht="11.1" customHeight="1" x14ac:dyDescent="0.2">
      <c r="A13" s="422" t="s">
        <v>389</v>
      </c>
      <c r="B13" s="115">
        <v>67136</v>
      </c>
      <c r="C13" s="114">
        <v>34800</v>
      </c>
      <c r="D13" s="114">
        <v>32336</v>
      </c>
      <c r="E13" s="114">
        <v>52251</v>
      </c>
      <c r="F13" s="114">
        <v>14344</v>
      </c>
      <c r="G13" s="114">
        <v>7814</v>
      </c>
      <c r="H13" s="114">
        <v>17637</v>
      </c>
      <c r="I13" s="115">
        <v>25072</v>
      </c>
      <c r="J13" s="114">
        <v>17588</v>
      </c>
      <c r="K13" s="114">
        <v>7484</v>
      </c>
      <c r="L13" s="423">
        <v>3807</v>
      </c>
      <c r="M13" s="424">
        <v>3869</v>
      </c>
    </row>
    <row r="14" spans="1:13" ht="15" customHeight="1" x14ac:dyDescent="0.2">
      <c r="A14" s="422" t="s">
        <v>390</v>
      </c>
      <c r="B14" s="115">
        <v>67191</v>
      </c>
      <c r="C14" s="114">
        <v>34842</v>
      </c>
      <c r="D14" s="114">
        <v>32349</v>
      </c>
      <c r="E14" s="114">
        <v>50480</v>
      </c>
      <c r="F14" s="114">
        <v>16237</v>
      </c>
      <c r="G14" s="114">
        <v>7530</v>
      </c>
      <c r="H14" s="114">
        <v>17866</v>
      </c>
      <c r="I14" s="115">
        <v>24944</v>
      </c>
      <c r="J14" s="114">
        <v>17466</v>
      </c>
      <c r="K14" s="114">
        <v>7478</v>
      </c>
      <c r="L14" s="423">
        <v>5291</v>
      </c>
      <c r="M14" s="424">
        <v>5261</v>
      </c>
    </row>
    <row r="15" spans="1:13" ht="11.1" customHeight="1" x14ac:dyDescent="0.2">
      <c r="A15" s="422" t="s">
        <v>387</v>
      </c>
      <c r="B15" s="115">
        <v>67641</v>
      </c>
      <c r="C15" s="114">
        <v>35220</v>
      </c>
      <c r="D15" s="114">
        <v>32421</v>
      </c>
      <c r="E15" s="114">
        <v>50445</v>
      </c>
      <c r="F15" s="114">
        <v>16730</v>
      </c>
      <c r="G15" s="114">
        <v>7391</v>
      </c>
      <c r="H15" s="114">
        <v>18191</v>
      </c>
      <c r="I15" s="115">
        <v>25296</v>
      </c>
      <c r="J15" s="114">
        <v>17694</v>
      </c>
      <c r="K15" s="114">
        <v>7602</v>
      </c>
      <c r="L15" s="423">
        <v>4610</v>
      </c>
      <c r="M15" s="424">
        <v>4187</v>
      </c>
    </row>
    <row r="16" spans="1:13" ht="11.1" customHeight="1" x14ac:dyDescent="0.2">
      <c r="A16" s="422" t="s">
        <v>388</v>
      </c>
      <c r="B16" s="115">
        <v>69095</v>
      </c>
      <c r="C16" s="114">
        <v>36166</v>
      </c>
      <c r="D16" s="114">
        <v>32929</v>
      </c>
      <c r="E16" s="114">
        <v>52046</v>
      </c>
      <c r="F16" s="114">
        <v>16994</v>
      </c>
      <c r="G16" s="114">
        <v>8313</v>
      </c>
      <c r="H16" s="114">
        <v>18490</v>
      </c>
      <c r="I16" s="115">
        <v>25256</v>
      </c>
      <c r="J16" s="114">
        <v>17428</v>
      </c>
      <c r="K16" s="114">
        <v>7828</v>
      </c>
      <c r="L16" s="423">
        <v>6780</v>
      </c>
      <c r="M16" s="424">
        <v>5611</v>
      </c>
    </row>
    <row r="17" spans="1:13" s="110" customFormat="1" ht="11.1" customHeight="1" x14ac:dyDescent="0.2">
      <c r="A17" s="422" t="s">
        <v>389</v>
      </c>
      <c r="B17" s="115">
        <v>68647</v>
      </c>
      <c r="C17" s="114">
        <v>35877</v>
      </c>
      <c r="D17" s="114">
        <v>32770</v>
      </c>
      <c r="E17" s="114">
        <v>51560</v>
      </c>
      <c r="F17" s="114">
        <v>17033</v>
      </c>
      <c r="G17" s="114">
        <v>8035</v>
      </c>
      <c r="H17" s="114">
        <v>18529</v>
      </c>
      <c r="I17" s="115">
        <v>25117</v>
      </c>
      <c r="J17" s="114">
        <v>17368</v>
      </c>
      <c r="K17" s="114">
        <v>7749</v>
      </c>
      <c r="L17" s="423">
        <v>4036</v>
      </c>
      <c r="M17" s="424">
        <v>4273</v>
      </c>
    </row>
    <row r="18" spans="1:13" ht="15" customHeight="1" x14ac:dyDescent="0.2">
      <c r="A18" s="422" t="s">
        <v>391</v>
      </c>
      <c r="B18" s="115">
        <v>68796</v>
      </c>
      <c r="C18" s="114">
        <v>35971</v>
      </c>
      <c r="D18" s="114">
        <v>32825</v>
      </c>
      <c r="E18" s="114">
        <v>51269</v>
      </c>
      <c r="F18" s="114">
        <v>17468</v>
      </c>
      <c r="G18" s="114">
        <v>7781</v>
      </c>
      <c r="H18" s="114">
        <v>18793</v>
      </c>
      <c r="I18" s="115">
        <v>24755</v>
      </c>
      <c r="J18" s="114">
        <v>17139</v>
      </c>
      <c r="K18" s="114">
        <v>7616</v>
      </c>
      <c r="L18" s="423">
        <v>5113</v>
      </c>
      <c r="M18" s="424">
        <v>5136</v>
      </c>
    </row>
    <row r="19" spans="1:13" ht="11.1" customHeight="1" x14ac:dyDescent="0.2">
      <c r="A19" s="422" t="s">
        <v>387</v>
      </c>
      <c r="B19" s="115">
        <v>68600</v>
      </c>
      <c r="C19" s="114">
        <v>35909</v>
      </c>
      <c r="D19" s="114">
        <v>32691</v>
      </c>
      <c r="E19" s="114">
        <v>50872</v>
      </c>
      <c r="F19" s="114">
        <v>17666</v>
      </c>
      <c r="G19" s="114">
        <v>7334</v>
      </c>
      <c r="H19" s="114">
        <v>19086</v>
      </c>
      <c r="I19" s="115">
        <v>25107</v>
      </c>
      <c r="J19" s="114">
        <v>17442</v>
      </c>
      <c r="K19" s="114">
        <v>7665</v>
      </c>
      <c r="L19" s="423">
        <v>4139</v>
      </c>
      <c r="M19" s="424">
        <v>4443</v>
      </c>
    </row>
    <row r="20" spans="1:13" ht="11.1" customHeight="1" x14ac:dyDescent="0.2">
      <c r="A20" s="422" t="s">
        <v>388</v>
      </c>
      <c r="B20" s="115">
        <v>69892</v>
      </c>
      <c r="C20" s="114">
        <v>36529</v>
      </c>
      <c r="D20" s="114">
        <v>33363</v>
      </c>
      <c r="E20" s="114">
        <v>51959</v>
      </c>
      <c r="F20" s="114">
        <v>17903</v>
      </c>
      <c r="G20" s="114">
        <v>8294</v>
      </c>
      <c r="H20" s="114">
        <v>19463</v>
      </c>
      <c r="I20" s="115">
        <v>25067</v>
      </c>
      <c r="J20" s="114">
        <v>17161</v>
      </c>
      <c r="K20" s="114">
        <v>7906</v>
      </c>
      <c r="L20" s="423">
        <v>6095</v>
      </c>
      <c r="M20" s="424">
        <v>5068</v>
      </c>
    </row>
    <row r="21" spans="1:13" s="110" customFormat="1" ht="11.1" customHeight="1" x14ac:dyDescent="0.2">
      <c r="A21" s="422" t="s">
        <v>389</v>
      </c>
      <c r="B21" s="115">
        <v>69213</v>
      </c>
      <c r="C21" s="114">
        <v>35872</v>
      </c>
      <c r="D21" s="114">
        <v>33341</v>
      </c>
      <c r="E21" s="114">
        <v>51322</v>
      </c>
      <c r="F21" s="114">
        <v>17875</v>
      </c>
      <c r="G21" s="114">
        <v>8019</v>
      </c>
      <c r="H21" s="114">
        <v>19560</v>
      </c>
      <c r="I21" s="115">
        <v>25174</v>
      </c>
      <c r="J21" s="114">
        <v>17224</v>
      </c>
      <c r="K21" s="114">
        <v>7950</v>
      </c>
      <c r="L21" s="423">
        <v>3545</v>
      </c>
      <c r="M21" s="424">
        <v>4375</v>
      </c>
    </row>
    <row r="22" spans="1:13" ht="15" customHeight="1" x14ac:dyDescent="0.2">
      <c r="A22" s="422" t="s">
        <v>392</v>
      </c>
      <c r="B22" s="115">
        <v>68816</v>
      </c>
      <c r="C22" s="114">
        <v>35544</v>
      </c>
      <c r="D22" s="114">
        <v>33272</v>
      </c>
      <c r="E22" s="114">
        <v>50841</v>
      </c>
      <c r="F22" s="114">
        <v>17912</v>
      </c>
      <c r="G22" s="114">
        <v>7569</v>
      </c>
      <c r="H22" s="114">
        <v>19814</v>
      </c>
      <c r="I22" s="115">
        <v>25102</v>
      </c>
      <c r="J22" s="114">
        <v>17173</v>
      </c>
      <c r="K22" s="114">
        <v>7929</v>
      </c>
      <c r="L22" s="423">
        <v>4309</v>
      </c>
      <c r="M22" s="424">
        <v>4876</v>
      </c>
    </row>
    <row r="23" spans="1:13" ht="11.1" customHeight="1" x14ac:dyDescent="0.2">
      <c r="A23" s="422" t="s">
        <v>387</v>
      </c>
      <c r="B23" s="115">
        <v>68855</v>
      </c>
      <c r="C23" s="114">
        <v>35708</v>
      </c>
      <c r="D23" s="114">
        <v>33147</v>
      </c>
      <c r="E23" s="114">
        <v>50769</v>
      </c>
      <c r="F23" s="114">
        <v>18006</v>
      </c>
      <c r="G23" s="114">
        <v>7302</v>
      </c>
      <c r="H23" s="114">
        <v>20163</v>
      </c>
      <c r="I23" s="115">
        <v>25510</v>
      </c>
      <c r="J23" s="114">
        <v>17512</v>
      </c>
      <c r="K23" s="114">
        <v>7998</v>
      </c>
      <c r="L23" s="423">
        <v>3721</v>
      </c>
      <c r="M23" s="424">
        <v>3797</v>
      </c>
    </row>
    <row r="24" spans="1:13" ht="11.1" customHeight="1" x14ac:dyDescent="0.2">
      <c r="A24" s="422" t="s">
        <v>388</v>
      </c>
      <c r="B24" s="115">
        <v>69678</v>
      </c>
      <c r="C24" s="114">
        <v>35999</v>
      </c>
      <c r="D24" s="114">
        <v>33679</v>
      </c>
      <c r="E24" s="114">
        <v>50860</v>
      </c>
      <c r="F24" s="114">
        <v>18286</v>
      </c>
      <c r="G24" s="114">
        <v>8205</v>
      </c>
      <c r="H24" s="114">
        <v>20389</v>
      </c>
      <c r="I24" s="115">
        <v>25646</v>
      </c>
      <c r="J24" s="114">
        <v>17322</v>
      </c>
      <c r="K24" s="114">
        <v>8324</v>
      </c>
      <c r="L24" s="423">
        <v>6155</v>
      </c>
      <c r="M24" s="424">
        <v>5600</v>
      </c>
    </row>
    <row r="25" spans="1:13" s="110" customFormat="1" ht="11.1" customHeight="1" x14ac:dyDescent="0.2">
      <c r="A25" s="422" t="s">
        <v>389</v>
      </c>
      <c r="B25" s="115">
        <v>69181</v>
      </c>
      <c r="C25" s="114">
        <v>35582</v>
      </c>
      <c r="D25" s="114">
        <v>33599</v>
      </c>
      <c r="E25" s="114">
        <v>50296</v>
      </c>
      <c r="F25" s="114">
        <v>18355</v>
      </c>
      <c r="G25" s="114">
        <v>7944</v>
      </c>
      <c r="H25" s="114">
        <v>20547</v>
      </c>
      <c r="I25" s="115">
        <v>25984</v>
      </c>
      <c r="J25" s="114">
        <v>17571</v>
      </c>
      <c r="K25" s="114">
        <v>8413</v>
      </c>
      <c r="L25" s="423">
        <v>4213</v>
      </c>
      <c r="M25" s="424">
        <v>4623</v>
      </c>
    </row>
    <row r="26" spans="1:13" ht="15" customHeight="1" x14ac:dyDescent="0.2">
      <c r="A26" s="422" t="s">
        <v>393</v>
      </c>
      <c r="B26" s="115">
        <v>68499</v>
      </c>
      <c r="C26" s="114">
        <v>35515</v>
      </c>
      <c r="D26" s="114">
        <v>32984</v>
      </c>
      <c r="E26" s="114">
        <v>49658</v>
      </c>
      <c r="F26" s="114">
        <v>18298</v>
      </c>
      <c r="G26" s="114">
        <v>7620</v>
      </c>
      <c r="H26" s="114">
        <v>20747</v>
      </c>
      <c r="I26" s="115">
        <v>25714</v>
      </c>
      <c r="J26" s="114">
        <v>17400</v>
      </c>
      <c r="K26" s="114">
        <v>8314</v>
      </c>
      <c r="L26" s="423">
        <v>4761</v>
      </c>
      <c r="M26" s="424">
        <v>5567</v>
      </c>
    </row>
    <row r="27" spans="1:13" ht="11.1" customHeight="1" x14ac:dyDescent="0.2">
      <c r="A27" s="422" t="s">
        <v>387</v>
      </c>
      <c r="B27" s="115">
        <v>68886</v>
      </c>
      <c r="C27" s="114">
        <v>35819</v>
      </c>
      <c r="D27" s="114">
        <v>33067</v>
      </c>
      <c r="E27" s="114">
        <v>49728</v>
      </c>
      <c r="F27" s="114">
        <v>18619</v>
      </c>
      <c r="G27" s="114">
        <v>7368</v>
      </c>
      <c r="H27" s="114">
        <v>21186</v>
      </c>
      <c r="I27" s="115">
        <v>26274</v>
      </c>
      <c r="J27" s="114">
        <v>17777</v>
      </c>
      <c r="K27" s="114">
        <v>8497</v>
      </c>
      <c r="L27" s="423">
        <v>4249</v>
      </c>
      <c r="M27" s="424">
        <v>3906</v>
      </c>
    </row>
    <row r="28" spans="1:13" ht="11.1" customHeight="1" x14ac:dyDescent="0.2">
      <c r="A28" s="422" t="s">
        <v>388</v>
      </c>
      <c r="B28" s="115">
        <v>69749</v>
      </c>
      <c r="C28" s="114">
        <v>36143</v>
      </c>
      <c r="D28" s="114">
        <v>33606</v>
      </c>
      <c r="E28" s="114">
        <v>50385</v>
      </c>
      <c r="F28" s="114">
        <v>18962</v>
      </c>
      <c r="G28" s="114">
        <v>7961</v>
      </c>
      <c r="H28" s="114">
        <v>21421</v>
      </c>
      <c r="I28" s="115">
        <v>26505</v>
      </c>
      <c r="J28" s="114">
        <v>17663</v>
      </c>
      <c r="K28" s="114">
        <v>8842</v>
      </c>
      <c r="L28" s="423">
        <v>6649</v>
      </c>
      <c r="M28" s="424">
        <v>5784</v>
      </c>
    </row>
    <row r="29" spans="1:13" s="110" customFormat="1" ht="11.1" customHeight="1" x14ac:dyDescent="0.2">
      <c r="A29" s="422" t="s">
        <v>389</v>
      </c>
      <c r="B29" s="115">
        <v>69569</v>
      </c>
      <c r="C29" s="114">
        <v>35960</v>
      </c>
      <c r="D29" s="114">
        <v>33609</v>
      </c>
      <c r="E29" s="114">
        <v>50098</v>
      </c>
      <c r="F29" s="114">
        <v>19089</v>
      </c>
      <c r="G29" s="114">
        <v>7777</v>
      </c>
      <c r="H29" s="114">
        <v>21645</v>
      </c>
      <c r="I29" s="115">
        <v>26270</v>
      </c>
      <c r="J29" s="114">
        <v>17558</v>
      </c>
      <c r="K29" s="114">
        <v>8712</v>
      </c>
      <c r="L29" s="423">
        <v>3821</v>
      </c>
      <c r="M29" s="424">
        <v>4065</v>
      </c>
    </row>
    <row r="30" spans="1:13" ht="15" customHeight="1" x14ac:dyDescent="0.2">
      <c r="A30" s="422" t="s">
        <v>394</v>
      </c>
      <c r="B30" s="115">
        <v>69972</v>
      </c>
      <c r="C30" s="114">
        <v>36080</v>
      </c>
      <c r="D30" s="114">
        <v>33892</v>
      </c>
      <c r="E30" s="114">
        <v>50370</v>
      </c>
      <c r="F30" s="114">
        <v>19592</v>
      </c>
      <c r="G30" s="114">
        <v>7443</v>
      </c>
      <c r="H30" s="114">
        <v>22037</v>
      </c>
      <c r="I30" s="115">
        <v>25485</v>
      </c>
      <c r="J30" s="114">
        <v>16993</v>
      </c>
      <c r="K30" s="114">
        <v>8492</v>
      </c>
      <c r="L30" s="423">
        <v>5074</v>
      </c>
      <c r="M30" s="424">
        <v>4784</v>
      </c>
    </row>
    <row r="31" spans="1:13" ht="11.1" customHeight="1" x14ac:dyDescent="0.2">
      <c r="A31" s="422" t="s">
        <v>387</v>
      </c>
      <c r="B31" s="115">
        <v>70116</v>
      </c>
      <c r="C31" s="114">
        <v>36202</v>
      </c>
      <c r="D31" s="114">
        <v>33914</v>
      </c>
      <c r="E31" s="114">
        <v>50244</v>
      </c>
      <c r="F31" s="114">
        <v>19864</v>
      </c>
      <c r="G31" s="114">
        <v>7173</v>
      </c>
      <c r="H31" s="114">
        <v>22458</v>
      </c>
      <c r="I31" s="115">
        <v>26003</v>
      </c>
      <c r="J31" s="114">
        <v>17366</v>
      </c>
      <c r="K31" s="114">
        <v>8637</v>
      </c>
      <c r="L31" s="423">
        <v>4873</v>
      </c>
      <c r="M31" s="424">
        <v>4729</v>
      </c>
    </row>
    <row r="32" spans="1:13" ht="11.1" customHeight="1" x14ac:dyDescent="0.2">
      <c r="A32" s="422" t="s">
        <v>388</v>
      </c>
      <c r="B32" s="115">
        <v>71331</v>
      </c>
      <c r="C32" s="114">
        <v>36767</v>
      </c>
      <c r="D32" s="114">
        <v>34564</v>
      </c>
      <c r="E32" s="114">
        <v>51116</v>
      </c>
      <c r="F32" s="114">
        <v>20209</v>
      </c>
      <c r="G32" s="114">
        <v>7980</v>
      </c>
      <c r="H32" s="114">
        <v>22778</v>
      </c>
      <c r="I32" s="115">
        <v>25974</v>
      </c>
      <c r="J32" s="114">
        <v>17017</v>
      </c>
      <c r="K32" s="114">
        <v>8957</v>
      </c>
      <c r="L32" s="423">
        <v>6739</v>
      </c>
      <c r="M32" s="424">
        <v>5574</v>
      </c>
    </row>
    <row r="33" spans="1:13" s="110" customFormat="1" ht="11.1" customHeight="1" x14ac:dyDescent="0.2">
      <c r="A33" s="422" t="s">
        <v>389</v>
      </c>
      <c r="B33" s="115">
        <v>71273</v>
      </c>
      <c r="C33" s="114">
        <v>36543</v>
      </c>
      <c r="D33" s="114">
        <v>34730</v>
      </c>
      <c r="E33" s="114">
        <v>50817</v>
      </c>
      <c r="F33" s="114">
        <v>20452</v>
      </c>
      <c r="G33" s="114">
        <v>7734</v>
      </c>
      <c r="H33" s="114">
        <v>23040</v>
      </c>
      <c r="I33" s="115">
        <v>26140</v>
      </c>
      <c r="J33" s="114">
        <v>17043</v>
      </c>
      <c r="K33" s="114">
        <v>9097</v>
      </c>
      <c r="L33" s="423">
        <v>4025</v>
      </c>
      <c r="M33" s="424">
        <v>4220</v>
      </c>
    </row>
    <row r="34" spans="1:13" ht="15" customHeight="1" x14ac:dyDescent="0.2">
      <c r="A34" s="422" t="s">
        <v>395</v>
      </c>
      <c r="B34" s="115">
        <v>71291</v>
      </c>
      <c r="C34" s="114">
        <v>36511</v>
      </c>
      <c r="D34" s="114">
        <v>34780</v>
      </c>
      <c r="E34" s="114">
        <v>50613</v>
      </c>
      <c r="F34" s="114">
        <v>20676</v>
      </c>
      <c r="G34" s="114">
        <v>7456</v>
      </c>
      <c r="H34" s="114">
        <v>23398</v>
      </c>
      <c r="I34" s="115">
        <v>25816</v>
      </c>
      <c r="J34" s="114">
        <v>16936</v>
      </c>
      <c r="K34" s="114">
        <v>8880</v>
      </c>
      <c r="L34" s="423">
        <v>4619</v>
      </c>
      <c r="M34" s="424">
        <v>4625</v>
      </c>
    </row>
    <row r="35" spans="1:13" ht="11.1" customHeight="1" x14ac:dyDescent="0.2">
      <c r="A35" s="422" t="s">
        <v>387</v>
      </c>
      <c r="B35" s="115">
        <v>71739</v>
      </c>
      <c r="C35" s="114">
        <v>36942</v>
      </c>
      <c r="D35" s="114">
        <v>34797</v>
      </c>
      <c r="E35" s="114">
        <v>50808</v>
      </c>
      <c r="F35" s="114">
        <v>20930</v>
      </c>
      <c r="G35" s="114">
        <v>7194</v>
      </c>
      <c r="H35" s="114">
        <v>23881</v>
      </c>
      <c r="I35" s="115">
        <v>26141</v>
      </c>
      <c r="J35" s="114">
        <v>17113</v>
      </c>
      <c r="K35" s="114">
        <v>9028</v>
      </c>
      <c r="L35" s="423">
        <v>5158</v>
      </c>
      <c r="M35" s="424">
        <v>5187</v>
      </c>
    </row>
    <row r="36" spans="1:13" ht="11.1" customHeight="1" x14ac:dyDescent="0.2">
      <c r="A36" s="422" t="s">
        <v>388</v>
      </c>
      <c r="B36" s="115">
        <v>72848</v>
      </c>
      <c r="C36" s="114">
        <v>37437</v>
      </c>
      <c r="D36" s="114">
        <v>35411</v>
      </c>
      <c r="E36" s="114">
        <v>51610</v>
      </c>
      <c r="F36" s="114">
        <v>21237</v>
      </c>
      <c r="G36" s="114">
        <v>8080</v>
      </c>
      <c r="H36" s="114">
        <v>24054</v>
      </c>
      <c r="I36" s="115">
        <v>25970</v>
      </c>
      <c r="J36" s="114">
        <v>16757</v>
      </c>
      <c r="K36" s="114">
        <v>9213</v>
      </c>
      <c r="L36" s="423">
        <v>6698</v>
      </c>
      <c r="M36" s="424">
        <v>5607</v>
      </c>
    </row>
    <row r="37" spans="1:13" s="110" customFormat="1" ht="11.1" customHeight="1" x14ac:dyDescent="0.2">
      <c r="A37" s="422" t="s">
        <v>389</v>
      </c>
      <c r="B37" s="115">
        <v>72711</v>
      </c>
      <c r="C37" s="114">
        <v>37216</v>
      </c>
      <c r="D37" s="114">
        <v>35495</v>
      </c>
      <c r="E37" s="114">
        <v>51276</v>
      </c>
      <c r="F37" s="114">
        <v>21434</v>
      </c>
      <c r="G37" s="114">
        <v>7801</v>
      </c>
      <c r="H37" s="114">
        <v>24329</v>
      </c>
      <c r="I37" s="115">
        <v>25895</v>
      </c>
      <c r="J37" s="114">
        <v>16704</v>
      </c>
      <c r="K37" s="114">
        <v>9191</v>
      </c>
      <c r="L37" s="423">
        <v>4078</v>
      </c>
      <c r="M37" s="424">
        <v>4305</v>
      </c>
    </row>
    <row r="38" spans="1:13" ht="15" customHeight="1" x14ac:dyDescent="0.2">
      <c r="A38" s="425" t="s">
        <v>396</v>
      </c>
      <c r="B38" s="115">
        <v>72946</v>
      </c>
      <c r="C38" s="114">
        <v>37369</v>
      </c>
      <c r="D38" s="114">
        <v>35577</v>
      </c>
      <c r="E38" s="114">
        <v>51264</v>
      </c>
      <c r="F38" s="114">
        <v>21682</v>
      </c>
      <c r="G38" s="114">
        <v>7569</v>
      </c>
      <c r="H38" s="114">
        <v>24609</v>
      </c>
      <c r="I38" s="115">
        <v>25517</v>
      </c>
      <c r="J38" s="114">
        <v>16473</v>
      </c>
      <c r="K38" s="114">
        <v>9044</v>
      </c>
      <c r="L38" s="423">
        <v>5706</v>
      </c>
      <c r="M38" s="424">
        <v>5508</v>
      </c>
    </row>
    <row r="39" spans="1:13" ht="11.1" customHeight="1" x14ac:dyDescent="0.2">
      <c r="A39" s="422" t="s">
        <v>387</v>
      </c>
      <c r="B39" s="115">
        <v>73160</v>
      </c>
      <c r="C39" s="114">
        <v>37588</v>
      </c>
      <c r="D39" s="114">
        <v>35572</v>
      </c>
      <c r="E39" s="114">
        <v>51199</v>
      </c>
      <c r="F39" s="114">
        <v>21961</v>
      </c>
      <c r="G39" s="114">
        <v>7329</v>
      </c>
      <c r="H39" s="114">
        <v>24970</v>
      </c>
      <c r="I39" s="115">
        <v>25792</v>
      </c>
      <c r="J39" s="114">
        <v>16662</v>
      </c>
      <c r="K39" s="114">
        <v>9130</v>
      </c>
      <c r="L39" s="423">
        <v>4608</v>
      </c>
      <c r="M39" s="424">
        <v>4409</v>
      </c>
    </row>
    <row r="40" spans="1:13" ht="11.1" customHeight="1" x14ac:dyDescent="0.2">
      <c r="A40" s="425" t="s">
        <v>388</v>
      </c>
      <c r="B40" s="115">
        <v>74671</v>
      </c>
      <c r="C40" s="114">
        <v>38425</v>
      </c>
      <c r="D40" s="114">
        <v>36246</v>
      </c>
      <c r="E40" s="114">
        <v>52467</v>
      </c>
      <c r="F40" s="114">
        <v>22204</v>
      </c>
      <c r="G40" s="114">
        <v>8254</v>
      </c>
      <c r="H40" s="114">
        <v>25281</v>
      </c>
      <c r="I40" s="115">
        <v>25434</v>
      </c>
      <c r="J40" s="114">
        <v>16187</v>
      </c>
      <c r="K40" s="114">
        <v>9247</v>
      </c>
      <c r="L40" s="423">
        <v>7034</v>
      </c>
      <c r="M40" s="424">
        <v>5681</v>
      </c>
    </row>
    <row r="41" spans="1:13" s="110" customFormat="1" ht="11.1" customHeight="1" x14ac:dyDescent="0.2">
      <c r="A41" s="422" t="s">
        <v>389</v>
      </c>
      <c r="B41" s="115">
        <v>74713</v>
      </c>
      <c r="C41" s="114">
        <v>38249</v>
      </c>
      <c r="D41" s="114">
        <v>36464</v>
      </c>
      <c r="E41" s="114">
        <v>52328</v>
      </c>
      <c r="F41" s="114">
        <v>22385</v>
      </c>
      <c r="G41" s="114">
        <v>8087</v>
      </c>
      <c r="H41" s="114">
        <v>25465</v>
      </c>
      <c r="I41" s="115">
        <v>25431</v>
      </c>
      <c r="J41" s="114">
        <v>16112</v>
      </c>
      <c r="K41" s="114">
        <v>9319</v>
      </c>
      <c r="L41" s="423">
        <v>4398</v>
      </c>
      <c r="M41" s="424">
        <v>4528</v>
      </c>
    </row>
    <row r="42" spans="1:13" ht="15" customHeight="1" x14ac:dyDescent="0.2">
      <c r="A42" s="422" t="s">
        <v>397</v>
      </c>
      <c r="B42" s="115">
        <v>74882</v>
      </c>
      <c r="C42" s="114">
        <v>38351</v>
      </c>
      <c r="D42" s="114">
        <v>36531</v>
      </c>
      <c r="E42" s="114">
        <v>52334</v>
      </c>
      <c r="F42" s="114">
        <v>22548</v>
      </c>
      <c r="G42" s="114">
        <v>7817</v>
      </c>
      <c r="H42" s="114">
        <v>25747</v>
      </c>
      <c r="I42" s="115">
        <v>25055</v>
      </c>
      <c r="J42" s="114">
        <v>15882</v>
      </c>
      <c r="K42" s="114">
        <v>9173</v>
      </c>
      <c r="L42" s="423">
        <v>6083</v>
      </c>
      <c r="M42" s="424">
        <v>6231</v>
      </c>
    </row>
    <row r="43" spans="1:13" ht="11.1" customHeight="1" x14ac:dyDescent="0.2">
      <c r="A43" s="422" t="s">
        <v>387</v>
      </c>
      <c r="B43" s="115">
        <v>74770</v>
      </c>
      <c r="C43" s="114">
        <v>38226</v>
      </c>
      <c r="D43" s="114">
        <v>36544</v>
      </c>
      <c r="E43" s="114">
        <v>51888</v>
      </c>
      <c r="F43" s="114">
        <v>22882</v>
      </c>
      <c r="G43" s="114">
        <v>7533</v>
      </c>
      <c r="H43" s="114">
        <v>25994</v>
      </c>
      <c r="I43" s="115">
        <v>25349</v>
      </c>
      <c r="J43" s="114">
        <v>16013</v>
      </c>
      <c r="K43" s="114">
        <v>9336</v>
      </c>
      <c r="L43" s="423">
        <v>4721</v>
      </c>
      <c r="M43" s="424">
        <v>4670</v>
      </c>
    </row>
    <row r="44" spans="1:13" ht="11.1" customHeight="1" x14ac:dyDescent="0.2">
      <c r="A44" s="422" t="s">
        <v>388</v>
      </c>
      <c r="B44" s="115">
        <v>75856</v>
      </c>
      <c r="C44" s="114">
        <v>38828</v>
      </c>
      <c r="D44" s="114">
        <v>37028</v>
      </c>
      <c r="E44" s="114">
        <v>52824</v>
      </c>
      <c r="F44" s="114">
        <v>23032</v>
      </c>
      <c r="G44" s="114">
        <v>8255</v>
      </c>
      <c r="H44" s="114">
        <v>26234</v>
      </c>
      <c r="I44" s="115">
        <v>25284</v>
      </c>
      <c r="J44" s="114">
        <v>15645</v>
      </c>
      <c r="K44" s="114">
        <v>9639</v>
      </c>
      <c r="L44" s="423">
        <v>7741</v>
      </c>
      <c r="M44" s="424">
        <v>6773</v>
      </c>
    </row>
    <row r="45" spans="1:13" s="110" customFormat="1" ht="11.1" customHeight="1" x14ac:dyDescent="0.2">
      <c r="A45" s="422" t="s">
        <v>389</v>
      </c>
      <c r="B45" s="115">
        <v>75849</v>
      </c>
      <c r="C45" s="114">
        <v>38642</v>
      </c>
      <c r="D45" s="114">
        <v>37207</v>
      </c>
      <c r="E45" s="114">
        <v>52542</v>
      </c>
      <c r="F45" s="114">
        <v>23307</v>
      </c>
      <c r="G45" s="114">
        <v>8097</v>
      </c>
      <c r="H45" s="114">
        <v>26446</v>
      </c>
      <c r="I45" s="115">
        <v>25203</v>
      </c>
      <c r="J45" s="114">
        <v>15559</v>
      </c>
      <c r="K45" s="114">
        <v>9644</v>
      </c>
      <c r="L45" s="423">
        <v>5214</v>
      </c>
      <c r="M45" s="424">
        <v>5306</v>
      </c>
    </row>
    <row r="46" spans="1:13" ht="15" customHeight="1" x14ac:dyDescent="0.2">
      <c r="A46" s="422" t="s">
        <v>398</v>
      </c>
      <c r="B46" s="115">
        <v>75545</v>
      </c>
      <c r="C46" s="114">
        <v>38423</v>
      </c>
      <c r="D46" s="114">
        <v>37122</v>
      </c>
      <c r="E46" s="114">
        <v>52167</v>
      </c>
      <c r="F46" s="114">
        <v>23378</v>
      </c>
      <c r="G46" s="114">
        <v>7788</v>
      </c>
      <c r="H46" s="114">
        <v>26524</v>
      </c>
      <c r="I46" s="115">
        <v>24930</v>
      </c>
      <c r="J46" s="114">
        <v>15356</v>
      </c>
      <c r="K46" s="114">
        <v>9574</v>
      </c>
      <c r="L46" s="423">
        <v>5829</v>
      </c>
      <c r="M46" s="424">
        <v>6221</v>
      </c>
    </row>
    <row r="47" spans="1:13" ht="11.1" customHeight="1" x14ac:dyDescent="0.2">
      <c r="A47" s="422" t="s">
        <v>387</v>
      </c>
      <c r="B47" s="115">
        <v>75444</v>
      </c>
      <c r="C47" s="114">
        <v>38366</v>
      </c>
      <c r="D47" s="114">
        <v>37078</v>
      </c>
      <c r="E47" s="114">
        <v>51852</v>
      </c>
      <c r="F47" s="114">
        <v>23592</v>
      </c>
      <c r="G47" s="114">
        <v>7480</v>
      </c>
      <c r="H47" s="114">
        <v>26735</v>
      </c>
      <c r="I47" s="115">
        <v>25344</v>
      </c>
      <c r="J47" s="114">
        <v>15630</v>
      </c>
      <c r="K47" s="114">
        <v>9714</v>
      </c>
      <c r="L47" s="423">
        <v>5186</v>
      </c>
      <c r="M47" s="424">
        <v>5361</v>
      </c>
    </row>
    <row r="48" spans="1:13" ht="11.1" customHeight="1" x14ac:dyDescent="0.2">
      <c r="A48" s="422" t="s">
        <v>388</v>
      </c>
      <c r="B48" s="115">
        <v>76244</v>
      </c>
      <c r="C48" s="114">
        <v>38774</v>
      </c>
      <c r="D48" s="114">
        <v>37470</v>
      </c>
      <c r="E48" s="114">
        <v>52507</v>
      </c>
      <c r="F48" s="114">
        <v>23737</v>
      </c>
      <c r="G48" s="114">
        <v>8234</v>
      </c>
      <c r="H48" s="114">
        <v>26788</v>
      </c>
      <c r="I48" s="115">
        <v>25169</v>
      </c>
      <c r="J48" s="114">
        <v>15277</v>
      </c>
      <c r="K48" s="114">
        <v>9892</v>
      </c>
      <c r="L48" s="423">
        <v>7060</v>
      </c>
      <c r="M48" s="424">
        <v>6043</v>
      </c>
    </row>
    <row r="49" spans="1:17" s="110" customFormat="1" ht="11.1" customHeight="1" x14ac:dyDescent="0.2">
      <c r="A49" s="422" t="s">
        <v>389</v>
      </c>
      <c r="B49" s="115">
        <v>76565</v>
      </c>
      <c r="C49" s="114">
        <v>38862</v>
      </c>
      <c r="D49" s="114">
        <v>37703</v>
      </c>
      <c r="E49" s="114">
        <v>52580</v>
      </c>
      <c r="F49" s="114">
        <v>23985</v>
      </c>
      <c r="G49" s="114">
        <v>8040</v>
      </c>
      <c r="H49" s="114">
        <v>27059</v>
      </c>
      <c r="I49" s="115">
        <v>25284</v>
      </c>
      <c r="J49" s="114">
        <v>15345</v>
      </c>
      <c r="K49" s="114">
        <v>9939</v>
      </c>
      <c r="L49" s="423">
        <v>6223</v>
      </c>
      <c r="M49" s="424">
        <v>6185</v>
      </c>
    </row>
    <row r="50" spans="1:17" ht="15" customHeight="1" x14ac:dyDescent="0.2">
      <c r="A50" s="422" t="s">
        <v>399</v>
      </c>
      <c r="B50" s="143">
        <v>76265</v>
      </c>
      <c r="C50" s="144">
        <v>38589</v>
      </c>
      <c r="D50" s="144">
        <v>37676</v>
      </c>
      <c r="E50" s="144">
        <v>52177</v>
      </c>
      <c r="F50" s="144">
        <v>24088</v>
      </c>
      <c r="G50" s="144">
        <v>7709</v>
      </c>
      <c r="H50" s="144">
        <v>27161</v>
      </c>
      <c r="I50" s="143">
        <v>24424</v>
      </c>
      <c r="J50" s="144">
        <v>14900</v>
      </c>
      <c r="K50" s="144">
        <v>9524</v>
      </c>
      <c r="L50" s="426">
        <v>5520</v>
      </c>
      <c r="M50" s="427">
        <v>5787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0.95307432656032831</v>
      </c>
      <c r="C6" s="480">
        <f>'Tabelle 3.3'!J11</f>
        <v>-2.0296831127156039</v>
      </c>
      <c r="D6" s="481">
        <f t="shared" ref="D6:E9" si="0">IF(OR(AND(B6&gt;=-50,B6&lt;=50),ISNUMBER(B6)=FALSE),B6,"")</f>
        <v>0.95307432656032831</v>
      </c>
      <c r="E6" s="481">
        <f t="shared" si="0"/>
        <v>-2.0296831127156039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0.95307432656032831</v>
      </c>
      <c r="C14" s="480">
        <f>'Tabelle 3.3'!J11</f>
        <v>-2.0296831127156039</v>
      </c>
      <c r="D14" s="481">
        <f>IF(OR(AND(B14&gt;=-50,B14&lt;=50),ISNUMBER(B14)=FALSE),B14,"")</f>
        <v>0.95307432656032831</v>
      </c>
      <c r="E14" s="481">
        <f>IF(OR(AND(C14&gt;=-50,C14&lt;=50),ISNUMBER(C14)=FALSE),C14,"")</f>
        <v>-2.0296831127156039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4.1401273885350323</v>
      </c>
      <c r="C15" s="480">
        <f>'Tabelle 3.3'!J12</f>
        <v>12.121212121212121</v>
      </c>
      <c r="D15" s="481">
        <f t="shared" ref="D15:E45" si="3">IF(OR(AND(B15&gt;=-50,B15&lt;=50),ISNUMBER(B15)=FALSE),B15,"")</f>
        <v>4.1401273885350323</v>
      </c>
      <c r="E15" s="481">
        <f t="shared" si="3"/>
        <v>12.121212121212121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-1.9178082191780821</v>
      </c>
      <c r="C16" s="480">
        <f>'Tabelle 3.3'!J13</f>
        <v>2.0202020202020203</v>
      </c>
      <c r="D16" s="481">
        <f t="shared" si="3"/>
        <v>-1.9178082191780821</v>
      </c>
      <c r="E16" s="481">
        <f t="shared" si="3"/>
        <v>2.0202020202020203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-3.6580381471389645</v>
      </c>
      <c r="C17" s="480">
        <f>'Tabelle 3.3'!J14</f>
        <v>-3.4069400630914828</v>
      </c>
      <c r="D17" s="481">
        <f t="shared" si="3"/>
        <v>-3.6580381471389645</v>
      </c>
      <c r="E17" s="481">
        <f t="shared" si="3"/>
        <v>-3.4069400630914828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2.9162052417866371</v>
      </c>
      <c r="C18" s="480">
        <f>'Tabelle 3.3'!J15</f>
        <v>-5.2718286655683686</v>
      </c>
      <c r="D18" s="481">
        <f t="shared" si="3"/>
        <v>2.9162052417866371</v>
      </c>
      <c r="E18" s="481">
        <f t="shared" si="3"/>
        <v>-5.2718286655683686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-4.5870594423987372</v>
      </c>
      <c r="C19" s="480">
        <f>'Tabelle 3.3'!J16</f>
        <v>-6.3020214030915573</v>
      </c>
      <c r="D19" s="481">
        <f t="shared" si="3"/>
        <v>-4.5870594423987372</v>
      </c>
      <c r="E19" s="481">
        <f t="shared" si="3"/>
        <v>-6.3020214030915573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-7.2992700729927007</v>
      </c>
      <c r="C20" s="480">
        <f>'Tabelle 3.3'!J17</f>
        <v>22.627737226277372</v>
      </c>
      <c r="D20" s="481">
        <f t="shared" si="3"/>
        <v>-7.2992700729927007</v>
      </c>
      <c r="E20" s="481">
        <f t="shared" si="3"/>
        <v>22.627737226277372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-1.1245865490628446</v>
      </c>
      <c r="C21" s="480">
        <f>'Tabelle 3.3'!J18</f>
        <v>-4.1050903119868636</v>
      </c>
      <c r="D21" s="481">
        <f t="shared" si="3"/>
        <v>-1.1245865490628446</v>
      </c>
      <c r="E21" s="481">
        <f t="shared" si="3"/>
        <v>-4.1050903119868636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-9.2715705196940448</v>
      </c>
      <c r="C22" s="480">
        <f>'Tabelle 3.3'!J19</f>
        <v>-1.710350955131053</v>
      </c>
      <c r="D22" s="481">
        <f t="shared" si="3"/>
        <v>-9.2715705196940448</v>
      </c>
      <c r="E22" s="481">
        <f t="shared" si="3"/>
        <v>-1.710350955131053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8.3520179372197312</v>
      </c>
      <c r="C23" s="480">
        <f>'Tabelle 3.3'!J20</f>
        <v>-4.8966267682263327</v>
      </c>
      <c r="D23" s="481">
        <f t="shared" si="3"/>
        <v>8.3520179372197312</v>
      </c>
      <c r="E23" s="481">
        <f t="shared" si="3"/>
        <v>-4.8966267682263327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2.4215246636771299</v>
      </c>
      <c r="C24" s="480">
        <f>'Tabelle 3.3'!J21</f>
        <v>-9.5728451563691834</v>
      </c>
      <c r="D24" s="481">
        <f t="shared" si="3"/>
        <v>2.4215246636771299</v>
      </c>
      <c r="E24" s="481">
        <f t="shared" si="3"/>
        <v>-9.5728451563691834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3.4712950600801067</v>
      </c>
      <c r="C25" s="480">
        <f>'Tabelle 3.3'!J22</f>
        <v>-5.070422535211268</v>
      </c>
      <c r="D25" s="481">
        <f t="shared" si="3"/>
        <v>3.4712950600801067</v>
      </c>
      <c r="E25" s="481">
        <f t="shared" si="3"/>
        <v>-5.070422535211268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1.2931034482758621</v>
      </c>
      <c r="C26" s="480">
        <f>'Tabelle 3.3'!J23</f>
        <v>-2.0833333333333335</v>
      </c>
      <c r="D26" s="481">
        <f t="shared" si="3"/>
        <v>1.2931034482758621</v>
      </c>
      <c r="E26" s="481">
        <f t="shared" si="3"/>
        <v>-2.0833333333333335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32.011693769413483</v>
      </c>
      <c r="C27" s="480">
        <f>'Tabelle 3.3'!J24</f>
        <v>-3.472770323599053</v>
      </c>
      <c r="D27" s="481">
        <f t="shared" si="3"/>
        <v>32.011693769413483</v>
      </c>
      <c r="E27" s="481">
        <f t="shared" si="3"/>
        <v>-3.472770323599053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1.1692107827216629</v>
      </c>
      <c r="C28" s="480">
        <f>'Tabelle 3.3'!J25</f>
        <v>7.0492383988664544</v>
      </c>
      <c r="D28" s="481">
        <f t="shared" si="3"/>
        <v>1.1692107827216629</v>
      </c>
      <c r="E28" s="481">
        <f t="shared" si="3"/>
        <v>7.0492383988664544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-21.588594704684319</v>
      </c>
      <c r="C29" s="480">
        <f>'Tabelle 3.3'!J26</f>
        <v>-66.108786610878667</v>
      </c>
      <c r="D29" s="481">
        <f t="shared" si="3"/>
        <v>-21.588594704684319</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2.7501909854851032</v>
      </c>
      <c r="C30" s="480">
        <f>'Tabelle 3.3'!J27</f>
        <v>6.6037735849056602</v>
      </c>
      <c r="D30" s="481">
        <f t="shared" si="3"/>
        <v>2.7501909854851032</v>
      </c>
      <c r="E30" s="481">
        <f t="shared" si="3"/>
        <v>6.6037735849056602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0.74500507958008799</v>
      </c>
      <c r="C31" s="480">
        <f>'Tabelle 3.3'!J28</f>
        <v>2.2321428571428572</v>
      </c>
      <c r="D31" s="481">
        <f t="shared" si="3"/>
        <v>0.74500507958008799</v>
      </c>
      <c r="E31" s="481">
        <f t="shared" si="3"/>
        <v>2.2321428571428572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2.5388341406380492</v>
      </c>
      <c r="C32" s="480">
        <f>'Tabelle 3.3'!J29</f>
        <v>-0.99009900990099009</v>
      </c>
      <c r="D32" s="481">
        <f t="shared" si="3"/>
        <v>2.5388341406380492</v>
      </c>
      <c r="E32" s="481">
        <f t="shared" si="3"/>
        <v>-0.99009900990099009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3.2532649253731343</v>
      </c>
      <c r="C33" s="480">
        <f>'Tabelle 3.3'!J30</f>
        <v>-0.44776119402985076</v>
      </c>
      <c r="D33" s="481">
        <f t="shared" si="3"/>
        <v>3.2532649253731343</v>
      </c>
      <c r="E33" s="481">
        <f t="shared" si="3"/>
        <v>-0.44776119402985076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2.3401360544217686</v>
      </c>
      <c r="C34" s="480">
        <f>'Tabelle 3.3'!J31</f>
        <v>0.28343210512754446</v>
      </c>
      <c r="D34" s="481">
        <f t="shared" si="3"/>
        <v>2.3401360544217686</v>
      </c>
      <c r="E34" s="481">
        <f t="shared" si="3"/>
        <v>0.28343210512754446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4.1401273885350323</v>
      </c>
      <c r="C37" s="480">
        <f>'Tabelle 3.3'!J34</f>
        <v>12.121212121212121</v>
      </c>
      <c r="D37" s="481">
        <f t="shared" si="3"/>
        <v>4.1401273885350323</v>
      </c>
      <c r="E37" s="481">
        <f t="shared" si="3"/>
        <v>12.121212121212121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-3.0183003258962144</v>
      </c>
      <c r="C38" s="480">
        <f>'Tabelle 3.3'!J35</f>
        <v>-3.5148173673328738</v>
      </c>
      <c r="D38" s="481">
        <f t="shared" si="3"/>
        <v>-3.0183003258962144</v>
      </c>
      <c r="E38" s="481">
        <f t="shared" si="3"/>
        <v>-3.5148173673328738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2.3658792461020872</v>
      </c>
      <c r="C39" s="480">
        <f>'Tabelle 3.3'!J36</f>
        <v>-1.9820150486327766</v>
      </c>
      <c r="D39" s="481">
        <f t="shared" si="3"/>
        <v>2.3658792461020872</v>
      </c>
      <c r="E39" s="481">
        <f t="shared" si="3"/>
        <v>-1.9820150486327766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2.3658792461020872</v>
      </c>
      <c r="C45" s="480">
        <f>'Tabelle 3.3'!J36</f>
        <v>-1.9820150486327766</v>
      </c>
      <c r="D45" s="481">
        <f t="shared" si="3"/>
        <v>2.3658792461020872</v>
      </c>
      <c r="E45" s="481">
        <f t="shared" si="3"/>
        <v>-1.9820150486327766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68499</v>
      </c>
      <c r="C51" s="487">
        <v>17400</v>
      </c>
      <c r="D51" s="487">
        <v>8314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68886</v>
      </c>
      <c r="C52" s="487">
        <v>17777</v>
      </c>
      <c r="D52" s="487">
        <v>8497</v>
      </c>
      <c r="E52" s="488">
        <f t="shared" ref="E52:G70" si="11">IF($A$51=37802,IF(COUNTBLANK(B$51:B$70)&gt;0,#N/A,B52/B$51*100),IF(COUNTBLANK(B$51:B$75)&gt;0,#N/A,B52/B$51*100))</f>
        <v>100.56497175141243</v>
      </c>
      <c r="F52" s="488">
        <f t="shared" si="11"/>
        <v>102.16666666666667</v>
      </c>
      <c r="G52" s="488">
        <f t="shared" si="11"/>
        <v>102.20110656723598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69749</v>
      </c>
      <c r="C53" s="487">
        <v>17663</v>
      </c>
      <c r="D53" s="487">
        <v>8842</v>
      </c>
      <c r="E53" s="488">
        <f t="shared" si="11"/>
        <v>101.82484415830888</v>
      </c>
      <c r="F53" s="488">
        <f t="shared" si="11"/>
        <v>101.51149425287356</v>
      </c>
      <c r="G53" s="488">
        <f t="shared" si="11"/>
        <v>106.35073370218907</v>
      </c>
      <c r="H53" s="489">
        <f>IF(ISERROR(L53)=TRUE,IF(MONTH(A53)=MONTH(MAX(A$51:A$75)),A53,""),"")</f>
        <v>41883</v>
      </c>
      <c r="I53" s="488">
        <f t="shared" si="12"/>
        <v>101.82484415830888</v>
      </c>
      <c r="J53" s="488">
        <f t="shared" si="10"/>
        <v>101.51149425287356</v>
      </c>
      <c r="K53" s="488">
        <f t="shared" si="10"/>
        <v>106.35073370218907</v>
      </c>
      <c r="L53" s="488" t="e">
        <f t="shared" si="13"/>
        <v>#N/A</v>
      </c>
    </row>
    <row r="54" spans="1:14" ht="15" customHeight="1" x14ac:dyDescent="0.2">
      <c r="A54" s="490" t="s">
        <v>462</v>
      </c>
      <c r="B54" s="487">
        <v>69569</v>
      </c>
      <c r="C54" s="487">
        <v>17558</v>
      </c>
      <c r="D54" s="487">
        <v>8712</v>
      </c>
      <c r="E54" s="488">
        <f t="shared" si="11"/>
        <v>101.56206659951239</v>
      </c>
      <c r="F54" s="488">
        <f t="shared" si="11"/>
        <v>100.90804597701148</v>
      </c>
      <c r="G54" s="488">
        <f t="shared" si="11"/>
        <v>104.78710608611981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69972</v>
      </c>
      <c r="C55" s="487">
        <v>16993</v>
      </c>
      <c r="D55" s="487">
        <v>8492</v>
      </c>
      <c r="E55" s="488">
        <f t="shared" si="11"/>
        <v>102.15039635615118</v>
      </c>
      <c r="F55" s="488">
        <f t="shared" si="11"/>
        <v>97.660919540229884</v>
      </c>
      <c r="G55" s="488">
        <f t="shared" si="11"/>
        <v>102.14096704354101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70116</v>
      </c>
      <c r="C56" s="487">
        <v>17366</v>
      </c>
      <c r="D56" s="487">
        <v>8637</v>
      </c>
      <c r="E56" s="488">
        <f t="shared" si="11"/>
        <v>102.36061840318837</v>
      </c>
      <c r="F56" s="488">
        <f t="shared" si="11"/>
        <v>99.804597701149419</v>
      </c>
      <c r="G56" s="488">
        <f t="shared" si="11"/>
        <v>103.88501323069521</v>
      </c>
      <c r="H56" s="489" t="str">
        <f t="shared" si="14"/>
        <v/>
      </c>
      <c r="I56" s="488" t="str">
        <f t="shared" si="12"/>
        <v/>
      </c>
      <c r="J56" s="488" t="str">
        <f t="shared" si="10"/>
        <v/>
      </c>
      <c r="K56" s="488" t="str">
        <f t="shared" si="10"/>
        <v/>
      </c>
      <c r="L56" s="488" t="e">
        <f t="shared" si="13"/>
        <v>#N/A</v>
      </c>
    </row>
    <row r="57" spans="1:14" ht="15" customHeight="1" x14ac:dyDescent="0.2">
      <c r="A57" s="490">
        <v>42248</v>
      </c>
      <c r="B57" s="487">
        <v>71331</v>
      </c>
      <c r="C57" s="487">
        <v>17017</v>
      </c>
      <c r="D57" s="487">
        <v>8957</v>
      </c>
      <c r="E57" s="488">
        <f t="shared" si="11"/>
        <v>104.1343669250646</v>
      </c>
      <c r="F57" s="488">
        <f t="shared" si="11"/>
        <v>97.798850574712645</v>
      </c>
      <c r="G57" s="488">
        <f t="shared" si="11"/>
        <v>107.73394274717344</v>
      </c>
      <c r="H57" s="489">
        <f t="shared" si="14"/>
        <v>42248</v>
      </c>
      <c r="I57" s="488">
        <f t="shared" si="12"/>
        <v>104.1343669250646</v>
      </c>
      <c r="J57" s="488">
        <f t="shared" si="10"/>
        <v>97.798850574712645</v>
      </c>
      <c r="K57" s="488">
        <f t="shared" si="10"/>
        <v>107.73394274717344</v>
      </c>
      <c r="L57" s="488" t="e">
        <f t="shared" si="13"/>
        <v>#N/A</v>
      </c>
    </row>
    <row r="58" spans="1:14" ht="15" customHeight="1" x14ac:dyDescent="0.2">
      <c r="A58" s="490" t="s">
        <v>465</v>
      </c>
      <c r="B58" s="487">
        <v>71273</v>
      </c>
      <c r="C58" s="487">
        <v>17043</v>
      </c>
      <c r="D58" s="487">
        <v>9097</v>
      </c>
      <c r="E58" s="488">
        <f t="shared" si="11"/>
        <v>104.04969415611906</v>
      </c>
      <c r="F58" s="488">
        <f t="shared" si="11"/>
        <v>97.948275862068968</v>
      </c>
      <c r="G58" s="488">
        <f t="shared" si="11"/>
        <v>109.41784941063266</v>
      </c>
      <c r="H58" s="489" t="str">
        <f t="shared" si="14"/>
        <v/>
      </c>
      <c r="I58" s="488" t="str">
        <f t="shared" si="12"/>
        <v/>
      </c>
      <c r="J58" s="488" t="str">
        <f t="shared" si="10"/>
        <v/>
      </c>
      <c r="K58" s="488" t="str">
        <f t="shared" si="10"/>
        <v/>
      </c>
      <c r="L58" s="488" t="e">
        <f t="shared" si="13"/>
        <v>#N/A</v>
      </c>
    </row>
    <row r="59" spans="1:14" ht="15" customHeight="1" x14ac:dyDescent="0.2">
      <c r="A59" s="490" t="s">
        <v>466</v>
      </c>
      <c r="B59" s="487">
        <v>71291</v>
      </c>
      <c r="C59" s="487">
        <v>16936</v>
      </c>
      <c r="D59" s="487">
        <v>8880</v>
      </c>
      <c r="E59" s="488">
        <f t="shared" si="11"/>
        <v>104.07597191199871</v>
      </c>
      <c r="F59" s="488">
        <f t="shared" si="11"/>
        <v>97.333333333333343</v>
      </c>
      <c r="G59" s="488">
        <f t="shared" si="11"/>
        <v>106.80779408227087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71739</v>
      </c>
      <c r="C60" s="487">
        <v>17113</v>
      </c>
      <c r="D60" s="487">
        <v>9028</v>
      </c>
      <c r="E60" s="488">
        <f t="shared" si="11"/>
        <v>104.72999605833661</v>
      </c>
      <c r="F60" s="488">
        <f t="shared" si="11"/>
        <v>98.350574712643677</v>
      </c>
      <c r="G60" s="488">
        <f t="shared" si="11"/>
        <v>108.58792398364206</v>
      </c>
      <c r="H60" s="489" t="str">
        <f t="shared" si="14"/>
        <v/>
      </c>
      <c r="I60" s="488" t="str">
        <f t="shared" si="12"/>
        <v/>
      </c>
      <c r="J60" s="488" t="str">
        <f t="shared" si="10"/>
        <v/>
      </c>
      <c r="K60" s="488" t="str">
        <f t="shared" si="10"/>
        <v/>
      </c>
      <c r="L60" s="488" t="e">
        <f t="shared" si="13"/>
        <v>#N/A</v>
      </c>
    </row>
    <row r="61" spans="1:14" ht="15" customHeight="1" x14ac:dyDescent="0.2">
      <c r="A61" s="490">
        <v>42614</v>
      </c>
      <c r="B61" s="487">
        <v>72848</v>
      </c>
      <c r="C61" s="487">
        <v>16757</v>
      </c>
      <c r="D61" s="487">
        <v>9213</v>
      </c>
      <c r="E61" s="488">
        <f t="shared" si="11"/>
        <v>106.34899779558826</v>
      </c>
      <c r="F61" s="488">
        <f t="shared" si="11"/>
        <v>96.304597701149433</v>
      </c>
      <c r="G61" s="488">
        <f t="shared" si="11"/>
        <v>110.81308636035602</v>
      </c>
      <c r="H61" s="489">
        <f t="shared" si="14"/>
        <v>42614</v>
      </c>
      <c r="I61" s="488">
        <f t="shared" si="12"/>
        <v>106.34899779558826</v>
      </c>
      <c r="J61" s="488">
        <f t="shared" si="10"/>
        <v>96.304597701149433</v>
      </c>
      <c r="K61" s="488">
        <f t="shared" si="10"/>
        <v>110.81308636035602</v>
      </c>
      <c r="L61" s="488" t="e">
        <f t="shared" si="13"/>
        <v>#N/A</v>
      </c>
    </row>
    <row r="62" spans="1:14" ht="15" customHeight="1" x14ac:dyDescent="0.2">
      <c r="A62" s="490" t="s">
        <v>468</v>
      </c>
      <c r="B62" s="487">
        <v>72711</v>
      </c>
      <c r="C62" s="487">
        <v>16704</v>
      </c>
      <c r="D62" s="487">
        <v>9191</v>
      </c>
      <c r="E62" s="488">
        <f t="shared" si="11"/>
        <v>106.1489948758376</v>
      </c>
      <c r="F62" s="488">
        <f t="shared" si="11"/>
        <v>96</v>
      </c>
      <c r="G62" s="488">
        <f t="shared" si="11"/>
        <v>110.54847245609815</v>
      </c>
      <c r="H62" s="489" t="str">
        <f t="shared" si="14"/>
        <v/>
      </c>
      <c r="I62" s="488" t="str">
        <f t="shared" si="12"/>
        <v/>
      </c>
      <c r="J62" s="488" t="str">
        <f t="shared" si="10"/>
        <v/>
      </c>
      <c r="K62" s="488" t="str">
        <f t="shared" si="10"/>
        <v/>
      </c>
      <c r="L62" s="488" t="e">
        <f t="shared" si="13"/>
        <v>#N/A</v>
      </c>
    </row>
    <row r="63" spans="1:14" ht="15" customHeight="1" x14ac:dyDescent="0.2">
      <c r="A63" s="490" t="s">
        <v>469</v>
      </c>
      <c r="B63" s="487">
        <v>72946</v>
      </c>
      <c r="C63" s="487">
        <v>16473</v>
      </c>
      <c r="D63" s="487">
        <v>9044</v>
      </c>
      <c r="E63" s="488">
        <f t="shared" si="11"/>
        <v>106.49206557759967</v>
      </c>
      <c r="F63" s="488">
        <f t="shared" si="11"/>
        <v>94.672413793103445</v>
      </c>
      <c r="G63" s="488">
        <f t="shared" si="11"/>
        <v>108.78037045946596</v>
      </c>
      <c r="H63" s="489" t="str">
        <f t="shared" si="14"/>
        <v/>
      </c>
      <c r="I63" s="488" t="str">
        <f t="shared" si="12"/>
        <v/>
      </c>
      <c r="J63" s="488" t="str">
        <f t="shared" si="10"/>
        <v/>
      </c>
      <c r="K63" s="488" t="str">
        <f t="shared" si="10"/>
        <v/>
      </c>
      <c r="L63" s="488" t="e">
        <f t="shared" si="13"/>
        <v>#N/A</v>
      </c>
    </row>
    <row r="64" spans="1:14" ht="15" customHeight="1" x14ac:dyDescent="0.2">
      <c r="A64" s="490" t="s">
        <v>470</v>
      </c>
      <c r="B64" s="487">
        <v>73160</v>
      </c>
      <c r="C64" s="487">
        <v>16662</v>
      </c>
      <c r="D64" s="487">
        <v>9130</v>
      </c>
      <c r="E64" s="488">
        <f t="shared" si="11"/>
        <v>106.80447889750215</v>
      </c>
      <c r="F64" s="488">
        <f t="shared" si="11"/>
        <v>95.758620689655174</v>
      </c>
      <c r="G64" s="488">
        <f t="shared" si="11"/>
        <v>109.8147702670195</v>
      </c>
      <c r="H64" s="489" t="str">
        <f t="shared" si="14"/>
        <v/>
      </c>
      <c r="I64" s="488" t="str">
        <f t="shared" si="12"/>
        <v/>
      </c>
      <c r="J64" s="488" t="str">
        <f t="shared" si="10"/>
        <v/>
      </c>
      <c r="K64" s="488" t="str">
        <f t="shared" si="10"/>
        <v/>
      </c>
      <c r="L64" s="488" t="e">
        <f t="shared" si="13"/>
        <v>#N/A</v>
      </c>
    </row>
    <row r="65" spans="1:12" ht="15" customHeight="1" x14ac:dyDescent="0.2">
      <c r="A65" s="490">
        <v>42979</v>
      </c>
      <c r="B65" s="487">
        <v>74671</v>
      </c>
      <c r="C65" s="487">
        <v>16187</v>
      </c>
      <c r="D65" s="487">
        <v>9247</v>
      </c>
      <c r="E65" s="488">
        <f t="shared" si="11"/>
        <v>109.01035051606594</v>
      </c>
      <c r="F65" s="488">
        <f t="shared" si="11"/>
        <v>93.02873563218391</v>
      </c>
      <c r="G65" s="488">
        <f t="shared" si="11"/>
        <v>111.22203512148184</v>
      </c>
      <c r="H65" s="489">
        <f t="shared" si="14"/>
        <v>42979</v>
      </c>
      <c r="I65" s="488">
        <f t="shared" si="12"/>
        <v>109.01035051606594</v>
      </c>
      <c r="J65" s="488">
        <f t="shared" si="10"/>
        <v>93.02873563218391</v>
      </c>
      <c r="K65" s="488">
        <f t="shared" si="10"/>
        <v>111.22203512148184</v>
      </c>
      <c r="L65" s="488" t="e">
        <f t="shared" si="13"/>
        <v>#N/A</v>
      </c>
    </row>
    <row r="66" spans="1:12" ht="15" customHeight="1" x14ac:dyDescent="0.2">
      <c r="A66" s="490" t="s">
        <v>471</v>
      </c>
      <c r="B66" s="487">
        <v>74713</v>
      </c>
      <c r="C66" s="487">
        <v>16112</v>
      </c>
      <c r="D66" s="487">
        <v>9319</v>
      </c>
      <c r="E66" s="488">
        <f t="shared" si="11"/>
        <v>109.07166527978511</v>
      </c>
      <c r="F66" s="488">
        <f t="shared" si="11"/>
        <v>92.597701149425276</v>
      </c>
      <c r="G66" s="488">
        <f t="shared" si="11"/>
        <v>112.08804426268944</v>
      </c>
      <c r="H66" s="489" t="str">
        <f t="shared" si="14"/>
        <v/>
      </c>
      <c r="I66" s="488" t="str">
        <f t="shared" si="12"/>
        <v/>
      </c>
      <c r="J66" s="488" t="str">
        <f t="shared" si="10"/>
        <v/>
      </c>
      <c r="K66" s="488" t="str">
        <f t="shared" si="10"/>
        <v/>
      </c>
      <c r="L66" s="488" t="e">
        <f t="shared" si="13"/>
        <v>#N/A</v>
      </c>
    </row>
    <row r="67" spans="1:12" ht="15" customHeight="1" x14ac:dyDescent="0.2">
      <c r="A67" s="490" t="s">
        <v>472</v>
      </c>
      <c r="B67" s="487">
        <v>74882</v>
      </c>
      <c r="C67" s="487">
        <v>15882</v>
      </c>
      <c r="D67" s="487">
        <v>9173</v>
      </c>
      <c r="E67" s="488">
        <f t="shared" si="11"/>
        <v>109.31838420998847</v>
      </c>
      <c r="F67" s="488">
        <f t="shared" si="11"/>
        <v>91.275862068965523</v>
      </c>
      <c r="G67" s="488">
        <f t="shared" si="11"/>
        <v>110.33197017079625</v>
      </c>
      <c r="H67" s="489" t="str">
        <f t="shared" si="14"/>
        <v/>
      </c>
      <c r="I67" s="488" t="str">
        <f t="shared" si="12"/>
        <v/>
      </c>
      <c r="J67" s="488" t="str">
        <f t="shared" si="12"/>
        <v/>
      </c>
      <c r="K67" s="488" t="str">
        <f t="shared" si="12"/>
        <v/>
      </c>
      <c r="L67" s="488" t="e">
        <f t="shared" si="13"/>
        <v>#N/A</v>
      </c>
    </row>
    <row r="68" spans="1:12" ht="15" customHeight="1" x14ac:dyDescent="0.2">
      <c r="A68" s="490" t="s">
        <v>473</v>
      </c>
      <c r="B68" s="487">
        <v>74770</v>
      </c>
      <c r="C68" s="487">
        <v>16013</v>
      </c>
      <c r="D68" s="487">
        <v>9336</v>
      </c>
      <c r="E68" s="488">
        <f t="shared" si="11"/>
        <v>109.15487817340399</v>
      </c>
      <c r="F68" s="488">
        <f t="shared" si="11"/>
        <v>92.02873563218391</v>
      </c>
      <c r="G68" s="488">
        <f t="shared" si="11"/>
        <v>112.29251864325234</v>
      </c>
      <c r="H68" s="489" t="str">
        <f t="shared" si="14"/>
        <v/>
      </c>
      <c r="I68" s="488" t="str">
        <f t="shared" si="12"/>
        <v/>
      </c>
      <c r="J68" s="488" t="str">
        <f t="shared" si="12"/>
        <v/>
      </c>
      <c r="K68" s="488" t="str">
        <f t="shared" si="12"/>
        <v/>
      </c>
      <c r="L68" s="488" t="e">
        <f t="shared" si="13"/>
        <v>#N/A</v>
      </c>
    </row>
    <row r="69" spans="1:12" ht="15" customHeight="1" x14ac:dyDescent="0.2">
      <c r="A69" s="490">
        <v>43344</v>
      </c>
      <c r="B69" s="487">
        <v>75856</v>
      </c>
      <c r="C69" s="487">
        <v>15645</v>
      </c>
      <c r="D69" s="487">
        <v>9639</v>
      </c>
      <c r="E69" s="488">
        <f t="shared" si="11"/>
        <v>110.74030277814275</v>
      </c>
      <c r="F69" s="488">
        <f t="shared" si="11"/>
        <v>89.913793103448285</v>
      </c>
      <c r="G69" s="488">
        <f t="shared" si="11"/>
        <v>115.93697377916767</v>
      </c>
      <c r="H69" s="489">
        <f t="shared" si="14"/>
        <v>43344</v>
      </c>
      <c r="I69" s="488">
        <f t="shared" si="12"/>
        <v>110.74030277814275</v>
      </c>
      <c r="J69" s="488">
        <f t="shared" si="12"/>
        <v>89.913793103448285</v>
      </c>
      <c r="K69" s="488">
        <f t="shared" si="12"/>
        <v>115.93697377916767</v>
      </c>
      <c r="L69" s="488" t="e">
        <f t="shared" si="13"/>
        <v>#N/A</v>
      </c>
    </row>
    <row r="70" spans="1:12" ht="15" customHeight="1" x14ac:dyDescent="0.2">
      <c r="A70" s="490" t="s">
        <v>474</v>
      </c>
      <c r="B70" s="487">
        <v>75849</v>
      </c>
      <c r="C70" s="487">
        <v>15559</v>
      </c>
      <c r="D70" s="487">
        <v>9644</v>
      </c>
      <c r="E70" s="488">
        <f t="shared" si="11"/>
        <v>110.73008365085622</v>
      </c>
      <c r="F70" s="488">
        <f t="shared" si="11"/>
        <v>89.419540229885058</v>
      </c>
      <c r="G70" s="488">
        <f t="shared" si="11"/>
        <v>115.99711330286264</v>
      </c>
      <c r="H70" s="489" t="str">
        <f t="shared" si="14"/>
        <v/>
      </c>
      <c r="I70" s="488" t="str">
        <f t="shared" si="12"/>
        <v/>
      </c>
      <c r="J70" s="488" t="str">
        <f t="shared" si="12"/>
        <v/>
      </c>
      <c r="K70" s="488" t="str">
        <f t="shared" si="12"/>
        <v/>
      </c>
      <c r="L70" s="488" t="e">
        <f t="shared" si="13"/>
        <v>#N/A</v>
      </c>
    </row>
    <row r="71" spans="1:12" ht="15" customHeight="1" x14ac:dyDescent="0.2">
      <c r="A71" s="490" t="s">
        <v>475</v>
      </c>
      <c r="B71" s="487">
        <v>75545</v>
      </c>
      <c r="C71" s="487">
        <v>15356</v>
      </c>
      <c r="D71" s="487">
        <v>9574</v>
      </c>
      <c r="E71" s="491">
        <f t="shared" ref="E71:G75" si="15">IF($A$51=37802,IF(COUNTBLANK(B$51:B$70)&gt;0,#N/A,IF(ISBLANK(B71)=FALSE,B71/B$51*100,#N/A)),IF(COUNTBLANK(B$51:B$75)&gt;0,#N/A,B71/B$51*100))</f>
        <v>110.28628155155549</v>
      </c>
      <c r="F71" s="491">
        <f t="shared" si="15"/>
        <v>88.252873563218387</v>
      </c>
      <c r="G71" s="491">
        <f t="shared" si="15"/>
        <v>115.15515997113303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75444</v>
      </c>
      <c r="C72" s="487">
        <v>15630</v>
      </c>
      <c r="D72" s="487">
        <v>9714</v>
      </c>
      <c r="E72" s="491">
        <f t="shared" si="15"/>
        <v>110.13883414356414</v>
      </c>
      <c r="F72" s="491">
        <f t="shared" si="15"/>
        <v>89.827586206896541</v>
      </c>
      <c r="G72" s="491">
        <f t="shared" si="15"/>
        <v>116.83906663459224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76244</v>
      </c>
      <c r="C73" s="487">
        <v>15277</v>
      </c>
      <c r="D73" s="487">
        <v>9892</v>
      </c>
      <c r="E73" s="491">
        <f t="shared" si="15"/>
        <v>111.30673440488181</v>
      </c>
      <c r="F73" s="491">
        <f t="shared" si="15"/>
        <v>87.798850574712645</v>
      </c>
      <c r="G73" s="491">
        <f t="shared" si="15"/>
        <v>118.98003367813328</v>
      </c>
      <c r="H73" s="492">
        <f>IF(A$51=37802,IF(ISERROR(L73)=TRUE,IF(ISBLANK(A73)=FALSE,IF(MONTH(A73)=MONTH(MAX(A$51:A$75)),A73,""),""),""),IF(ISERROR(L73)=TRUE,IF(MONTH(A73)=MONTH(MAX(A$51:A$75)),A73,""),""))</f>
        <v>43709</v>
      </c>
      <c r="I73" s="488">
        <f t="shared" si="12"/>
        <v>111.30673440488181</v>
      </c>
      <c r="J73" s="488">
        <f t="shared" si="12"/>
        <v>87.798850574712645</v>
      </c>
      <c r="K73" s="488">
        <f t="shared" si="12"/>
        <v>118.98003367813328</v>
      </c>
      <c r="L73" s="488" t="e">
        <f t="shared" si="13"/>
        <v>#N/A</v>
      </c>
    </row>
    <row r="74" spans="1:12" ht="15" customHeight="1" x14ac:dyDescent="0.2">
      <c r="A74" s="490" t="s">
        <v>477</v>
      </c>
      <c r="B74" s="487">
        <v>76565</v>
      </c>
      <c r="C74" s="487">
        <v>15345</v>
      </c>
      <c r="D74" s="487">
        <v>9939</v>
      </c>
      <c r="E74" s="491">
        <f t="shared" si="15"/>
        <v>111.77535438473554</v>
      </c>
      <c r="F74" s="491">
        <f t="shared" si="15"/>
        <v>88.189655172413794</v>
      </c>
      <c r="G74" s="491">
        <f t="shared" si="15"/>
        <v>119.54534520086601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76265</v>
      </c>
      <c r="C75" s="493">
        <v>14900</v>
      </c>
      <c r="D75" s="493">
        <v>9524</v>
      </c>
      <c r="E75" s="491">
        <f t="shared" si="15"/>
        <v>111.33739178674141</v>
      </c>
      <c r="F75" s="491">
        <f t="shared" si="15"/>
        <v>85.632183908045974</v>
      </c>
      <c r="G75" s="491">
        <f t="shared" si="15"/>
        <v>114.5537647341833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111.30673440488181</v>
      </c>
      <c r="J77" s="488">
        <f>IF(J75&lt;&gt;"",J75,IF(J74&lt;&gt;"",J74,IF(J73&lt;&gt;"",J73,IF(J72&lt;&gt;"",J72,IF(J71&lt;&gt;"",J71,IF(J70&lt;&gt;"",J70,""))))))</f>
        <v>87.798850574712645</v>
      </c>
      <c r="K77" s="488">
        <f>IF(K75&lt;&gt;"",K75,IF(K74&lt;&gt;"",K74,IF(K73&lt;&gt;"",K73,IF(K72&lt;&gt;"",K72,IF(K71&lt;&gt;"",K71,IF(K70&lt;&gt;"",K70,""))))))</f>
        <v>118.98003367813328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+11,3%</v>
      </c>
      <c r="J79" s="488" t="str">
        <f>"GeB - ausschließlich: "&amp;IF(J77&gt;100,"+","")&amp;TEXT(J77-100,"0,0")&amp;"%"</f>
        <v>GeB - ausschließlich: -12,2%</v>
      </c>
      <c r="K79" s="488" t="str">
        <f>"GeB - im Nebenjob: "&amp;IF(K77&gt;100,"+","")&amp;TEXT(K77-100,"0,0")&amp;"%"</f>
        <v>GeB - im Nebenjob: +19,0%</v>
      </c>
    </row>
    <row r="81" spans="9:9" ht="15" customHeight="1" x14ac:dyDescent="0.2">
      <c r="I81" s="488" t="str">
        <f>IF(ISERROR(HLOOKUP(1,I$78:K$79,2,FALSE)),"",HLOOKUP(1,I$78:K$79,2,FALSE))</f>
        <v>GeB - im Nebenjob: +19,0%</v>
      </c>
    </row>
    <row r="82" spans="9:9" ht="15" customHeight="1" x14ac:dyDescent="0.2">
      <c r="I82" s="488" t="str">
        <f>IF(ISERROR(HLOOKUP(2,I$78:K$79,2,FALSE)),"",HLOOKUP(2,I$78:K$79,2,FALSE))</f>
        <v>SvB: +11,3%</v>
      </c>
    </row>
    <row r="83" spans="9:9" ht="15" customHeight="1" x14ac:dyDescent="0.2">
      <c r="I83" s="488" t="str">
        <f>IF(ISERROR(HLOOKUP(3,I$78:K$79,2,FALSE)),"",HLOOKUP(3,I$78:K$79,2,FALSE))</f>
        <v>GeB - ausschließlich: -12,2%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76265</v>
      </c>
      <c r="E12" s="114">
        <v>76565</v>
      </c>
      <c r="F12" s="114">
        <v>76244</v>
      </c>
      <c r="G12" s="114">
        <v>75444</v>
      </c>
      <c r="H12" s="114">
        <v>75545</v>
      </c>
      <c r="I12" s="115">
        <v>720</v>
      </c>
      <c r="J12" s="116">
        <v>0.95307432656032831</v>
      </c>
      <c r="N12" s="117"/>
    </row>
    <row r="13" spans="1:15" s="110" customFormat="1" ht="13.5" customHeight="1" x14ac:dyDescent="0.2">
      <c r="A13" s="118" t="s">
        <v>105</v>
      </c>
      <c r="B13" s="119" t="s">
        <v>106</v>
      </c>
      <c r="C13" s="113">
        <v>50.598570772962695</v>
      </c>
      <c r="D13" s="114">
        <v>38589</v>
      </c>
      <c r="E13" s="114">
        <v>38862</v>
      </c>
      <c r="F13" s="114">
        <v>38774</v>
      </c>
      <c r="G13" s="114">
        <v>38366</v>
      </c>
      <c r="H13" s="114">
        <v>38423</v>
      </c>
      <c r="I13" s="115">
        <v>166</v>
      </c>
      <c r="J13" s="116">
        <v>0.43203289696275671</v>
      </c>
    </row>
    <row r="14" spans="1:15" s="110" customFormat="1" ht="13.5" customHeight="1" x14ac:dyDescent="0.2">
      <c r="A14" s="120"/>
      <c r="B14" s="119" t="s">
        <v>107</v>
      </c>
      <c r="C14" s="113">
        <v>49.401429227037305</v>
      </c>
      <c r="D14" s="114">
        <v>37676</v>
      </c>
      <c r="E14" s="114">
        <v>37703</v>
      </c>
      <c r="F14" s="114">
        <v>37470</v>
      </c>
      <c r="G14" s="114">
        <v>37078</v>
      </c>
      <c r="H14" s="114">
        <v>37122</v>
      </c>
      <c r="I14" s="115">
        <v>554</v>
      </c>
      <c r="J14" s="116">
        <v>1.4923764883357578</v>
      </c>
    </row>
    <row r="15" spans="1:15" s="110" customFormat="1" ht="13.5" customHeight="1" x14ac:dyDescent="0.2">
      <c r="A15" s="118" t="s">
        <v>105</v>
      </c>
      <c r="B15" s="121" t="s">
        <v>108</v>
      </c>
      <c r="C15" s="113">
        <v>10.108175440896872</v>
      </c>
      <c r="D15" s="114">
        <v>7709</v>
      </c>
      <c r="E15" s="114">
        <v>8040</v>
      </c>
      <c r="F15" s="114">
        <v>8234</v>
      </c>
      <c r="G15" s="114">
        <v>7480</v>
      </c>
      <c r="H15" s="114">
        <v>7788</v>
      </c>
      <c r="I15" s="115">
        <v>-79</v>
      </c>
      <c r="J15" s="116">
        <v>-1.0143810991268618</v>
      </c>
    </row>
    <row r="16" spans="1:15" s="110" customFormat="1" ht="13.5" customHeight="1" x14ac:dyDescent="0.2">
      <c r="A16" s="118"/>
      <c r="B16" s="121" t="s">
        <v>109</v>
      </c>
      <c r="C16" s="113">
        <v>67.171048318363603</v>
      </c>
      <c r="D16" s="114">
        <v>51228</v>
      </c>
      <c r="E16" s="114">
        <v>51421</v>
      </c>
      <c r="F16" s="114">
        <v>51221</v>
      </c>
      <c r="G16" s="114">
        <v>51345</v>
      </c>
      <c r="H16" s="114">
        <v>51467</v>
      </c>
      <c r="I16" s="115">
        <v>-239</v>
      </c>
      <c r="J16" s="116">
        <v>-0.4643752307303709</v>
      </c>
    </row>
    <row r="17" spans="1:10" s="110" customFormat="1" ht="13.5" customHeight="1" x14ac:dyDescent="0.2">
      <c r="A17" s="118"/>
      <c r="B17" s="121" t="s">
        <v>110</v>
      </c>
      <c r="C17" s="113">
        <v>21.241722939749557</v>
      </c>
      <c r="D17" s="114">
        <v>16200</v>
      </c>
      <c r="E17" s="114">
        <v>15988</v>
      </c>
      <c r="F17" s="114">
        <v>15722</v>
      </c>
      <c r="G17" s="114">
        <v>15596</v>
      </c>
      <c r="H17" s="114">
        <v>15291</v>
      </c>
      <c r="I17" s="115">
        <v>909</v>
      </c>
      <c r="J17" s="116">
        <v>5.9446733372572105</v>
      </c>
    </row>
    <row r="18" spans="1:10" s="110" customFormat="1" ht="13.5" customHeight="1" x14ac:dyDescent="0.2">
      <c r="A18" s="120"/>
      <c r="B18" s="121" t="s">
        <v>111</v>
      </c>
      <c r="C18" s="113">
        <v>1.4790533009899691</v>
      </c>
      <c r="D18" s="114">
        <v>1128</v>
      </c>
      <c r="E18" s="114">
        <v>1116</v>
      </c>
      <c r="F18" s="114">
        <v>1067</v>
      </c>
      <c r="G18" s="114">
        <v>1023</v>
      </c>
      <c r="H18" s="114">
        <v>999</v>
      </c>
      <c r="I18" s="115">
        <v>129</v>
      </c>
      <c r="J18" s="116">
        <v>12.912912912912914</v>
      </c>
    </row>
    <row r="19" spans="1:10" s="110" customFormat="1" ht="13.5" customHeight="1" x14ac:dyDescent="0.2">
      <c r="A19" s="120"/>
      <c r="B19" s="121" t="s">
        <v>112</v>
      </c>
      <c r="C19" s="113">
        <v>0.42483445879499115</v>
      </c>
      <c r="D19" s="114">
        <v>324</v>
      </c>
      <c r="E19" s="114">
        <v>301</v>
      </c>
      <c r="F19" s="114">
        <v>285</v>
      </c>
      <c r="G19" s="114">
        <v>251</v>
      </c>
      <c r="H19" s="114">
        <v>252</v>
      </c>
      <c r="I19" s="115">
        <v>72</v>
      </c>
      <c r="J19" s="116">
        <v>28.571428571428573</v>
      </c>
    </row>
    <row r="20" spans="1:10" s="110" customFormat="1" ht="13.5" customHeight="1" x14ac:dyDescent="0.2">
      <c r="A20" s="118" t="s">
        <v>113</v>
      </c>
      <c r="B20" s="122" t="s">
        <v>114</v>
      </c>
      <c r="C20" s="113">
        <v>68.415393693043995</v>
      </c>
      <c r="D20" s="114">
        <v>52177</v>
      </c>
      <c r="E20" s="114">
        <v>52580</v>
      </c>
      <c r="F20" s="114">
        <v>52507</v>
      </c>
      <c r="G20" s="114">
        <v>51852</v>
      </c>
      <c r="H20" s="114">
        <v>52167</v>
      </c>
      <c r="I20" s="115">
        <v>10</v>
      </c>
      <c r="J20" s="116">
        <v>1.9169206586539384E-2</v>
      </c>
    </row>
    <row r="21" spans="1:10" s="110" customFormat="1" ht="13.5" customHeight="1" x14ac:dyDescent="0.2">
      <c r="A21" s="120"/>
      <c r="B21" s="122" t="s">
        <v>115</v>
      </c>
      <c r="C21" s="113">
        <v>31.584606306956008</v>
      </c>
      <c r="D21" s="114">
        <v>24088</v>
      </c>
      <c r="E21" s="114">
        <v>23985</v>
      </c>
      <c r="F21" s="114">
        <v>23737</v>
      </c>
      <c r="G21" s="114">
        <v>23592</v>
      </c>
      <c r="H21" s="114">
        <v>23378</v>
      </c>
      <c r="I21" s="115">
        <v>710</v>
      </c>
      <c r="J21" s="116">
        <v>3.0370433741124132</v>
      </c>
    </row>
    <row r="22" spans="1:10" s="110" customFormat="1" ht="13.5" customHeight="1" x14ac:dyDescent="0.2">
      <c r="A22" s="118" t="s">
        <v>113</v>
      </c>
      <c r="B22" s="122" t="s">
        <v>116</v>
      </c>
      <c r="C22" s="113">
        <v>88.604209008063989</v>
      </c>
      <c r="D22" s="114">
        <v>67574</v>
      </c>
      <c r="E22" s="114">
        <v>67988</v>
      </c>
      <c r="F22" s="114">
        <v>67734</v>
      </c>
      <c r="G22" s="114">
        <v>67194</v>
      </c>
      <c r="H22" s="114">
        <v>67371</v>
      </c>
      <c r="I22" s="115">
        <v>203</v>
      </c>
      <c r="J22" s="116">
        <v>0.30131659022428048</v>
      </c>
    </row>
    <row r="23" spans="1:10" s="110" customFormat="1" ht="13.5" customHeight="1" x14ac:dyDescent="0.2">
      <c r="A23" s="123"/>
      <c r="B23" s="124" t="s">
        <v>117</v>
      </c>
      <c r="C23" s="125">
        <v>11.307939421753098</v>
      </c>
      <c r="D23" s="114">
        <v>8624</v>
      </c>
      <c r="E23" s="114">
        <v>8511</v>
      </c>
      <c r="F23" s="114">
        <v>8445</v>
      </c>
      <c r="G23" s="114">
        <v>8188</v>
      </c>
      <c r="H23" s="114">
        <v>8114</v>
      </c>
      <c r="I23" s="115">
        <v>510</v>
      </c>
      <c r="J23" s="116">
        <v>6.2854325856544246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24424</v>
      </c>
      <c r="E26" s="114">
        <v>25284</v>
      </c>
      <c r="F26" s="114">
        <v>25169</v>
      </c>
      <c r="G26" s="114">
        <v>25344</v>
      </c>
      <c r="H26" s="140">
        <v>24930</v>
      </c>
      <c r="I26" s="115">
        <v>-506</v>
      </c>
      <c r="J26" s="116">
        <v>-2.0296831127156039</v>
      </c>
    </row>
    <row r="27" spans="1:10" s="110" customFormat="1" ht="13.5" customHeight="1" x14ac:dyDescent="0.2">
      <c r="A27" s="118" t="s">
        <v>105</v>
      </c>
      <c r="B27" s="119" t="s">
        <v>106</v>
      </c>
      <c r="C27" s="113">
        <v>41.037504094333443</v>
      </c>
      <c r="D27" s="115">
        <v>10023</v>
      </c>
      <c r="E27" s="114">
        <v>10313</v>
      </c>
      <c r="F27" s="114">
        <v>10212</v>
      </c>
      <c r="G27" s="114">
        <v>10207</v>
      </c>
      <c r="H27" s="140">
        <v>9986</v>
      </c>
      <c r="I27" s="115">
        <v>37</v>
      </c>
      <c r="J27" s="116">
        <v>0.3705187262167034</v>
      </c>
    </row>
    <row r="28" spans="1:10" s="110" customFormat="1" ht="13.5" customHeight="1" x14ac:dyDescent="0.2">
      <c r="A28" s="120"/>
      <c r="B28" s="119" t="s">
        <v>107</v>
      </c>
      <c r="C28" s="113">
        <v>58.962495905666557</v>
      </c>
      <c r="D28" s="115">
        <v>14401</v>
      </c>
      <c r="E28" s="114">
        <v>14971</v>
      </c>
      <c r="F28" s="114">
        <v>14957</v>
      </c>
      <c r="G28" s="114">
        <v>15137</v>
      </c>
      <c r="H28" s="140">
        <v>14944</v>
      </c>
      <c r="I28" s="115">
        <v>-543</v>
      </c>
      <c r="J28" s="116">
        <v>-3.6335653104925054</v>
      </c>
    </row>
    <row r="29" spans="1:10" s="110" customFormat="1" ht="13.5" customHeight="1" x14ac:dyDescent="0.2">
      <c r="A29" s="118" t="s">
        <v>105</v>
      </c>
      <c r="B29" s="121" t="s">
        <v>108</v>
      </c>
      <c r="C29" s="113">
        <v>17.593350802489354</v>
      </c>
      <c r="D29" s="115">
        <v>4297</v>
      </c>
      <c r="E29" s="114">
        <v>4417</v>
      </c>
      <c r="F29" s="114">
        <v>4393</v>
      </c>
      <c r="G29" s="114">
        <v>4407</v>
      </c>
      <c r="H29" s="140">
        <v>4220</v>
      </c>
      <c r="I29" s="115">
        <v>77</v>
      </c>
      <c r="J29" s="116">
        <v>1.8246445497630333</v>
      </c>
    </row>
    <row r="30" spans="1:10" s="110" customFormat="1" ht="13.5" customHeight="1" x14ac:dyDescent="0.2">
      <c r="A30" s="118"/>
      <c r="B30" s="121" t="s">
        <v>109</v>
      </c>
      <c r="C30" s="113">
        <v>48.738945299705208</v>
      </c>
      <c r="D30" s="115">
        <v>11904</v>
      </c>
      <c r="E30" s="114">
        <v>12426</v>
      </c>
      <c r="F30" s="114">
        <v>12416</v>
      </c>
      <c r="G30" s="114">
        <v>12586</v>
      </c>
      <c r="H30" s="140">
        <v>12494</v>
      </c>
      <c r="I30" s="115">
        <v>-590</v>
      </c>
      <c r="J30" s="116">
        <v>-4.7222666880102446</v>
      </c>
    </row>
    <row r="31" spans="1:10" s="110" customFormat="1" ht="13.5" customHeight="1" x14ac:dyDescent="0.2">
      <c r="A31" s="118"/>
      <c r="B31" s="121" t="s">
        <v>110</v>
      </c>
      <c r="C31" s="113">
        <v>19.308876514903375</v>
      </c>
      <c r="D31" s="115">
        <v>4716</v>
      </c>
      <c r="E31" s="114">
        <v>4844</v>
      </c>
      <c r="F31" s="114">
        <v>4818</v>
      </c>
      <c r="G31" s="114">
        <v>4806</v>
      </c>
      <c r="H31" s="140">
        <v>4760</v>
      </c>
      <c r="I31" s="115">
        <v>-44</v>
      </c>
      <c r="J31" s="116">
        <v>-0.92436974789915971</v>
      </c>
    </row>
    <row r="32" spans="1:10" s="110" customFormat="1" ht="13.5" customHeight="1" x14ac:dyDescent="0.2">
      <c r="A32" s="120"/>
      <c r="B32" s="121" t="s">
        <v>111</v>
      </c>
      <c r="C32" s="113">
        <v>14.358827382902064</v>
      </c>
      <c r="D32" s="115">
        <v>3507</v>
      </c>
      <c r="E32" s="114">
        <v>3597</v>
      </c>
      <c r="F32" s="114">
        <v>3542</v>
      </c>
      <c r="G32" s="114">
        <v>3545</v>
      </c>
      <c r="H32" s="140">
        <v>3456</v>
      </c>
      <c r="I32" s="115">
        <v>51</v>
      </c>
      <c r="J32" s="116">
        <v>1.4756944444444444</v>
      </c>
    </row>
    <row r="33" spans="1:10" s="110" customFormat="1" ht="13.5" customHeight="1" x14ac:dyDescent="0.2">
      <c r="A33" s="120"/>
      <c r="B33" s="121" t="s">
        <v>112</v>
      </c>
      <c r="C33" s="113">
        <v>1.3306583688175564</v>
      </c>
      <c r="D33" s="115">
        <v>325</v>
      </c>
      <c r="E33" s="114">
        <v>357</v>
      </c>
      <c r="F33" s="114">
        <v>344</v>
      </c>
      <c r="G33" s="114">
        <v>295</v>
      </c>
      <c r="H33" s="140">
        <v>270</v>
      </c>
      <c r="I33" s="115">
        <v>55</v>
      </c>
      <c r="J33" s="116">
        <v>20.37037037037037</v>
      </c>
    </row>
    <row r="34" spans="1:10" s="110" customFormat="1" ht="13.5" customHeight="1" x14ac:dyDescent="0.2">
      <c r="A34" s="118" t="s">
        <v>113</v>
      </c>
      <c r="B34" s="122" t="s">
        <v>116</v>
      </c>
      <c r="C34" s="113">
        <v>87.463150999017358</v>
      </c>
      <c r="D34" s="115">
        <v>21362</v>
      </c>
      <c r="E34" s="114">
        <v>22059</v>
      </c>
      <c r="F34" s="114">
        <v>22022</v>
      </c>
      <c r="G34" s="114">
        <v>22161</v>
      </c>
      <c r="H34" s="140">
        <v>21813</v>
      </c>
      <c r="I34" s="115">
        <v>-451</v>
      </c>
      <c r="J34" s="116">
        <v>-2.0675743822491177</v>
      </c>
    </row>
    <row r="35" spans="1:10" s="110" customFormat="1" ht="13.5" customHeight="1" x14ac:dyDescent="0.2">
      <c r="A35" s="118"/>
      <c r="B35" s="119" t="s">
        <v>117</v>
      </c>
      <c r="C35" s="113">
        <v>11.971830985915492</v>
      </c>
      <c r="D35" s="115">
        <v>2924</v>
      </c>
      <c r="E35" s="114">
        <v>3072</v>
      </c>
      <c r="F35" s="114">
        <v>3005</v>
      </c>
      <c r="G35" s="114">
        <v>3034</v>
      </c>
      <c r="H35" s="140">
        <v>2972</v>
      </c>
      <c r="I35" s="115">
        <v>-48</v>
      </c>
      <c r="J35" s="116">
        <v>-1.6150740242261103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14900</v>
      </c>
      <c r="E37" s="114">
        <v>15345</v>
      </c>
      <c r="F37" s="114">
        <v>15277</v>
      </c>
      <c r="G37" s="114">
        <v>15630</v>
      </c>
      <c r="H37" s="140">
        <v>15356</v>
      </c>
      <c r="I37" s="115">
        <v>-456</v>
      </c>
      <c r="J37" s="116">
        <v>-2.9695233133628549</v>
      </c>
    </row>
    <row r="38" spans="1:10" s="110" customFormat="1" ht="13.5" customHeight="1" x14ac:dyDescent="0.2">
      <c r="A38" s="118" t="s">
        <v>105</v>
      </c>
      <c r="B38" s="119" t="s">
        <v>106</v>
      </c>
      <c r="C38" s="113">
        <v>38.523489932885909</v>
      </c>
      <c r="D38" s="115">
        <v>5740</v>
      </c>
      <c r="E38" s="114">
        <v>5838</v>
      </c>
      <c r="F38" s="114">
        <v>5760</v>
      </c>
      <c r="G38" s="114">
        <v>5875</v>
      </c>
      <c r="H38" s="140">
        <v>5738</v>
      </c>
      <c r="I38" s="115">
        <v>2</v>
      </c>
      <c r="J38" s="116">
        <v>3.4855350296270481E-2</v>
      </c>
    </row>
    <row r="39" spans="1:10" s="110" customFormat="1" ht="13.5" customHeight="1" x14ac:dyDescent="0.2">
      <c r="A39" s="120"/>
      <c r="B39" s="119" t="s">
        <v>107</v>
      </c>
      <c r="C39" s="113">
        <v>61.476510067114091</v>
      </c>
      <c r="D39" s="115">
        <v>9160</v>
      </c>
      <c r="E39" s="114">
        <v>9507</v>
      </c>
      <c r="F39" s="114">
        <v>9517</v>
      </c>
      <c r="G39" s="114">
        <v>9755</v>
      </c>
      <c r="H39" s="140">
        <v>9618</v>
      </c>
      <c r="I39" s="115">
        <v>-458</v>
      </c>
      <c r="J39" s="116">
        <v>-4.7619047619047619</v>
      </c>
    </row>
    <row r="40" spans="1:10" s="110" customFormat="1" ht="13.5" customHeight="1" x14ac:dyDescent="0.2">
      <c r="A40" s="118" t="s">
        <v>105</v>
      </c>
      <c r="B40" s="121" t="s">
        <v>108</v>
      </c>
      <c r="C40" s="113">
        <v>21.818791946308725</v>
      </c>
      <c r="D40" s="115">
        <v>3251</v>
      </c>
      <c r="E40" s="114">
        <v>3280</v>
      </c>
      <c r="F40" s="114">
        <v>3244</v>
      </c>
      <c r="G40" s="114">
        <v>3415</v>
      </c>
      <c r="H40" s="140">
        <v>3197</v>
      </c>
      <c r="I40" s="115">
        <v>54</v>
      </c>
      <c r="J40" s="116">
        <v>1.6890835157960589</v>
      </c>
    </row>
    <row r="41" spans="1:10" s="110" customFormat="1" ht="13.5" customHeight="1" x14ac:dyDescent="0.2">
      <c r="A41" s="118"/>
      <c r="B41" s="121" t="s">
        <v>109</v>
      </c>
      <c r="C41" s="113">
        <v>35.375838926174495</v>
      </c>
      <c r="D41" s="115">
        <v>5271</v>
      </c>
      <c r="E41" s="114">
        <v>5551</v>
      </c>
      <c r="F41" s="114">
        <v>5581</v>
      </c>
      <c r="G41" s="114">
        <v>5741</v>
      </c>
      <c r="H41" s="140">
        <v>5743</v>
      </c>
      <c r="I41" s="115">
        <v>-472</v>
      </c>
      <c r="J41" s="116">
        <v>-8.2187010273376284</v>
      </c>
    </row>
    <row r="42" spans="1:10" s="110" customFormat="1" ht="13.5" customHeight="1" x14ac:dyDescent="0.2">
      <c r="A42" s="118"/>
      <c r="B42" s="121" t="s">
        <v>110</v>
      </c>
      <c r="C42" s="113">
        <v>19.973154362416107</v>
      </c>
      <c r="D42" s="115">
        <v>2976</v>
      </c>
      <c r="E42" s="114">
        <v>3024</v>
      </c>
      <c r="F42" s="114">
        <v>3010</v>
      </c>
      <c r="G42" s="114">
        <v>3024</v>
      </c>
      <c r="H42" s="140">
        <v>3054</v>
      </c>
      <c r="I42" s="115">
        <v>-78</v>
      </c>
      <c r="J42" s="116">
        <v>-2.5540275049115913</v>
      </c>
    </row>
    <row r="43" spans="1:10" s="110" customFormat="1" ht="13.5" customHeight="1" x14ac:dyDescent="0.2">
      <c r="A43" s="120"/>
      <c r="B43" s="121" t="s">
        <v>111</v>
      </c>
      <c r="C43" s="113">
        <v>22.832214765100669</v>
      </c>
      <c r="D43" s="115">
        <v>3402</v>
      </c>
      <c r="E43" s="114">
        <v>3490</v>
      </c>
      <c r="F43" s="114">
        <v>3442</v>
      </c>
      <c r="G43" s="114">
        <v>3450</v>
      </c>
      <c r="H43" s="140">
        <v>3362</v>
      </c>
      <c r="I43" s="115">
        <v>40</v>
      </c>
      <c r="J43" s="116">
        <v>1.1897679952409279</v>
      </c>
    </row>
    <row r="44" spans="1:10" s="110" customFormat="1" ht="13.5" customHeight="1" x14ac:dyDescent="0.2">
      <c r="A44" s="120"/>
      <c r="B44" s="121" t="s">
        <v>112</v>
      </c>
      <c r="C44" s="113">
        <v>1.9328859060402686</v>
      </c>
      <c r="D44" s="115">
        <v>288</v>
      </c>
      <c r="E44" s="114">
        <v>317</v>
      </c>
      <c r="F44" s="114">
        <v>309</v>
      </c>
      <c r="G44" s="114">
        <v>267</v>
      </c>
      <c r="H44" s="140">
        <v>247</v>
      </c>
      <c r="I44" s="115">
        <v>41</v>
      </c>
      <c r="J44" s="116">
        <v>16.599190283400809</v>
      </c>
    </row>
    <row r="45" spans="1:10" s="110" customFormat="1" ht="13.5" customHeight="1" x14ac:dyDescent="0.2">
      <c r="A45" s="118" t="s">
        <v>113</v>
      </c>
      <c r="B45" s="122" t="s">
        <v>116</v>
      </c>
      <c r="C45" s="113">
        <v>86.90604026845638</v>
      </c>
      <c r="D45" s="115">
        <v>12949</v>
      </c>
      <c r="E45" s="114">
        <v>13255</v>
      </c>
      <c r="F45" s="114">
        <v>13232</v>
      </c>
      <c r="G45" s="114">
        <v>13538</v>
      </c>
      <c r="H45" s="140">
        <v>13291</v>
      </c>
      <c r="I45" s="115">
        <v>-342</v>
      </c>
      <c r="J45" s="116">
        <v>-2.5731698141599577</v>
      </c>
    </row>
    <row r="46" spans="1:10" s="110" customFormat="1" ht="13.5" customHeight="1" x14ac:dyDescent="0.2">
      <c r="A46" s="118"/>
      <c r="B46" s="119" t="s">
        <v>117</v>
      </c>
      <c r="C46" s="113">
        <v>12.187919463087248</v>
      </c>
      <c r="D46" s="115">
        <v>1816</v>
      </c>
      <c r="E46" s="114">
        <v>1940</v>
      </c>
      <c r="F46" s="114">
        <v>1905</v>
      </c>
      <c r="G46" s="114">
        <v>1946</v>
      </c>
      <c r="H46" s="140">
        <v>1923</v>
      </c>
      <c r="I46" s="115">
        <v>-107</v>
      </c>
      <c r="J46" s="116">
        <v>-5.564222568902756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9524</v>
      </c>
      <c r="E48" s="114">
        <v>9939</v>
      </c>
      <c r="F48" s="114">
        <v>9892</v>
      </c>
      <c r="G48" s="114">
        <v>9714</v>
      </c>
      <c r="H48" s="140">
        <v>9574</v>
      </c>
      <c r="I48" s="115">
        <v>-50</v>
      </c>
      <c r="J48" s="116">
        <v>-0.52224775433465631</v>
      </c>
    </row>
    <row r="49" spans="1:12" s="110" customFormat="1" ht="13.5" customHeight="1" x14ac:dyDescent="0.2">
      <c r="A49" s="118" t="s">
        <v>105</v>
      </c>
      <c r="B49" s="119" t="s">
        <v>106</v>
      </c>
      <c r="C49" s="113">
        <v>44.970600587988237</v>
      </c>
      <c r="D49" s="115">
        <v>4283</v>
      </c>
      <c r="E49" s="114">
        <v>4475</v>
      </c>
      <c r="F49" s="114">
        <v>4452</v>
      </c>
      <c r="G49" s="114">
        <v>4332</v>
      </c>
      <c r="H49" s="140">
        <v>4248</v>
      </c>
      <c r="I49" s="115">
        <v>35</v>
      </c>
      <c r="J49" s="116">
        <v>0.82391713747645956</v>
      </c>
    </row>
    <row r="50" spans="1:12" s="110" customFormat="1" ht="13.5" customHeight="1" x14ac:dyDescent="0.2">
      <c r="A50" s="120"/>
      <c r="B50" s="119" t="s">
        <v>107</v>
      </c>
      <c r="C50" s="113">
        <v>55.029399412011763</v>
      </c>
      <c r="D50" s="115">
        <v>5241</v>
      </c>
      <c r="E50" s="114">
        <v>5464</v>
      </c>
      <c r="F50" s="114">
        <v>5440</v>
      </c>
      <c r="G50" s="114">
        <v>5382</v>
      </c>
      <c r="H50" s="140">
        <v>5326</v>
      </c>
      <c r="I50" s="115">
        <v>-85</v>
      </c>
      <c r="J50" s="116">
        <v>-1.5959444235824258</v>
      </c>
    </row>
    <row r="51" spans="1:12" s="110" customFormat="1" ht="13.5" customHeight="1" x14ac:dyDescent="0.2">
      <c r="A51" s="118" t="s">
        <v>105</v>
      </c>
      <c r="B51" s="121" t="s">
        <v>108</v>
      </c>
      <c r="C51" s="113">
        <v>10.982780344393111</v>
      </c>
      <c r="D51" s="115">
        <v>1046</v>
      </c>
      <c r="E51" s="114">
        <v>1137</v>
      </c>
      <c r="F51" s="114">
        <v>1149</v>
      </c>
      <c r="G51" s="114">
        <v>992</v>
      </c>
      <c r="H51" s="140">
        <v>1023</v>
      </c>
      <c r="I51" s="115">
        <v>23</v>
      </c>
      <c r="J51" s="116">
        <v>2.2482893450635384</v>
      </c>
    </row>
    <row r="52" spans="1:12" s="110" customFormat="1" ht="13.5" customHeight="1" x14ac:dyDescent="0.2">
      <c r="A52" s="118"/>
      <c r="B52" s="121" t="s">
        <v>109</v>
      </c>
      <c r="C52" s="113">
        <v>69.645107097858045</v>
      </c>
      <c r="D52" s="115">
        <v>6633</v>
      </c>
      <c r="E52" s="114">
        <v>6875</v>
      </c>
      <c r="F52" s="114">
        <v>6835</v>
      </c>
      <c r="G52" s="114">
        <v>6845</v>
      </c>
      <c r="H52" s="140">
        <v>6751</v>
      </c>
      <c r="I52" s="115">
        <v>-118</v>
      </c>
      <c r="J52" s="116">
        <v>-1.7478892015997629</v>
      </c>
    </row>
    <row r="53" spans="1:12" s="110" customFormat="1" ht="13.5" customHeight="1" x14ac:dyDescent="0.2">
      <c r="A53" s="118"/>
      <c r="B53" s="121" t="s">
        <v>110</v>
      </c>
      <c r="C53" s="113">
        <v>18.269634607307854</v>
      </c>
      <c r="D53" s="115">
        <v>1740</v>
      </c>
      <c r="E53" s="114">
        <v>1820</v>
      </c>
      <c r="F53" s="114">
        <v>1808</v>
      </c>
      <c r="G53" s="114">
        <v>1782</v>
      </c>
      <c r="H53" s="140">
        <v>1706</v>
      </c>
      <c r="I53" s="115">
        <v>34</v>
      </c>
      <c r="J53" s="116">
        <v>1.9929660023446658</v>
      </c>
    </row>
    <row r="54" spans="1:12" s="110" customFormat="1" ht="13.5" customHeight="1" x14ac:dyDescent="0.2">
      <c r="A54" s="120"/>
      <c r="B54" s="121" t="s">
        <v>111</v>
      </c>
      <c r="C54" s="113">
        <v>1.1024779504409912</v>
      </c>
      <c r="D54" s="115">
        <v>105</v>
      </c>
      <c r="E54" s="114">
        <v>107</v>
      </c>
      <c r="F54" s="114">
        <v>100</v>
      </c>
      <c r="G54" s="114">
        <v>95</v>
      </c>
      <c r="H54" s="140">
        <v>94</v>
      </c>
      <c r="I54" s="115">
        <v>11</v>
      </c>
      <c r="J54" s="116">
        <v>11.702127659574469</v>
      </c>
    </row>
    <row r="55" spans="1:12" s="110" customFormat="1" ht="13.5" customHeight="1" x14ac:dyDescent="0.2">
      <c r="A55" s="120"/>
      <c r="B55" s="121" t="s">
        <v>112</v>
      </c>
      <c r="C55" s="113">
        <v>0.38849223015539691</v>
      </c>
      <c r="D55" s="115">
        <v>37</v>
      </c>
      <c r="E55" s="114">
        <v>40</v>
      </c>
      <c r="F55" s="114">
        <v>35</v>
      </c>
      <c r="G55" s="114">
        <v>28</v>
      </c>
      <c r="H55" s="140">
        <v>23</v>
      </c>
      <c r="I55" s="115">
        <v>14</v>
      </c>
      <c r="J55" s="116">
        <v>60.869565217391305</v>
      </c>
    </row>
    <row r="56" spans="1:12" s="110" customFormat="1" ht="13.5" customHeight="1" x14ac:dyDescent="0.2">
      <c r="A56" s="118" t="s">
        <v>113</v>
      </c>
      <c r="B56" s="122" t="s">
        <v>116</v>
      </c>
      <c r="C56" s="113">
        <v>88.334733305333899</v>
      </c>
      <c r="D56" s="115">
        <v>8413</v>
      </c>
      <c r="E56" s="114">
        <v>8804</v>
      </c>
      <c r="F56" s="114">
        <v>8790</v>
      </c>
      <c r="G56" s="114">
        <v>8623</v>
      </c>
      <c r="H56" s="140">
        <v>8522</v>
      </c>
      <c r="I56" s="115">
        <v>-109</v>
      </c>
      <c r="J56" s="116">
        <v>-1.2790424782914809</v>
      </c>
    </row>
    <row r="57" spans="1:12" s="110" customFormat="1" ht="13.5" customHeight="1" x14ac:dyDescent="0.2">
      <c r="A57" s="142"/>
      <c r="B57" s="124" t="s">
        <v>117</v>
      </c>
      <c r="C57" s="125">
        <v>11.633767324653506</v>
      </c>
      <c r="D57" s="143">
        <v>1108</v>
      </c>
      <c r="E57" s="144">
        <v>1132</v>
      </c>
      <c r="F57" s="144">
        <v>1100</v>
      </c>
      <c r="G57" s="144">
        <v>1088</v>
      </c>
      <c r="H57" s="145">
        <v>1049</v>
      </c>
      <c r="I57" s="143">
        <v>59</v>
      </c>
      <c r="J57" s="146">
        <v>5.6244041944709249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76265</v>
      </c>
      <c r="E12" s="236">
        <v>76565</v>
      </c>
      <c r="F12" s="114">
        <v>76244</v>
      </c>
      <c r="G12" s="114">
        <v>75444</v>
      </c>
      <c r="H12" s="140">
        <v>75545</v>
      </c>
      <c r="I12" s="115">
        <v>720</v>
      </c>
      <c r="J12" s="116">
        <v>0.95307432656032831</v>
      </c>
    </row>
    <row r="13" spans="1:15" s="110" customFormat="1" ht="12" customHeight="1" x14ac:dyDescent="0.2">
      <c r="A13" s="118" t="s">
        <v>105</v>
      </c>
      <c r="B13" s="119" t="s">
        <v>106</v>
      </c>
      <c r="C13" s="113">
        <v>50.598570772962695</v>
      </c>
      <c r="D13" s="115">
        <v>38589</v>
      </c>
      <c r="E13" s="114">
        <v>38862</v>
      </c>
      <c r="F13" s="114">
        <v>38774</v>
      </c>
      <c r="G13" s="114">
        <v>38366</v>
      </c>
      <c r="H13" s="140">
        <v>38423</v>
      </c>
      <c r="I13" s="115">
        <v>166</v>
      </c>
      <c r="J13" s="116">
        <v>0.43203289696275671</v>
      </c>
    </row>
    <row r="14" spans="1:15" s="110" customFormat="1" ht="12" customHeight="1" x14ac:dyDescent="0.2">
      <c r="A14" s="118"/>
      <c r="B14" s="119" t="s">
        <v>107</v>
      </c>
      <c r="C14" s="113">
        <v>49.401429227037305</v>
      </c>
      <c r="D14" s="115">
        <v>37676</v>
      </c>
      <c r="E14" s="114">
        <v>37703</v>
      </c>
      <c r="F14" s="114">
        <v>37470</v>
      </c>
      <c r="G14" s="114">
        <v>37078</v>
      </c>
      <c r="H14" s="140">
        <v>37122</v>
      </c>
      <c r="I14" s="115">
        <v>554</v>
      </c>
      <c r="J14" s="116">
        <v>1.4923764883357578</v>
      </c>
    </row>
    <row r="15" spans="1:15" s="110" customFormat="1" ht="12" customHeight="1" x14ac:dyDescent="0.2">
      <c r="A15" s="118" t="s">
        <v>105</v>
      </c>
      <c r="B15" s="121" t="s">
        <v>108</v>
      </c>
      <c r="C15" s="113">
        <v>10.108175440896872</v>
      </c>
      <c r="D15" s="115">
        <v>7709</v>
      </c>
      <c r="E15" s="114">
        <v>8040</v>
      </c>
      <c r="F15" s="114">
        <v>8234</v>
      </c>
      <c r="G15" s="114">
        <v>7480</v>
      </c>
      <c r="H15" s="140">
        <v>7788</v>
      </c>
      <c r="I15" s="115">
        <v>-79</v>
      </c>
      <c r="J15" s="116">
        <v>-1.0143810991268618</v>
      </c>
    </row>
    <row r="16" spans="1:15" s="110" customFormat="1" ht="12" customHeight="1" x14ac:dyDescent="0.2">
      <c r="A16" s="118"/>
      <c r="B16" s="121" t="s">
        <v>109</v>
      </c>
      <c r="C16" s="113">
        <v>67.171048318363603</v>
      </c>
      <c r="D16" s="115">
        <v>51228</v>
      </c>
      <c r="E16" s="114">
        <v>51421</v>
      </c>
      <c r="F16" s="114">
        <v>51221</v>
      </c>
      <c r="G16" s="114">
        <v>51345</v>
      </c>
      <c r="H16" s="140">
        <v>51467</v>
      </c>
      <c r="I16" s="115">
        <v>-239</v>
      </c>
      <c r="J16" s="116">
        <v>-0.4643752307303709</v>
      </c>
    </row>
    <row r="17" spans="1:10" s="110" customFormat="1" ht="12" customHeight="1" x14ac:dyDescent="0.2">
      <c r="A17" s="118"/>
      <c r="B17" s="121" t="s">
        <v>110</v>
      </c>
      <c r="C17" s="113">
        <v>21.241722939749557</v>
      </c>
      <c r="D17" s="115">
        <v>16200</v>
      </c>
      <c r="E17" s="114">
        <v>15988</v>
      </c>
      <c r="F17" s="114">
        <v>15722</v>
      </c>
      <c r="G17" s="114">
        <v>15596</v>
      </c>
      <c r="H17" s="140">
        <v>15291</v>
      </c>
      <c r="I17" s="115">
        <v>909</v>
      </c>
      <c r="J17" s="116">
        <v>5.9446733372572105</v>
      </c>
    </row>
    <row r="18" spans="1:10" s="110" customFormat="1" ht="12" customHeight="1" x14ac:dyDescent="0.2">
      <c r="A18" s="120"/>
      <c r="B18" s="121" t="s">
        <v>111</v>
      </c>
      <c r="C18" s="113">
        <v>1.4790533009899691</v>
      </c>
      <c r="D18" s="115">
        <v>1128</v>
      </c>
      <c r="E18" s="114">
        <v>1116</v>
      </c>
      <c r="F18" s="114">
        <v>1067</v>
      </c>
      <c r="G18" s="114">
        <v>1023</v>
      </c>
      <c r="H18" s="140">
        <v>999</v>
      </c>
      <c r="I18" s="115">
        <v>129</v>
      </c>
      <c r="J18" s="116">
        <v>12.912912912912914</v>
      </c>
    </row>
    <row r="19" spans="1:10" s="110" customFormat="1" ht="12" customHeight="1" x14ac:dyDescent="0.2">
      <c r="A19" s="120"/>
      <c r="B19" s="121" t="s">
        <v>112</v>
      </c>
      <c r="C19" s="113">
        <v>0.42483445879499115</v>
      </c>
      <c r="D19" s="115">
        <v>324</v>
      </c>
      <c r="E19" s="114">
        <v>301</v>
      </c>
      <c r="F19" s="114">
        <v>285</v>
      </c>
      <c r="G19" s="114">
        <v>251</v>
      </c>
      <c r="H19" s="140">
        <v>252</v>
      </c>
      <c r="I19" s="115">
        <v>72</v>
      </c>
      <c r="J19" s="116">
        <v>28.571428571428573</v>
      </c>
    </row>
    <row r="20" spans="1:10" s="110" customFormat="1" ht="12" customHeight="1" x14ac:dyDescent="0.2">
      <c r="A20" s="118" t="s">
        <v>113</v>
      </c>
      <c r="B20" s="119" t="s">
        <v>181</v>
      </c>
      <c r="C20" s="113">
        <v>68.415393693043995</v>
      </c>
      <c r="D20" s="115">
        <v>52177</v>
      </c>
      <c r="E20" s="114">
        <v>52580</v>
      </c>
      <c r="F20" s="114">
        <v>52507</v>
      </c>
      <c r="G20" s="114">
        <v>51852</v>
      </c>
      <c r="H20" s="140">
        <v>52167</v>
      </c>
      <c r="I20" s="115">
        <v>10</v>
      </c>
      <c r="J20" s="116">
        <v>1.9169206586539384E-2</v>
      </c>
    </row>
    <row r="21" spans="1:10" s="110" customFormat="1" ht="12" customHeight="1" x14ac:dyDescent="0.2">
      <c r="A21" s="118"/>
      <c r="B21" s="119" t="s">
        <v>182</v>
      </c>
      <c r="C21" s="113">
        <v>31.584606306956008</v>
      </c>
      <c r="D21" s="115">
        <v>24088</v>
      </c>
      <c r="E21" s="114">
        <v>23985</v>
      </c>
      <c r="F21" s="114">
        <v>23737</v>
      </c>
      <c r="G21" s="114">
        <v>23592</v>
      </c>
      <c r="H21" s="140">
        <v>23378</v>
      </c>
      <c r="I21" s="115">
        <v>710</v>
      </c>
      <c r="J21" s="116">
        <v>3.0370433741124132</v>
      </c>
    </row>
    <row r="22" spans="1:10" s="110" customFormat="1" ht="12" customHeight="1" x14ac:dyDescent="0.2">
      <c r="A22" s="118" t="s">
        <v>113</v>
      </c>
      <c r="B22" s="119" t="s">
        <v>116</v>
      </c>
      <c r="C22" s="113">
        <v>88.604209008063989</v>
      </c>
      <c r="D22" s="115">
        <v>67574</v>
      </c>
      <c r="E22" s="114">
        <v>67988</v>
      </c>
      <c r="F22" s="114">
        <v>67734</v>
      </c>
      <c r="G22" s="114">
        <v>67194</v>
      </c>
      <c r="H22" s="140">
        <v>67371</v>
      </c>
      <c r="I22" s="115">
        <v>203</v>
      </c>
      <c r="J22" s="116">
        <v>0.30131659022428048</v>
      </c>
    </row>
    <row r="23" spans="1:10" s="110" customFormat="1" ht="12" customHeight="1" x14ac:dyDescent="0.2">
      <c r="A23" s="118"/>
      <c r="B23" s="119" t="s">
        <v>117</v>
      </c>
      <c r="C23" s="113">
        <v>11.307939421753098</v>
      </c>
      <c r="D23" s="115">
        <v>8624</v>
      </c>
      <c r="E23" s="114">
        <v>8511</v>
      </c>
      <c r="F23" s="114">
        <v>8445</v>
      </c>
      <c r="G23" s="114">
        <v>8188</v>
      </c>
      <c r="H23" s="140">
        <v>8114</v>
      </c>
      <c r="I23" s="115">
        <v>510</v>
      </c>
      <c r="J23" s="116">
        <v>6.2854325856544246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109805</v>
      </c>
      <c r="E64" s="236">
        <v>109450</v>
      </c>
      <c r="F64" s="236">
        <v>109342</v>
      </c>
      <c r="G64" s="236">
        <v>107895</v>
      </c>
      <c r="H64" s="140">
        <v>108097</v>
      </c>
      <c r="I64" s="115">
        <v>1708</v>
      </c>
      <c r="J64" s="116">
        <v>1.580062351406607</v>
      </c>
    </row>
    <row r="65" spans="1:12" s="110" customFormat="1" ht="12" customHeight="1" x14ac:dyDescent="0.2">
      <c r="A65" s="118" t="s">
        <v>105</v>
      </c>
      <c r="B65" s="119" t="s">
        <v>106</v>
      </c>
      <c r="C65" s="113">
        <v>52.589590637949094</v>
      </c>
      <c r="D65" s="235">
        <v>57746</v>
      </c>
      <c r="E65" s="236">
        <v>57653</v>
      </c>
      <c r="F65" s="236">
        <v>57715</v>
      </c>
      <c r="G65" s="236">
        <v>56927</v>
      </c>
      <c r="H65" s="140">
        <v>57040</v>
      </c>
      <c r="I65" s="115">
        <v>706</v>
      </c>
      <c r="J65" s="116">
        <v>1.2377279102384291</v>
      </c>
    </row>
    <row r="66" spans="1:12" s="110" customFormat="1" ht="12" customHeight="1" x14ac:dyDescent="0.2">
      <c r="A66" s="118"/>
      <c r="B66" s="119" t="s">
        <v>107</v>
      </c>
      <c r="C66" s="113">
        <v>47.410409362050906</v>
      </c>
      <c r="D66" s="235">
        <v>52059</v>
      </c>
      <c r="E66" s="236">
        <v>51797</v>
      </c>
      <c r="F66" s="236">
        <v>51627</v>
      </c>
      <c r="G66" s="236">
        <v>50968</v>
      </c>
      <c r="H66" s="140">
        <v>51057</v>
      </c>
      <c r="I66" s="115">
        <v>1002</v>
      </c>
      <c r="J66" s="116">
        <v>1.9625124860450085</v>
      </c>
    </row>
    <row r="67" spans="1:12" s="110" customFormat="1" ht="12" customHeight="1" x14ac:dyDescent="0.2">
      <c r="A67" s="118" t="s">
        <v>105</v>
      </c>
      <c r="B67" s="121" t="s">
        <v>108</v>
      </c>
      <c r="C67" s="113">
        <v>8.9467692728017845</v>
      </c>
      <c r="D67" s="235">
        <v>9824</v>
      </c>
      <c r="E67" s="236">
        <v>10255</v>
      </c>
      <c r="F67" s="236">
        <v>10403</v>
      </c>
      <c r="G67" s="236">
        <v>9482</v>
      </c>
      <c r="H67" s="140">
        <v>9851</v>
      </c>
      <c r="I67" s="115">
        <v>-27</v>
      </c>
      <c r="J67" s="116">
        <v>-0.27408384935539537</v>
      </c>
    </row>
    <row r="68" spans="1:12" s="110" customFormat="1" ht="12" customHeight="1" x14ac:dyDescent="0.2">
      <c r="A68" s="118"/>
      <c r="B68" s="121" t="s">
        <v>109</v>
      </c>
      <c r="C68" s="113">
        <v>66.668184508902144</v>
      </c>
      <c r="D68" s="235">
        <v>73205</v>
      </c>
      <c r="E68" s="236">
        <v>72842</v>
      </c>
      <c r="F68" s="236">
        <v>72992</v>
      </c>
      <c r="G68" s="236">
        <v>72859</v>
      </c>
      <c r="H68" s="140">
        <v>73126</v>
      </c>
      <c r="I68" s="115">
        <v>79</v>
      </c>
      <c r="J68" s="116">
        <v>0.10803271066378579</v>
      </c>
    </row>
    <row r="69" spans="1:12" s="110" customFormat="1" ht="12" customHeight="1" x14ac:dyDescent="0.2">
      <c r="A69" s="118"/>
      <c r="B69" s="121" t="s">
        <v>110</v>
      </c>
      <c r="C69" s="113">
        <v>23.029005965119985</v>
      </c>
      <c r="D69" s="235">
        <v>25287</v>
      </c>
      <c r="E69" s="236">
        <v>24881</v>
      </c>
      <c r="F69" s="236">
        <v>24545</v>
      </c>
      <c r="G69" s="236">
        <v>24207</v>
      </c>
      <c r="H69" s="140">
        <v>23797</v>
      </c>
      <c r="I69" s="115">
        <v>1490</v>
      </c>
      <c r="J69" s="116">
        <v>6.2612934403496237</v>
      </c>
    </row>
    <row r="70" spans="1:12" s="110" customFormat="1" ht="12" customHeight="1" x14ac:dyDescent="0.2">
      <c r="A70" s="120"/>
      <c r="B70" s="121" t="s">
        <v>111</v>
      </c>
      <c r="C70" s="113">
        <v>1.3560402531760849</v>
      </c>
      <c r="D70" s="235">
        <v>1489</v>
      </c>
      <c r="E70" s="236">
        <v>1472</v>
      </c>
      <c r="F70" s="236">
        <v>1402</v>
      </c>
      <c r="G70" s="236">
        <v>1347</v>
      </c>
      <c r="H70" s="140">
        <v>1323</v>
      </c>
      <c r="I70" s="115">
        <v>166</v>
      </c>
      <c r="J70" s="116">
        <v>12.547241118669691</v>
      </c>
    </row>
    <row r="71" spans="1:12" s="110" customFormat="1" ht="12" customHeight="1" x14ac:dyDescent="0.2">
      <c r="A71" s="120"/>
      <c r="B71" s="121" t="s">
        <v>112</v>
      </c>
      <c r="C71" s="113">
        <v>0.4371385638176768</v>
      </c>
      <c r="D71" s="235">
        <v>480</v>
      </c>
      <c r="E71" s="236">
        <v>459</v>
      </c>
      <c r="F71" s="236">
        <v>433</v>
      </c>
      <c r="G71" s="236">
        <v>373</v>
      </c>
      <c r="H71" s="140">
        <v>366</v>
      </c>
      <c r="I71" s="115">
        <v>114</v>
      </c>
      <c r="J71" s="116">
        <v>31.147540983606557</v>
      </c>
    </row>
    <row r="72" spans="1:12" s="110" customFormat="1" ht="12" customHeight="1" x14ac:dyDescent="0.2">
      <c r="A72" s="118" t="s">
        <v>113</v>
      </c>
      <c r="B72" s="119" t="s">
        <v>181</v>
      </c>
      <c r="C72" s="113">
        <v>70.64705614498429</v>
      </c>
      <c r="D72" s="235">
        <v>77574</v>
      </c>
      <c r="E72" s="236">
        <v>77471</v>
      </c>
      <c r="F72" s="236">
        <v>77691</v>
      </c>
      <c r="G72" s="236">
        <v>76680</v>
      </c>
      <c r="H72" s="140">
        <v>77060</v>
      </c>
      <c r="I72" s="115">
        <v>514</v>
      </c>
      <c r="J72" s="116">
        <v>0.66701271736309364</v>
      </c>
    </row>
    <row r="73" spans="1:12" s="110" customFormat="1" ht="12" customHeight="1" x14ac:dyDescent="0.2">
      <c r="A73" s="118"/>
      <c r="B73" s="119" t="s">
        <v>182</v>
      </c>
      <c r="C73" s="113">
        <v>29.35294385501571</v>
      </c>
      <c r="D73" s="115">
        <v>32231</v>
      </c>
      <c r="E73" s="114">
        <v>31979</v>
      </c>
      <c r="F73" s="114">
        <v>31651</v>
      </c>
      <c r="G73" s="114">
        <v>31215</v>
      </c>
      <c r="H73" s="140">
        <v>31037</v>
      </c>
      <c r="I73" s="115">
        <v>1194</v>
      </c>
      <c r="J73" s="116">
        <v>3.8470212971614526</v>
      </c>
    </row>
    <row r="74" spans="1:12" s="110" customFormat="1" ht="12" customHeight="1" x14ac:dyDescent="0.2">
      <c r="A74" s="118" t="s">
        <v>113</v>
      </c>
      <c r="B74" s="119" t="s">
        <v>116</v>
      </c>
      <c r="C74" s="113">
        <v>90.610627931332814</v>
      </c>
      <c r="D74" s="115">
        <v>99495</v>
      </c>
      <c r="E74" s="114">
        <v>99379</v>
      </c>
      <c r="F74" s="114">
        <v>99386</v>
      </c>
      <c r="G74" s="114">
        <v>98249</v>
      </c>
      <c r="H74" s="140">
        <v>98501</v>
      </c>
      <c r="I74" s="115">
        <v>994</v>
      </c>
      <c r="J74" s="116">
        <v>1.0091268108953209</v>
      </c>
    </row>
    <row r="75" spans="1:12" s="110" customFormat="1" ht="12" customHeight="1" x14ac:dyDescent="0.2">
      <c r="A75" s="142"/>
      <c r="B75" s="124" t="s">
        <v>117</v>
      </c>
      <c r="C75" s="125">
        <v>9.3165156413642372</v>
      </c>
      <c r="D75" s="143">
        <v>10230</v>
      </c>
      <c r="E75" s="144">
        <v>9996</v>
      </c>
      <c r="F75" s="144">
        <v>9876</v>
      </c>
      <c r="G75" s="144">
        <v>9551</v>
      </c>
      <c r="H75" s="145">
        <v>9508</v>
      </c>
      <c r="I75" s="143">
        <v>722</v>
      </c>
      <c r="J75" s="146">
        <v>7.5936053849389991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76265</v>
      </c>
      <c r="G11" s="114">
        <v>76565</v>
      </c>
      <c r="H11" s="114">
        <v>76244</v>
      </c>
      <c r="I11" s="114">
        <v>75444</v>
      </c>
      <c r="J11" s="140">
        <v>75545</v>
      </c>
      <c r="K11" s="114">
        <v>720</v>
      </c>
      <c r="L11" s="116">
        <v>0.95307432656032831</v>
      </c>
    </row>
    <row r="12" spans="1:17" s="110" customFormat="1" ht="24.95" customHeight="1" x14ac:dyDescent="0.2">
      <c r="A12" s="604" t="s">
        <v>185</v>
      </c>
      <c r="B12" s="605"/>
      <c r="C12" s="605"/>
      <c r="D12" s="606"/>
      <c r="E12" s="113">
        <v>50.598570772962695</v>
      </c>
      <c r="F12" s="115">
        <v>38589</v>
      </c>
      <c r="G12" s="114">
        <v>38862</v>
      </c>
      <c r="H12" s="114">
        <v>38774</v>
      </c>
      <c r="I12" s="114">
        <v>38366</v>
      </c>
      <c r="J12" s="140">
        <v>38423</v>
      </c>
      <c r="K12" s="114">
        <v>166</v>
      </c>
      <c r="L12" s="116">
        <v>0.43203289696275671</v>
      </c>
    </row>
    <row r="13" spans="1:17" s="110" customFormat="1" ht="15" customHeight="1" x14ac:dyDescent="0.2">
      <c r="A13" s="120"/>
      <c r="B13" s="612" t="s">
        <v>107</v>
      </c>
      <c r="C13" s="612"/>
      <c r="E13" s="113">
        <v>49.401429227037305</v>
      </c>
      <c r="F13" s="115">
        <v>37676</v>
      </c>
      <c r="G13" s="114">
        <v>37703</v>
      </c>
      <c r="H13" s="114">
        <v>37470</v>
      </c>
      <c r="I13" s="114">
        <v>37078</v>
      </c>
      <c r="J13" s="140">
        <v>37122</v>
      </c>
      <c r="K13" s="114">
        <v>554</v>
      </c>
      <c r="L13" s="116">
        <v>1.4923764883357578</v>
      </c>
    </row>
    <row r="14" spans="1:17" s="110" customFormat="1" ht="24.95" customHeight="1" x14ac:dyDescent="0.2">
      <c r="A14" s="604" t="s">
        <v>186</v>
      </c>
      <c r="B14" s="605"/>
      <c r="C14" s="605"/>
      <c r="D14" s="606"/>
      <c r="E14" s="113">
        <v>10.108175440896872</v>
      </c>
      <c r="F14" s="115">
        <v>7709</v>
      </c>
      <c r="G14" s="114">
        <v>8040</v>
      </c>
      <c r="H14" s="114">
        <v>8234</v>
      </c>
      <c r="I14" s="114">
        <v>7480</v>
      </c>
      <c r="J14" s="140">
        <v>7788</v>
      </c>
      <c r="K14" s="114">
        <v>-79</v>
      </c>
      <c r="L14" s="116">
        <v>-1.0143810991268618</v>
      </c>
    </row>
    <row r="15" spans="1:17" s="110" customFormat="1" ht="15" customHeight="1" x14ac:dyDescent="0.2">
      <c r="A15" s="120"/>
      <c r="B15" s="119"/>
      <c r="C15" s="258" t="s">
        <v>106</v>
      </c>
      <c r="E15" s="113">
        <v>54.507718251394472</v>
      </c>
      <c r="F15" s="115">
        <v>4202</v>
      </c>
      <c r="G15" s="114">
        <v>4413</v>
      </c>
      <c r="H15" s="114">
        <v>4550</v>
      </c>
      <c r="I15" s="114">
        <v>4098</v>
      </c>
      <c r="J15" s="140">
        <v>4237</v>
      </c>
      <c r="K15" s="114">
        <v>-35</v>
      </c>
      <c r="L15" s="116">
        <v>-0.82605617181968372</v>
      </c>
    </row>
    <row r="16" spans="1:17" s="110" customFormat="1" ht="15" customHeight="1" x14ac:dyDescent="0.2">
      <c r="A16" s="120"/>
      <c r="B16" s="119"/>
      <c r="C16" s="258" t="s">
        <v>107</v>
      </c>
      <c r="E16" s="113">
        <v>45.492281748605528</v>
      </c>
      <c r="F16" s="115">
        <v>3507</v>
      </c>
      <c r="G16" s="114">
        <v>3627</v>
      </c>
      <c r="H16" s="114">
        <v>3684</v>
      </c>
      <c r="I16" s="114">
        <v>3382</v>
      </c>
      <c r="J16" s="140">
        <v>3551</v>
      </c>
      <c r="K16" s="114">
        <v>-44</v>
      </c>
      <c r="L16" s="116">
        <v>-1.239087580963109</v>
      </c>
    </row>
    <row r="17" spans="1:12" s="110" customFormat="1" ht="15" customHeight="1" x14ac:dyDescent="0.2">
      <c r="A17" s="120"/>
      <c r="B17" s="121" t="s">
        <v>109</v>
      </c>
      <c r="C17" s="258"/>
      <c r="E17" s="113">
        <v>67.171048318363603</v>
      </c>
      <c r="F17" s="115">
        <v>51228</v>
      </c>
      <c r="G17" s="114">
        <v>51421</v>
      </c>
      <c r="H17" s="114">
        <v>51221</v>
      </c>
      <c r="I17" s="114">
        <v>51345</v>
      </c>
      <c r="J17" s="140">
        <v>51467</v>
      </c>
      <c r="K17" s="114">
        <v>-239</v>
      </c>
      <c r="L17" s="116">
        <v>-0.4643752307303709</v>
      </c>
    </row>
    <row r="18" spans="1:12" s="110" customFormat="1" ht="15" customHeight="1" x14ac:dyDescent="0.2">
      <c r="A18" s="120"/>
      <c r="B18" s="119"/>
      <c r="C18" s="258" t="s">
        <v>106</v>
      </c>
      <c r="E18" s="113">
        <v>50.626610447411572</v>
      </c>
      <c r="F18" s="115">
        <v>25935</v>
      </c>
      <c r="G18" s="114">
        <v>26087</v>
      </c>
      <c r="H18" s="114">
        <v>26004</v>
      </c>
      <c r="I18" s="114">
        <v>26114</v>
      </c>
      <c r="J18" s="140">
        <v>26179</v>
      </c>
      <c r="K18" s="114">
        <v>-244</v>
      </c>
      <c r="L18" s="116">
        <v>-0.93204476870774289</v>
      </c>
    </row>
    <row r="19" spans="1:12" s="110" customFormat="1" ht="15" customHeight="1" x14ac:dyDescent="0.2">
      <c r="A19" s="120"/>
      <c r="B19" s="119"/>
      <c r="C19" s="258" t="s">
        <v>107</v>
      </c>
      <c r="E19" s="113">
        <v>49.373389552588428</v>
      </c>
      <c r="F19" s="115">
        <v>25293</v>
      </c>
      <c r="G19" s="114">
        <v>25334</v>
      </c>
      <c r="H19" s="114">
        <v>25217</v>
      </c>
      <c r="I19" s="114">
        <v>25231</v>
      </c>
      <c r="J19" s="140">
        <v>25288</v>
      </c>
      <c r="K19" s="114">
        <v>5</v>
      </c>
      <c r="L19" s="116">
        <v>1.9772223979753242E-2</v>
      </c>
    </row>
    <row r="20" spans="1:12" s="110" customFormat="1" ht="15" customHeight="1" x14ac:dyDescent="0.2">
      <c r="A20" s="120"/>
      <c r="B20" s="121" t="s">
        <v>110</v>
      </c>
      <c r="C20" s="258"/>
      <c r="E20" s="113">
        <v>21.241722939749557</v>
      </c>
      <c r="F20" s="115">
        <v>16200</v>
      </c>
      <c r="G20" s="114">
        <v>15988</v>
      </c>
      <c r="H20" s="114">
        <v>15722</v>
      </c>
      <c r="I20" s="114">
        <v>15596</v>
      </c>
      <c r="J20" s="140">
        <v>15291</v>
      </c>
      <c r="K20" s="114">
        <v>909</v>
      </c>
      <c r="L20" s="116">
        <v>5.9446733372572105</v>
      </c>
    </row>
    <row r="21" spans="1:12" s="110" customFormat="1" ht="15" customHeight="1" x14ac:dyDescent="0.2">
      <c r="A21" s="120"/>
      <c r="B21" s="119"/>
      <c r="C21" s="258" t="s">
        <v>106</v>
      </c>
      <c r="E21" s="113">
        <v>47.956790123456791</v>
      </c>
      <c r="F21" s="115">
        <v>7769</v>
      </c>
      <c r="G21" s="114">
        <v>7690</v>
      </c>
      <c r="H21" s="114">
        <v>7570</v>
      </c>
      <c r="I21" s="114">
        <v>7534</v>
      </c>
      <c r="J21" s="140">
        <v>7396</v>
      </c>
      <c r="K21" s="114">
        <v>373</v>
      </c>
      <c r="L21" s="116">
        <v>5.0432666306111411</v>
      </c>
    </row>
    <row r="22" spans="1:12" s="110" customFormat="1" ht="15" customHeight="1" x14ac:dyDescent="0.2">
      <c r="A22" s="120"/>
      <c r="B22" s="119"/>
      <c r="C22" s="258" t="s">
        <v>107</v>
      </c>
      <c r="E22" s="113">
        <v>52.043209876543209</v>
      </c>
      <c r="F22" s="115">
        <v>8431</v>
      </c>
      <c r="G22" s="114">
        <v>8298</v>
      </c>
      <c r="H22" s="114">
        <v>8152</v>
      </c>
      <c r="I22" s="114">
        <v>8062</v>
      </c>
      <c r="J22" s="140">
        <v>7895</v>
      </c>
      <c r="K22" s="114">
        <v>536</v>
      </c>
      <c r="L22" s="116">
        <v>6.7891070297656748</v>
      </c>
    </row>
    <row r="23" spans="1:12" s="110" customFormat="1" ht="15" customHeight="1" x14ac:dyDescent="0.2">
      <c r="A23" s="120"/>
      <c r="B23" s="121" t="s">
        <v>111</v>
      </c>
      <c r="C23" s="258"/>
      <c r="E23" s="113">
        <v>1.4790533009899691</v>
      </c>
      <c r="F23" s="115">
        <v>1128</v>
      </c>
      <c r="G23" s="114">
        <v>1116</v>
      </c>
      <c r="H23" s="114">
        <v>1067</v>
      </c>
      <c r="I23" s="114">
        <v>1023</v>
      </c>
      <c r="J23" s="140">
        <v>999</v>
      </c>
      <c r="K23" s="114">
        <v>129</v>
      </c>
      <c r="L23" s="116">
        <v>12.912912912912914</v>
      </c>
    </row>
    <row r="24" spans="1:12" s="110" customFormat="1" ht="15" customHeight="1" x14ac:dyDescent="0.2">
      <c r="A24" s="120"/>
      <c r="B24" s="119"/>
      <c r="C24" s="258" t="s">
        <v>106</v>
      </c>
      <c r="E24" s="113">
        <v>60.549645390070921</v>
      </c>
      <c r="F24" s="115">
        <v>683</v>
      </c>
      <c r="G24" s="114">
        <v>672</v>
      </c>
      <c r="H24" s="114">
        <v>650</v>
      </c>
      <c r="I24" s="114">
        <v>620</v>
      </c>
      <c r="J24" s="140">
        <v>611</v>
      </c>
      <c r="K24" s="114">
        <v>72</v>
      </c>
      <c r="L24" s="116">
        <v>11.783960720130933</v>
      </c>
    </row>
    <row r="25" spans="1:12" s="110" customFormat="1" ht="15" customHeight="1" x14ac:dyDescent="0.2">
      <c r="A25" s="120"/>
      <c r="B25" s="119"/>
      <c r="C25" s="258" t="s">
        <v>107</v>
      </c>
      <c r="E25" s="113">
        <v>39.450354609929079</v>
      </c>
      <c r="F25" s="115">
        <v>445</v>
      </c>
      <c r="G25" s="114">
        <v>444</v>
      </c>
      <c r="H25" s="114">
        <v>417</v>
      </c>
      <c r="I25" s="114">
        <v>403</v>
      </c>
      <c r="J25" s="140">
        <v>388</v>
      </c>
      <c r="K25" s="114">
        <v>57</v>
      </c>
      <c r="L25" s="116">
        <v>14.690721649484535</v>
      </c>
    </row>
    <row r="26" spans="1:12" s="110" customFormat="1" ht="15" customHeight="1" x14ac:dyDescent="0.2">
      <c r="A26" s="120"/>
      <c r="C26" s="121" t="s">
        <v>187</v>
      </c>
      <c r="D26" s="110" t="s">
        <v>188</v>
      </c>
      <c r="E26" s="113">
        <v>0.42483445879499115</v>
      </c>
      <c r="F26" s="115">
        <v>324</v>
      </c>
      <c r="G26" s="114">
        <v>301</v>
      </c>
      <c r="H26" s="114">
        <v>285</v>
      </c>
      <c r="I26" s="114">
        <v>251</v>
      </c>
      <c r="J26" s="140">
        <v>252</v>
      </c>
      <c r="K26" s="114">
        <v>72</v>
      </c>
      <c r="L26" s="116">
        <v>28.571428571428573</v>
      </c>
    </row>
    <row r="27" spans="1:12" s="110" customFormat="1" ht="15" customHeight="1" x14ac:dyDescent="0.2">
      <c r="A27" s="120"/>
      <c r="B27" s="119"/>
      <c r="D27" s="259" t="s">
        <v>106</v>
      </c>
      <c r="E27" s="113">
        <v>50</v>
      </c>
      <c r="F27" s="115">
        <v>162</v>
      </c>
      <c r="G27" s="114">
        <v>148</v>
      </c>
      <c r="H27" s="114">
        <v>148</v>
      </c>
      <c r="I27" s="114">
        <v>128</v>
      </c>
      <c r="J27" s="140">
        <v>133</v>
      </c>
      <c r="K27" s="114">
        <v>29</v>
      </c>
      <c r="L27" s="116">
        <v>21.804511278195488</v>
      </c>
    </row>
    <row r="28" spans="1:12" s="110" customFormat="1" ht="15" customHeight="1" x14ac:dyDescent="0.2">
      <c r="A28" s="120"/>
      <c r="B28" s="119"/>
      <c r="D28" s="259" t="s">
        <v>107</v>
      </c>
      <c r="E28" s="113">
        <v>50</v>
      </c>
      <c r="F28" s="115">
        <v>162</v>
      </c>
      <c r="G28" s="114">
        <v>153</v>
      </c>
      <c r="H28" s="114">
        <v>137</v>
      </c>
      <c r="I28" s="114">
        <v>123</v>
      </c>
      <c r="J28" s="140">
        <v>119</v>
      </c>
      <c r="K28" s="114">
        <v>43</v>
      </c>
      <c r="L28" s="116">
        <v>36.134453781512605</v>
      </c>
    </row>
    <row r="29" spans="1:12" s="110" customFormat="1" ht="24.95" customHeight="1" x14ac:dyDescent="0.2">
      <c r="A29" s="604" t="s">
        <v>189</v>
      </c>
      <c r="B29" s="605"/>
      <c r="C29" s="605"/>
      <c r="D29" s="606"/>
      <c r="E29" s="113">
        <v>88.604209008063989</v>
      </c>
      <c r="F29" s="115">
        <v>67574</v>
      </c>
      <c r="G29" s="114">
        <v>67988</v>
      </c>
      <c r="H29" s="114">
        <v>67734</v>
      </c>
      <c r="I29" s="114">
        <v>67194</v>
      </c>
      <c r="J29" s="140">
        <v>67371</v>
      </c>
      <c r="K29" s="114">
        <v>203</v>
      </c>
      <c r="L29" s="116">
        <v>0.30131659022428048</v>
      </c>
    </row>
    <row r="30" spans="1:12" s="110" customFormat="1" ht="15" customHeight="1" x14ac:dyDescent="0.2">
      <c r="A30" s="120"/>
      <c r="B30" s="119"/>
      <c r="C30" s="258" t="s">
        <v>106</v>
      </c>
      <c r="E30" s="113">
        <v>48.922662562524046</v>
      </c>
      <c r="F30" s="115">
        <v>33059</v>
      </c>
      <c r="G30" s="114">
        <v>33417</v>
      </c>
      <c r="H30" s="114">
        <v>33351</v>
      </c>
      <c r="I30" s="114">
        <v>33062</v>
      </c>
      <c r="J30" s="140">
        <v>33187</v>
      </c>
      <c r="K30" s="114">
        <v>-128</v>
      </c>
      <c r="L30" s="116">
        <v>-0.3856931931177871</v>
      </c>
    </row>
    <row r="31" spans="1:12" s="110" customFormat="1" ht="15" customHeight="1" x14ac:dyDescent="0.2">
      <c r="A31" s="120"/>
      <c r="B31" s="119"/>
      <c r="C31" s="258" t="s">
        <v>107</v>
      </c>
      <c r="E31" s="113">
        <v>51.077337437475954</v>
      </c>
      <c r="F31" s="115">
        <v>34515</v>
      </c>
      <c r="G31" s="114">
        <v>34571</v>
      </c>
      <c r="H31" s="114">
        <v>34383</v>
      </c>
      <c r="I31" s="114">
        <v>34132</v>
      </c>
      <c r="J31" s="140">
        <v>34184</v>
      </c>
      <c r="K31" s="114">
        <v>331</v>
      </c>
      <c r="L31" s="116">
        <v>0.96828925813245958</v>
      </c>
    </row>
    <row r="32" spans="1:12" s="110" customFormat="1" ht="15" customHeight="1" x14ac:dyDescent="0.2">
      <c r="A32" s="120"/>
      <c r="B32" s="119" t="s">
        <v>117</v>
      </c>
      <c r="C32" s="258"/>
      <c r="E32" s="113">
        <v>11.307939421753098</v>
      </c>
      <c r="F32" s="115">
        <v>8624</v>
      </c>
      <c r="G32" s="114">
        <v>8511</v>
      </c>
      <c r="H32" s="114">
        <v>8445</v>
      </c>
      <c r="I32" s="114">
        <v>8188</v>
      </c>
      <c r="J32" s="140">
        <v>8114</v>
      </c>
      <c r="K32" s="114">
        <v>510</v>
      </c>
      <c r="L32" s="116">
        <v>6.2854325856544246</v>
      </c>
    </row>
    <row r="33" spans="1:12" s="110" customFormat="1" ht="15" customHeight="1" x14ac:dyDescent="0.2">
      <c r="A33" s="120"/>
      <c r="B33" s="119"/>
      <c r="C33" s="258" t="s">
        <v>106</v>
      </c>
      <c r="E33" s="113">
        <v>63.705936920222634</v>
      </c>
      <c r="F33" s="115">
        <v>5494</v>
      </c>
      <c r="G33" s="114">
        <v>5412</v>
      </c>
      <c r="H33" s="114">
        <v>5388</v>
      </c>
      <c r="I33" s="114">
        <v>5271</v>
      </c>
      <c r="J33" s="140">
        <v>5204</v>
      </c>
      <c r="K33" s="114">
        <v>290</v>
      </c>
      <c r="L33" s="116">
        <v>5.5726364335126828</v>
      </c>
    </row>
    <row r="34" spans="1:12" s="110" customFormat="1" ht="15" customHeight="1" x14ac:dyDescent="0.2">
      <c r="A34" s="120"/>
      <c r="B34" s="119"/>
      <c r="C34" s="258" t="s">
        <v>107</v>
      </c>
      <c r="E34" s="113">
        <v>36.294063079777366</v>
      </c>
      <c r="F34" s="115">
        <v>3130</v>
      </c>
      <c r="G34" s="114">
        <v>3099</v>
      </c>
      <c r="H34" s="114">
        <v>3057</v>
      </c>
      <c r="I34" s="114">
        <v>2917</v>
      </c>
      <c r="J34" s="140">
        <v>2910</v>
      </c>
      <c r="K34" s="114">
        <v>220</v>
      </c>
      <c r="L34" s="116">
        <v>7.5601374570446733</v>
      </c>
    </row>
    <row r="35" spans="1:12" s="110" customFormat="1" ht="24.95" customHeight="1" x14ac:dyDescent="0.2">
      <c r="A35" s="604" t="s">
        <v>190</v>
      </c>
      <c r="B35" s="605"/>
      <c r="C35" s="605"/>
      <c r="D35" s="606"/>
      <c r="E35" s="113">
        <v>68.415393693043995</v>
      </c>
      <c r="F35" s="115">
        <v>52177</v>
      </c>
      <c r="G35" s="114">
        <v>52580</v>
      </c>
      <c r="H35" s="114">
        <v>52507</v>
      </c>
      <c r="I35" s="114">
        <v>51852</v>
      </c>
      <c r="J35" s="140">
        <v>52167</v>
      </c>
      <c r="K35" s="114">
        <v>10</v>
      </c>
      <c r="L35" s="116">
        <v>1.9169206586539384E-2</v>
      </c>
    </row>
    <row r="36" spans="1:12" s="110" customFormat="1" ht="15" customHeight="1" x14ac:dyDescent="0.2">
      <c r="A36" s="120"/>
      <c r="B36" s="119"/>
      <c r="C36" s="258" t="s">
        <v>106</v>
      </c>
      <c r="E36" s="113">
        <v>64.718170841558546</v>
      </c>
      <c r="F36" s="115">
        <v>33768</v>
      </c>
      <c r="G36" s="114">
        <v>34057</v>
      </c>
      <c r="H36" s="114">
        <v>34022</v>
      </c>
      <c r="I36" s="114">
        <v>33627</v>
      </c>
      <c r="J36" s="140">
        <v>33782</v>
      </c>
      <c r="K36" s="114">
        <v>-14</v>
      </c>
      <c r="L36" s="116">
        <v>-4.1442188147534191E-2</v>
      </c>
    </row>
    <row r="37" spans="1:12" s="110" customFormat="1" ht="15" customHeight="1" x14ac:dyDescent="0.2">
      <c r="A37" s="120"/>
      <c r="B37" s="119"/>
      <c r="C37" s="258" t="s">
        <v>107</v>
      </c>
      <c r="E37" s="113">
        <v>35.281829158441461</v>
      </c>
      <c r="F37" s="115">
        <v>18409</v>
      </c>
      <c r="G37" s="114">
        <v>18523</v>
      </c>
      <c r="H37" s="114">
        <v>18485</v>
      </c>
      <c r="I37" s="114">
        <v>18225</v>
      </c>
      <c r="J37" s="140">
        <v>18385</v>
      </c>
      <c r="K37" s="114">
        <v>24</v>
      </c>
      <c r="L37" s="116">
        <v>0.13054120206690237</v>
      </c>
    </row>
    <row r="38" spans="1:12" s="110" customFormat="1" ht="15" customHeight="1" x14ac:dyDescent="0.2">
      <c r="A38" s="120"/>
      <c r="B38" s="119" t="s">
        <v>182</v>
      </c>
      <c r="C38" s="258"/>
      <c r="E38" s="113">
        <v>31.584606306956008</v>
      </c>
      <c r="F38" s="115">
        <v>24088</v>
      </c>
      <c r="G38" s="114">
        <v>23985</v>
      </c>
      <c r="H38" s="114">
        <v>23737</v>
      </c>
      <c r="I38" s="114">
        <v>23592</v>
      </c>
      <c r="J38" s="140">
        <v>23378</v>
      </c>
      <c r="K38" s="114">
        <v>710</v>
      </c>
      <c r="L38" s="116">
        <v>3.0370433741124132</v>
      </c>
    </row>
    <row r="39" spans="1:12" s="110" customFormat="1" ht="15" customHeight="1" x14ac:dyDescent="0.2">
      <c r="A39" s="120"/>
      <c r="B39" s="119"/>
      <c r="C39" s="258" t="s">
        <v>106</v>
      </c>
      <c r="E39" s="113">
        <v>20.014114911989374</v>
      </c>
      <c r="F39" s="115">
        <v>4821</v>
      </c>
      <c r="G39" s="114">
        <v>4805</v>
      </c>
      <c r="H39" s="114">
        <v>4752</v>
      </c>
      <c r="I39" s="114">
        <v>4739</v>
      </c>
      <c r="J39" s="140">
        <v>4641</v>
      </c>
      <c r="K39" s="114">
        <v>180</v>
      </c>
      <c r="L39" s="116">
        <v>3.8784744667097608</v>
      </c>
    </row>
    <row r="40" spans="1:12" s="110" customFormat="1" ht="15" customHeight="1" x14ac:dyDescent="0.2">
      <c r="A40" s="120"/>
      <c r="B40" s="119"/>
      <c r="C40" s="258" t="s">
        <v>107</v>
      </c>
      <c r="E40" s="113">
        <v>79.985885088010633</v>
      </c>
      <c r="F40" s="115">
        <v>19267</v>
      </c>
      <c r="G40" s="114">
        <v>19180</v>
      </c>
      <c r="H40" s="114">
        <v>18985</v>
      </c>
      <c r="I40" s="114">
        <v>18853</v>
      </c>
      <c r="J40" s="140">
        <v>18737</v>
      </c>
      <c r="K40" s="114">
        <v>530</v>
      </c>
      <c r="L40" s="116">
        <v>2.8286278486417249</v>
      </c>
    </row>
    <row r="41" spans="1:12" s="110" customFormat="1" ht="24.75" customHeight="1" x14ac:dyDescent="0.2">
      <c r="A41" s="604" t="s">
        <v>517</v>
      </c>
      <c r="B41" s="605"/>
      <c r="C41" s="605"/>
      <c r="D41" s="606"/>
      <c r="E41" s="113">
        <v>5.2540483839244736</v>
      </c>
      <c r="F41" s="115">
        <v>4007</v>
      </c>
      <c r="G41" s="114">
        <v>4394</v>
      </c>
      <c r="H41" s="114">
        <v>4465</v>
      </c>
      <c r="I41" s="114">
        <v>3667</v>
      </c>
      <c r="J41" s="140">
        <v>4053</v>
      </c>
      <c r="K41" s="114">
        <v>-46</v>
      </c>
      <c r="L41" s="116">
        <v>-1.1349617567234147</v>
      </c>
    </row>
    <row r="42" spans="1:12" s="110" customFormat="1" ht="15" customHeight="1" x14ac:dyDescent="0.2">
      <c r="A42" s="120"/>
      <c r="B42" s="119"/>
      <c r="C42" s="258" t="s">
        <v>106</v>
      </c>
      <c r="E42" s="113">
        <v>57.599201397554282</v>
      </c>
      <c r="F42" s="115">
        <v>2308</v>
      </c>
      <c r="G42" s="114">
        <v>2581</v>
      </c>
      <c r="H42" s="114">
        <v>2623</v>
      </c>
      <c r="I42" s="114">
        <v>2092</v>
      </c>
      <c r="J42" s="140">
        <v>2321</v>
      </c>
      <c r="K42" s="114">
        <v>-13</v>
      </c>
      <c r="L42" s="116">
        <v>-0.56010340370529943</v>
      </c>
    </row>
    <row r="43" spans="1:12" s="110" customFormat="1" ht="15" customHeight="1" x14ac:dyDescent="0.2">
      <c r="A43" s="123"/>
      <c r="B43" s="124"/>
      <c r="C43" s="260" t="s">
        <v>107</v>
      </c>
      <c r="D43" s="261"/>
      <c r="E43" s="125">
        <v>42.400798602445718</v>
      </c>
      <c r="F43" s="143">
        <v>1699</v>
      </c>
      <c r="G43" s="144">
        <v>1813</v>
      </c>
      <c r="H43" s="144">
        <v>1842</v>
      </c>
      <c r="I43" s="144">
        <v>1575</v>
      </c>
      <c r="J43" s="145">
        <v>1732</v>
      </c>
      <c r="K43" s="144">
        <v>-33</v>
      </c>
      <c r="L43" s="146">
        <v>-1.905311778290993</v>
      </c>
    </row>
    <row r="44" spans="1:12" s="110" customFormat="1" ht="45.75" customHeight="1" x14ac:dyDescent="0.2">
      <c r="A44" s="604" t="s">
        <v>191</v>
      </c>
      <c r="B44" s="605"/>
      <c r="C44" s="605"/>
      <c r="D44" s="606"/>
      <c r="E44" s="113">
        <v>1.2823706811774733</v>
      </c>
      <c r="F44" s="115">
        <v>978</v>
      </c>
      <c r="G44" s="114">
        <v>981</v>
      </c>
      <c r="H44" s="114">
        <v>987</v>
      </c>
      <c r="I44" s="114">
        <v>955</v>
      </c>
      <c r="J44" s="140">
        <v>956</v>
      </c>
      <c r="K44" s="114">
        <v>22</v>
      </c>
      <c r="L44" s="116">
        <v>2.3012552301255229</v>
      </c>
    </row>
    <row r="45" spans="1:12" s="110" customFormat="1" ht="15" customHeight="1" x14ac:dyDescent="0.2">
      <c r="A45" s="120"/>
      <c r="B45" s="119"/>
      <c r="C45" s="258" t="s">
        <v>106</v>
      </c>
      <c r="E45" s="113">
        <v>58.793456032719838</v>
      </c>
      <c r="F45" s="115">
        <v>575</v>
      </c>
      <c r="G45" s="114">
        <v>571</v>
      </c>
      <c r="H45" s="114">
        <v>572</v>
      </c>
      <c r="I45" s="114">
        <v>560</v>
      </c>
      <c r="J45" s="140">
        <v>559</v>
      </c>
      <c r="K45" s="114">
        <v>16</v>
      </c>
      <c r="L45" s="116">
        <v>2.8622540250447228</v>
      </c>
    </row>
    <row r="46" spans="1:12" s="110" customFormat="1" ht="15" customHeight="1" x14ac:dyDescent="0.2">
      <c r="A46" s="123"/>
      <c r="B46" s="124"/>
      <c r="C46" s="260" t="s">
        <v>107</v>
      </c>
      <c r="D46" s="261"/>
      <c r="E46" s="125">
        <v>41.206543967280162</v>
      </c>
      <c r="F46" s="143">
        <v>403</v>
      </c>
      <c r="G46" s="144">
        <v>410</v>
      </c>
      <c r="H46" s="144">
        <v>415</v>
      </c>
      <c r="I46" s="144">
        <v>395</v>
      </c>
      <c r="J46" s="145">
        <v>397</v>
      </c>
      <c r="K46" s="144">
        <v>6</v>
      </c>
      <c r="L46" s="146">
        <v>1.5113350125944585</v>
      </c>
    </row>
    <row r="47" spans="1:12" s="110" customFormat="1" ht="39" customHeight="1" x14ac:dyDescent="0.2">
      <c r="A47" s="604" t="s">
        <v>518</v>
      </c>
      <c r="B47" s="607"/>
      <c r="C47" s="607"/>
      <c r="D47" s="608"/>
      <c r="E47" s="113">
        <v>0.38418671736707533</v>
      </c>
      <c r="F47" s="115">
        <v>293</v>
      </c>
      <c r="G47" s="114">
        <v>292</v>
      </c>
      <c r="H47" s="114">
        <v>263</v>
      </c>
      <c r="I47" s="114">
        <v>273</v>
      </c>
      <c r="J47" s="140">
        <v>298</v>
      </c>
      <c r="K47" s="114">
        <v>-5</v>
      </c>
      <c r="L47" s="116">
        <v>-1.6778523489932886</v>
      </c>
    </row>
    <row r="48" spans="1:12" s="110" customFormat="1" ht="15" customHeight="1" x14ac:dyDescent="0.2">
      <c r="A48" s="120"/>
      <c r="B48" s="119"/>
      <c r="C48" s="258" t="s">
        <v>106</v>
      </c>
      <c r="E48" s="113">
        <v>47.781569965870304</v>
      </c>
      <c r="F48" s="115">
        <v>140</v>
      </c>
      <c r="G48" s="114">
        <v>148</v>
      </c>
      <c r="H48" s="114">
        <v>133</v>
      </c>
      <c r="I48" s="114">
        <v>114</v>
      </c>
      <c r="J48" s="140">
        <v>128</v>
      </c>
      <c r="K48" s="114">
        <v>12</v>
      </c>
      <c r="L48" s="116">
        <v>9.375</v>
      </c>
    </row>
    <row r="49" spans="1:12" s="110" customFormat="1" ht="15" customHeight="1" x14ac:dyDescent="0.2">
      <c r="A49" s="123"/>
      <c r="B49" s="124"/>
      <c r="C49" s="260" t="s">
        <v>107</v>
      </c>
      <c r="D49" s="261"/>
      <c r="E49" s="125">
        <v>52.218430034129696</v>
      </c>
      <c r="F49" s="143">
        <v>153</v>
      </c>
      <c r="G49" s="144">
        <v>144</v>
      </c>
      <c r="H49" s="144">
        <v>130</v>
      </c>
      <c r="I49" s="144">
        <v>159</v>
      </c>
      <c r="J49" s="145">
        <v>170</v>
      </c>
      <c r="K49" s="144">
        <v>-17</v>
      </c>
      <c r="L49" s="146">
        <v>-10</v>
      </c>
    </row>
    <row r="50" spans="1:12" s="110" customFormat="1" ht="24.95" customHeight="1" x14ac:dyDescent="0.2">
      <c r="A50" s="609" t="s">
        <v>192</v>
      </c>
      <c r="B50" s="610"/>
      <c r="C50" s="610"/>
      <c r="D50" s="611"/>
      <c r="E50" s="262">
        <v>14.007736183045958</v>
      </c>
      <c r="F50" s="263">
        <v>10683</v>
      </c>
      <c r="G50" s="264">
        <v>11073</v>
      </c>
      <c r="H50" s="264">
        <v>11062</v>
      </c>
      <c r="I50" s="264">
        <v>10417</v>
      </c>
      <c r="J50" s="265">
        <v>10507</v>
      </c>
      <c r="K50" s="263">
        <v>176</v>
      </c>
      <c r="L50" s="266">
        <v>1.6750737603502428</v>
      </c>
    </row>
    <row r="51" spans="1:12" s="110" customFormat="1" ht="15" customHeight="1" x14ac:dyDescent="0.2">
      <c r="A51" s="120"/>
      <c r="B51" s="119"/>
      <c r="C51" s="258" t="s">
        <v>106</v>
      </c>
      <c r="E51" s="113">
        <v>58.064214172049049</v>
      </c>
      <c r="F51" s="115">
        <v>6203</v>
      </c>
      <c r="G51" s="114">
        <v>6446</v>
      </c>
      <c r="H51" s="114">
        <v>6467</v>
      </c>
      <c r="I51" s="114">
        <v>6111</v>
      </c>
      <c r="J51" s="140">
        <v>6115</v>
      </c>
      <c r="K51" s="114">
        <v>88</v>
      </c>
      <c r="L51" s="116">
        <v>1.4390842191332789</v>
      </c>
    </row>
    <row r="52" spans="1:12" s="110" customFormat="1" ht="15" customHeight="1" x14ac:dyDescent="0.2">
      <c r="A52" s="120"/>
      <c r="B52" s="119"/>
      <c r="C52" s="258" t="s">
        <v>107</v>
      </c>
      <c r="E52" s="113">
        <v>41.935785827950951</v>
      </c>
      <c r="F52" s="115">
        <v>4480</v>
      </c>
      <c r="G52" s="114">
        <v>4627</v>
      </c>
      <c r="H52" s="114">
        <v>4595</v>
      </c>
      <c r="I52" s="114">
        <v>4306</v>
      </c>
      <c r="J52" s="140">
        <v>4392</v>
      </c>
      <c r="K52" s="114">
        <v>88</v>
      </c>
      <c r="L52" s="116">
        <v>2.0036429872495445</v>
      </c>
    </row>
    <row r="53" spans="1:12" s="110" customFormat="1" ht="15" customHeight="1" x14ac:dyDescent="0.2">
      <c r="A53" s="120"/>
      <c r="B53" s="119"/>
      <c r="C53" s="258" t="s">
        <v>187</v>
      </c>
      <c r="D53" s="110" t="s">
        <v>193</v>
      </c>
      <c r="E53" s="113">
        <v>25.807357483852851</v>
      </c>
      <c r="F53" s="115">
        <v>2757</v>
      </c>
      <c r="G53" s="114">
        <v>3147</v>
      </c>
      <c r="H53" s="114">
        <v>3190</v>
      </c>
      <c r="I53" s="114">
        <v>2501</v>
      </c>
      <c r="J53" s="140">
        <v>2725</v>
      </c>
      <c r="K53" s="114">
        <v>32</v>
      </c>
      <c r="L53" s="116">
        <v>1.1743119266055047</v>
      </c>
    </row>
    <row r="54" spans="1:12" s="110" customFormat="1" ht="15" customHeight="1" x14ac:dyDescent="0.2">
      <c r="A54" s="120"/>
      <c r="B54" s="119"/>
      <c r="D54" s="267" t="s">
        <v>194</v>
      </c>
      <c r="E54" s="113">
        <v>59.049691693870152</v>
      </c>
      <c r="F54" s="115">
        <v>1628</v>
      </c>
      <c r="G54" s="114">
        <v>1878</v>
      </c>
      <c r="H54" s="114">
        <v>1919</v>
      </c>
      <c r="I54" s="114">
        <v>1514</v>
      </c>
      <c r="J54" s="140">
        <v>1626</v>
      </c>
      <c r="K54" s="114">
        <v>2</v>
      </c>
      <c r="L54" s="116">
        <v>0.12300123001230012</v>
      </c>
    </row>
    <row r="55" spans="1:12" s="110" customFormat="1" ht="15" customHeight="1" x14ac:dyDescent="0.2">
      <c r="A55" s="120"/>
      <c r="B55" s="119"/>
      <c r="D55" s="267" t="s">
        <v>195</v>
      </c>
      <c r="E55" s="113">
        <v>40.950308306129848</v>
      </c>
      <c r="F55" s="115">
        <v>1129</v>
      </c>
      <c r="G55" s="114">
        <v>1269</v>
      </c>
      <c r="H55" s="114">
        <v>1271</v>
      </c>
      <c r="I55" s="114">
        <v>987</v>
      </c>
      <c r="J55" s="140">
        <v>1099</v>
      </c>
      <c r="K55" s="114">
        <v>30</v>
      </c>
      <c r="L55" s="116">
        <v>2.7297543221110101</v>
      </c>
    </row>
    <row r="56" spans="1:12" s="110" customFormat="1" ht="15" customHeight="1" x14ac:dyDescent="0.2">
      <c r="A56" s="120"/>
      <c r="B56" s="119" t="s">
        <v>196</v>
      </c>
      <c r="C56" s="258"/>
      <c r="E56" s="113">
        <v>59.850521208942503</v>
      </c>
      <c r="F56" s="115">
        <v>45645</v>
      </c>
      <c r="G56" s="114">
        <v>45481</v>
      </c>
      <c r="H56" s="114">
        <v>45297</v>
      </c>
      <c r="I56" s="114">
        <v>45342</v>
      </c>
      <c r="J56" s="140">
        <v>45485</v>
      </c>
      <c r="K56" s="114">
        <v>160</v>
      </c>
      <c r="L56" s="116">
        <v>0.3517643179070023</v>
      </c>
    </row>
    <row r="57" spans="1:12" s="110" customFormat="1" ht="15" customHeight="1" x14ac:dyDescent="0.2">
      <c r="A57" s="120"/>
      <c r="B57" s="119"/>
      <c r="C57" s="258" t="s">
        <v>106</v>
      </c>
      <c r="E57" s="113">
        <v>48.305400372439479</v>
      </c>
      <c r="F57" s="115">
        <v>22049</v>
      </c>
      <c r="G57" s="114">
        <v>22032</v>
      </c>
      <c r="H57" s="114">
        <v>21948</v>
      </c>
      <c r="I57" s="114">
        <v>21952</v>
      </c>
      <c r="J57" s="140">
        <v>22073</v>
      </c>
      <c r="K57" s="114">
        <v>-24</v>
      </c>
      <c r="L57" s="116">
        <v>-0.1087301227744303</v>
      </c>
    </row>
    <row r="58" spans="1:12" s="110" customFormat="1" ht="15" customHeight="1" x14ac:dyDescent="0.2">
      <c r="A58" s="120"/>
      <c r="B58" s="119"/>
      <c r="C58" s="258" t="s">
        <v>107</v>
      </c>
      <c r="E58" s="113">
        <v>51.694599627560521</v>
      </c>
      <c r="F58" s="115">
        <v>23596</v>
      </c>
      <c r="G58" s="114">
        <v>23449</v>
      </c>
      <c r="H58" s="114">
        <v>23349</v>
      </c>
      <c r="I58" s="114">
        <v>23390</v>
      </c>
      <c r="J58" s="140">
        <v>23412</v>
      </c>
      <c r="K58" s="114">
        <v>184</v>
      </c>
      <c r="L58" s="116">
        <v>0.78592174953015548</v>
      </c>
    </row>
    <row r="59" spans="1:12" s="110" customFormat="1" ht="15" customHeight="1" x14ac:dyDescent="0.2">
      <c r="A59" s="120"/>
      <c r="B59" s="119"/>
      <c r="C59" s="258" t="s">
        <v>105</v>
      </c>
      <c r="D59" s="110" t="s">
        <v>197</v>
      </c>
      <c r="E59" s="113">
        <v>92.481104173512975</v>
      </c>
      <c r="F59" s="115">
        <v>42213</v>
      </c>
      <c r="G59" s="114">
        <v>42058</v>
      </c>
      <c r="H59" s="114">
        <v>41947</v>
      </c>
      <c r="I59" s="114">
        <v>41969</v>
      </c>
      <c r="J59" s="140">
        <v>42163</v>
      </c>
      <c r="K59" s="114">
        <v>50</v>
      </c>
      <c r="L59" s="116">
        <v>0.11858738704551385</v>
      </c>
    </row>
    <row r="60" spans="1:12" s="110" customFormat="1" ht="15" customHeight="1" x14ac:dyDescent="0.2">
      <c r="A60" s="120"/>
      <c r="B60" s="119"/>
      <c r="C60" s="258"/>
      <c r="D60" s="267" t="s">
        <v>198</v>
      </c>
      <c r="E60" s="113">
        <v>46.47857295146045</v>
      </c>
      <c r="F60" s="115">
        <v>19620</v>
      </c>
      <c r="G60" s="114">
        <v>19609</v>
      </c>
      <c r="H60" s="114">
        <v>19566</v>
      </c>
      <c r="I60" s="114">
        <v>19543</v>
      </c>
      <c r="J60" s="140">
        <v>19686</v>
      </c>
      <c r="K60" s="114">
        <v>-66</v>
      </c>
      <c r="L60" s="116">
        <v>-0.33526363913441026</v>
      </c>
    </row>
    <row r="61" spans="1:12" s="110" customFormat="1" ht="15" customHeight="1" x14ac:dyDescent="0.2">
      <c r="A61" s="120"/>
      <c r="B61" s="119"/>
      <c r="C61" s="258"/>
      <c r="D61" s="267" t="s">
        <v>199</v>
      </c>
      <c r="E61" s="113">
        <v>53.52142704853955</v>
      </c>
      <c r="F61" s="115">
        <v>22593</v>
      </c>
      <c r="G61" s="114">
        <v>22449</v>
      </c>
      <c r="H61" s="114">
        <v>22381</v>
      </c>
      <c r="I61" s="114">
        <v>22426</v>
      </c>
      <c r="J61" s="140">
        <v>22477</v>
      </c>
      <c r="K61" s="114">
        <v>116</v>
      </c>
      <c r="L61" s="116">
        <v>0.51608310717622463</v>
      </c>
    </row>
    <row r="62" spans="1:12" s="110" customFormat="1" ht="15" customHeight="1" x14ac:dyDescent="0.2">
      <c r="A62" s="120"/>
      <c r="B62" s="119"/>
      <c r="C62" s="258"/>
      <c r="D62" s="258" t="s">
        <v>200</v>
      </c>
      <c r="E62" s="113">
        <v>7.5188958264870198</v>
      </c>
      <c r="F62" s="115">
        <v>3432</v>
      </c>
      <c r="G62" s="114">
        <v>3423</v>
      </c>
      <c r="H62" s="114">
        <v>3350</v>
      </c>
      <c r="I62" s="114">
        <v>3373</v>
      </c>
      <c r="J62" s="140">
        <v>3322</v>
      </c>
      <c r="K62" s="114">
        <v>110</v>
      </c>
      <c r="L62" s="116">
        <v>3.3112582781456954</v>
      </c>
    </row>
    <row r="63" spans="1:12" s="110" customFormat="1" ht="15" customHeight="1" x14ac:dyDescent="0.2">
      <c r="A63" s="120"/>
      <c r="B63" s="119"/>
      <c r="C63" s="258"/>
      <c r="D63" s="267" t="s">
        <v>198</v>
      </c>
      <c r="E63" s="113">
        <v>70.775058275058271</v>
      </c>
      <c r="F63" s="115">
        <v>2429</v>
      </c>
      <c r="G63" s="114">
        <v>2423</v>
      </c>
      <c r="H63" s="114">
        <v>2382</v>
      </c>
      <c r="I63" s="114">
        <v>2409</v>
      </c>
      <c r="J63" s="140">
        <v>2387</v>
      </c>
      <c r="K63" s="114">
        <v>42</v>
      </c>
      <c r="L63" s="116">
        <v>1.7595307917888563</v>
      </c>
    </row>
    <row r="64" spans="1:12" s="110" customFormat="1" ht="15" customHeight="1" x14ac:dyDescent="0.2">
      <c r="A64" s="120"/>
      <c r="B64" s="119"/>
      <c r="C64" s="258"/>
      <c r="D64" s="267" t="s">
        <v>199</v>
      </c>
      <c r="E64" s="113">
        <v>29.224941724941726</v>
      </c>
      <c r="F64" s="115">
        <v>1003</v>
      </c>
      <c r="G64" s="114">
        <v>1000</v>
      </c>
      <c r="H64" s="114">
        <v>968</v>
      </c>
      <c r="I64" s="114">
        <v>964</v>
      </c>
      <c r="J64" s="140">
        <v>935</v>
      </c>
      <c r="K64" s="114">
        <v>68</v>
      </c>
      <c r="L64" s="116">
        <v>7.2727272727272725</v>
      </c>
    </row>
    <row r="65" spans="1:12" s="110" customFormat="1" ht="15" customHeight="1" x14ac:dyDescent="0.2">
      <c r="A65" s="120"/>
      <c r="B65" s="119" t="s">
        <v>201</v>
      </c>
      <c r="C65" s="258"/>
      <c r="E65" s="113">
        <v>15.893266898315085</v>
      </c>
      <c r="F65" s="115">
        <v>12121</v>
      </c>
      <c r="G65" s="114">
        <v>12113</v>
      </c>
      <c r="H65" s="114">
        <v>11903</v>
      </c>
      <c r="I65" s="114">
        <v>11813</v>
      </c>
      <c r="J65" s="140">
        <v>11562</v>
      </c>
      <c r="K65" s="114">
        <v>559</v>
      </c>
      <c r="L65" s="116">
        <v>4.8348036671856081</v>
      </c>
    </row>
    <row r="66" spans="1:12" s="110" customFormat="1" ht="15" customHeight="1" x14ac:dyDescent="0.2">
      <c r="A66" s="120"/>
      <c r="B66" s="119"/>
      <c r="C66" s="258" t="s">
        <v>106</v>
      </c>
      <c r="E66" s="113">
        <v>49.096609190660836</v>
      </c>
      <c r="F66" s="115">
        <v>5951</v>
      </c>
      <c r="G66" s="114">
        <v>5969</v>
      </c>
      <c r="H66" s="114">
        <v>5891</v>
      </c>
      <c r="I66" s="114">
        <v>5891</v>
      </c>
      <c r="J66" s="140">
        <v>5785</v>
      </c>
      <c r="K66" s="114">
        <v>166</v>
      </c>
      <c r="L66" s="116">
        <v>2.8694900605012963</v>
      </c>
    </row>
    <row r="67" spans="1:12" s="110" customFormat="1" ht="15" customHeight="1" x14ac:dyDescent="0.2">
      <c r="A67" s="120"/>
      <c r="B67" s="119"/>
      <c r="C67" s="258" t="s">
        <v>107</v>
      </c>
      <c r="E67" s="113">
        <v>50.903390809339164</v>
      </c>
      <c r="F67" s="115">
        <v>6170</v>
      </c>
      <c r="G67" s="114">
        <v>6144</v>
      </c>
      <c r="H67" s="114">
        <v>6012</v>
      </c>
      <c r="I67" s="114">
        <v>5922</v>
      </c>
      <c r="J67" s="140">
        <v>5777</v>
      </c>
      <c r="K67" s="114">
        <v>393</v>
      </c>
      <c r="L67" s="116">
        <v>6.8028388436904965</v>
      </c>
    </row>
    <row r="68" spans="1:12" s="110" customFormat="1" ht="15" customHeight="1" x14ac:dyDescent="0.2">
      <c r="A68" s="120"/>
      <c r="B68" s="119"/>
      <c r="C68" s="258" t="s">
        <v>105</v>
      </c>
      <c r="D68" s="110" t="s">
        <v>202</v>
      </c>
      <c r="E68" s="113">
        <v>19.552842174738057</v>
      </c>
      <c r="F68" s="115">
        <v>2370</v>
      </c>
      <c r="G68" s="114">
        <v>2343</v>
      </c>
      <c r="H68" s="114">
        <v>2242</v>
      </c>
      <c r="I68" s="114">
        <v>2190</v>
      </c>
      <c r="J68" s="140">
        <v>2096</v>
      </c>
      <c r="K68" s="114">
        <v>274</v>
      </c>
      <c r="L68" s="116">
        <v>13.072519083969466</v>
      </c>
    </row>
    <row r="69" spans="1:12" s="110" customFormat="1" ht="15" customHeight="1" x14ac:dyDescent="0.2">
      <c r="A69" s="120"/>
      <c r="B69" s="119"/>
      <c r="C69" s="258"/>
      <c r="D69" s="267" t="s">
        <v>198</v>
      </c>
      <c r="E69" s="113">
        <v>46.413502109704645</v>
      </c>
      <c r="F69" s="115">
        <v>1100</v>
      </c>
      <c r="G69" s="114">
        <v>1091</v>
      </c>
      <c r="H69" s="114">
        <v>1039</v>
      </c>
      <c r="I69" s="114">
        <v>1020</v>
      </c>
      <c r="J69" s="140">
        <v>983</v>
      </c>
      <c r="K69" s="114">
        <v>117</v>
      </c>
      <c r="L69" s="116">
        <v>11.902339776195321</v>
      </c>
    </row>
    <row r="70" spans="1:12" s="110" customFormat="1" ht="15" customHeight="1" x14ac:dyDescent="0.2">
      <c r="A70" s="120"/>
      <c r="B70" s="119"/>
      <c r="C70" s="258"/>
      <c r="D70" s="267" t="s">
        <v>199</v>
      </c>
      <c r="E70" s="113">
        <v>53.586497890295355</v>
      </c>
      <c r="F70" s="115">
        <v>1270</v>
      </c>
      <c r="G70" s="114">
        <v>1252</v>
      </c>
      <c r="H70" s="114">
        <v>1203</v>
      </c>
      <c r="I70" s="114">
        <v>1170</v>
      </c>
      <c r="J70" s="140">
        <v>1113</v>
      </c>
      <c r="K70" s="114">
        <v>157</v>
      </c>
      <c r="L70" s="116">
        <v>14.106019766397125</v>
      </c>
    </row>
    <row r="71" spans="1:12" s="110" customFormat="1" ht="15" customHeight="1" x14ac:dyDescent="0.2">
      <c r="A71" s="120"/>
      <c r="B71" s="119"/>
      <c r="C71" s="258"/>
      <c r="D71" s="110" t="s">
        <v>203</v>
      </c>
      <c r="E71" s="113">
        <v>73.310782938701422</v>
      </c>
      <c r="F71" s="115">
        <v>8886</v>
      </c>
      <c r="G71" s="114">
        <v>8916</v>
      </c>
      <c r="H71" s="114">
        <v>8824</v>
      </c>
      <c r="I71" s="114">
        <v>8820</v>
      </c>
      <c r="J71" s="140">
        <v>8693</v>
      </c>
      <c r="K71" s="114">
        <v>193</v>
      </c>
      <c r="L71" s="116">
        <v>2.2201771540319797</v>
      </c>
    </row>
    <row r="72" spans="1:12" s="110" customFormat="1" ht="15" customHeight="1" x14ac:dyDescent="0.2">
      <c r="A72" s="120"/>
      <c r="B72" s="119"/>
      <c r="C72" s="258"/>
      <c r="D72" s="267" t="s">
        <v>198</v>
      </c>
      <c r="E72" s="113">
        <v>49.110961062345261</v>
      </c>
      <c r="F72" s="115">
        <v>4364</v>
      </c>
      <c r="G72" s="114">
        <v>4400</v>
      </c>
      <c r="H72" s="114">
        <v>4376</v>
      </c>
      <c r="I72" s="114">
        <v>4414</v>
      </c>
      <c r="J72" s="140">
        <v>4365</v>
      </c>
      <c r="K72" s="114">
        <v>-1</v>
      </c>
      <c r="L72" s="116">
        <v>-2.2909507445589918E-2</v>
      </c>
    </row>
    <row r="73" spans="1:12" s="110" customFormat="1" ht="15" customHeight="1" x14ac:dyDescent="0.2">
      <c r="A73" s="120"/>
      <c r="B73" s="119"/>
      <c r="C73" s="258"/>
      <c r="D73" s="267" t="s">
        <v>199</v>
      </c>
      <c r="E73" s="113">
        <v>50.889038937654739</v>
      </c>
      <c r="F73" s="115">
        <v>4522</v>
      </c>
      <c r="G73" s="114">
        <v>4516</v>
      </c>
      <c r="H73" s="114">
        <v>4448</v>
      </c>
      <c r="I73" s="114">
        <v>4406</v>
      </c>
      <c r="J73" s="140">
        <v>4328</v>
      </c>
      <c r="K73" s="114">
        <v>194</v>
      </c>
      <c r="L73" s="116">
        <v>4.4824399260628462</v>
      </c>
    </row>
    <row r="74" spans="1:12" s="110" customFormat="1" ht="15" customHeight="1" x14ac:dyDescent="0.2">
      <c r="A74" s="120"/>
      <c r="B74" s="119"/>
      <c r="C74" s="258"/>
      <c r="D74" s="110" t="s">
        <v>204</v>
      </c>
      <c r="E74" s="113">
        <v>7.1363748865605148</v>
      </c>
      <c r="F74" s="115">
        <v>865</v>
      </c>
      <c r="G74" s="114">
        <v>854</v>
      </c>
      <c r="H74" s="114">
        <v>837</v>
      </c>
      <c r="I74" s="114">
        <v>803</v>
      </c>
      <c r="J74" s="140">
        <v>773</v>
      </c>
      <c r="K74" s="114">
        <v>92</v>
      </c>
      <c r="L74" s="116">
        <v>11.901681759379043</v>
      </c>
    </row>
    <row r="75" spans="1:12" s="110" customFormat="1" ht="15" customHeight="1" x14ac:dyDescent="0.2">
      <c r="A75" s="120"/>
      <c r="B75" s="119"/>
      <c r="C75" s="258"/>
      <c r="D75" s="267" t="s">
        <v>198</v>
      </c>
      <c r="E75" s="113">
        <v>56.300578034682083</v>
      </c>
      <c r="F75" s="115">
        <v>487</v>
      </c>
      <c r="G75" s="114">
        <v>478</v>
      </c>
      <c r="H75" s="114">
        <v>476</v>
      </c>
      <c r="I75" s="114">
        <v>457</v>
      </c>
      <c r="J75" s="140">
        <v>437</v>
      </c>
      <c r="K75" s="114">
        <v>50</v>
      </c>
      <c r="L75" s="116">
        <v>11.441647597254004</v>
      </c>
    </row>
    <row r="76" spans="1:12" s="110" customFormat="1" ht="15" customHeight="1" x14ac:dyDescent="0.2">
      <c r="A76" s="120"/>
      <c r="B76" s="119"/>
      <c r="C76" s="258"/>
      <c r="D76" s="267" t="s">
        <v>199</v>
      </c>
      <c r="E76" s="113">
        <v>43.699421965317917</v>
      </c>
      <c r="F76" s="115">
        <v>378</v>
      </c>
      <c r="G76" s="114">
        <v>376</v>
      </c>
      <c r="H76" s="114">
        <v>361</v>
      </c>
      <c r="I76" s="114">
        <v>346</v>
      </c>
      <c r="J76" s="140">
        <v>336</v>
      </c>
      <c r="K76" s="114">
        <v>42</v>
      </c>
      <c r="L76" s="116">
        <v>12.5</v>
      </c>
    </row>
    <row r="77" spans="1:12" s="110" customFormat="1" ht="15" customHeight="1" x14ac:dyDescent="0.2">
      <c r="A77" s="534"/>
      <c r="B77" s="119" t="s">
        <v>205</v>
      </c>
      <c r="C77" s="268"/>
      <c r="D77" s="182"/>
      <c r="E77" s="113">
        <v>10.248475709696454</v>
      </c>
      <c r="F77" s="115">
        <v>7816</v>
      </c>
      <c r="G77" s="114">
        <v>7898</v>
      </c>
      <c r="H77" s="114">
        <v>7982</v>
      </c>
      <c r="I77" s="114">
        <v>7872</v>
      </c>
      <c r="J77" s="140">
        <v>7991</v>
      </c>
      <c r="K77" s="114">
        <v>-175</v>
      </c>
      <c r="L77" s="116">
        <v>-2.1899637091728192</v>
      </c>
    </row>
    <row r="78" spans="1:12" s="110" customFormat="1" ht="15" customHeight="1" x14ac:dyDescent="0.2">
      <c r="A78" s="120"/>
      <c r="B78" s="119"/>
      <c r="C78" s="268" t="s">
        <v>106</v>
      </c>
      <c r="D78" s="182"/>
      <c r="E78" s="113">
        <v>56.115660184237463</v>
      </c>
      <c r="F78" s="115">
        <v>4386</v>
      </c>
      <c r="G78" s="114">
        <v>4415</v>
      </c>
      <c r="H78" s="114">
        <v>4468</v>
      </c>
      <c r="I78" s="114">
        <v>4412</v>
      </c>
      <c r="J78" s="140">
        <v>4450</v>
      </c>
      <c r="K78" s="114">
        <v>-64</v>
      </c>
      <c r="L78" s="116">
        <v>-1.4382022471910112</v>
      </c>
    </row>
    <row r="79" spans="1:12" s="110" customFormat="1" ht="15" customHeight="1" x14ac:dyDescent="0.2">
      <c r="A79" s="123"/>
      <c r="B79" s="124"/>
      <c r="C79" s="260" t="s">
        <v>107</v>
      </c>
      <c r="D79" s="261"/>
      <c r="E79" s="125">
        <v>43.884339815762537</v>
      </c>
      <c r="F79" s="143">
        <v>3430</v>
      </c>
      <c r="G79" s="144">
        <v>3483</v>
      </c>
      <c r="H79" s="144">
        <v>3514</v>
      </c>
      <c r="I79" s="144">
        <v>3460</v>
      </c>
      <c r="J79" s="145">
        <v>3541</v>
      </c>
      <c r="K79" s="144">
        <v>-111</v>
      </c>
      <c r="L79" s="146">
        <v>-3.1347077096865292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76265</v>
      </c>
      <c r="E11" s="114">
        <v>76565</v>
      </c>
      <c r="F11" s="114">
        <v>76244</v>
      </c>
      <c r="G11" s="114">
        <v>75444</v>
      </c>
      <c r="H11" s="140">
        <v>75545</v>
      </c>
      <c r="I11" s="115">
        <v>720</v>
      </c>
      <c r="J11" s="116">
        <v>0.95307432656032831</v>
      </c>
    </row>
    <row r="12" spans="1:15" s="110" customFormat="1" ht="24.95" customHeight="1" x14ac:dyDescent="0.2">
      <c r="A12" s="193" t="s">
        <v>132</v>
      </c>
      <c r="B12" s="194" t="s">
        <v>133</v>
      </c>
      <c r="C12" s="113">
        <v>0.42876811119124109</v>
      </c>
      <c r="D12" s="115">
        <v>327</v>
      </c>
      <c r="E12" s="114">
        <v>322</v>
      </c>
      <c r="F12" s="114">
        <v>331</v>
      </c>
      <c r="G12" s="114">
        <v>317</v>
      </c>
      <c r="H12" s="140">
        <v>314</v>
      </c>
      <c r="I12" s="115">
        <v>13</v>
      </c>
      <c r="J12" s="116">
        <v>4.1401273885350323</v>
      </c>
    </row>
    <row r="13" spans="1:15" s="110" customFormat="1" ht="24.95" customHeight="1" x14ac:dyDescent="0.2">
      <c r="A13" s="193" t="s">
        <v>134</v>
      </c>
      <c r="B13" s="199" t="s">
        <v>214</v>
      </c>
      <c r="C13" s="113">
        <v>0.93883170523831383</v>
      </c>
      <c r="D13" s="115">
        <v>716</v>
      </c>
      <c r="E13" s="114">
        <v>715</v>
      </c>
      <c r="F13" s="114">
        <v>723</v>
      </c>
      <c r="G13" s="114">
        <v>730</v>
      </c>
      <c r="H13" s="140">
        <v>730</v>
      </c>
      <c r="I13" s="115">
        <v>-14</v>
      </c>
      <c r="J13" s="116">
        <v>-1.9178082191780821</v>
      </c>
    </row>
    <row r="14" spans="1:15" s="287" customFormat="1" ht="24" customHeight="1" x14ac:dyDescent="0.2">
      <c r="A14" s="193" t="s">
        <v>215</v>
      </c>
      <c r="B14" s="199" t="s">
        <v>137</v>
      </c>
      <c r="C14" s="113">
        <v>18.54454861338753</v>
      </c>
      <c r="D14" s="115">
        <v>14143</v>
      </c>
      <c r="E14" s="114">
        <v>14290</v>
      </c>
      <c r="F14" s="114">
        <v>14425</v>
      </c>
      <c r="G14" s="114">
        <v>14522</v>
      </c>
      <c r="H14" s="140">
        <v>14680</v>
      </c>
      <c r="I14" s="115">
        <v>-537</v>
      </c>
      <c r="J14" s="116">
        <v>-3.6580381471389645</v>
      </c>
      <c r="K14" s="110"/>
      <c r="L14" s="110"/>
      <c r="M14" s="110"/>
      <c r="N14" s="110"/>
      <c r="O14" s="110"/>
    </row>
    <row r="15" spans="1:15" s="110" customFormat="1" ht="24.75" customHeight="1" x14ac:dyDescent="0.2">
      <c r="A15" s="193" t="s">
        <v>216</v>
      </c>
      <c r="B15" s="199" t="s">
        <v>217</v>
      </c>
      <c r="C15" s="113">
        <v>3.6556742935815905</v>
      </c>
      <c r="D15" s="115">
        <v>2788</v>
      </c>
      <c r="E15" s="114">
        <v>2722</v>
      </c>
      <c r="F15" s="114">
        <v>2708</v>
      </c>
      <c r="G15" s="114">
        <v>2704</v>
      </c>
      <c r="H15" s="140">
        <v>2709</v>
      </c>
      <c r="I15" s="115">
        <v>79</v>
      </c>
      <c r="J15" s="116">
        <v>2.9162052417866371</v>
      </c>
    </row>
    <row r="16" spans="1:15" s="287" customFormat="1" ht="24.95" customHeight="1" x14ac:dyDescent="0.2">
      <c r="A16" s="193" t="s">
        <v>218</v>
      </c>
      <c r="B16" s="199" t="s">
        <v>141</v>
      </c>
      <c r="C16" s="113">
        <v>11.891431193863502</v>
      </c>
      <c r="D16" s="115">
        <v>9069</v>
      </c>
      <c r="E16" s="114">
        <v>9253</v>
      </c>
      <c r="F16" s="114">
        <v>9336</v>
      </c>
      <c r="G16" s="114">
        <v>9404</v>
      </c>
      <c r="H16" s="140">
        <v>9505</v>
      </c>
      <c r="I16" s="115">
        <v>-436</v>
      </c>
      <c r="J16" s="116">
        <v>-4.5870594423987372</v>
      </c>
      <c r="K16" s="110"/>
      <c r="L16" s="110"/>
      <c r="M16" s="110"/>
      <c r="N16" s="110"/>
      <c r="O16" s="110"/>
    </row>
    <row r="17" spans="1:15" s="110" customFormat="1" ht="24.95" customHeight="1" x14ac:dyDescent="0.2">
      <c r="A17" s="193" t="s">
        <v>219</v>
      </c>
      <c r="B17" s="199" t="s">
        <v>220</v>
      </c>
      <c r="C17" s="113">
        <v>2.9974431259424374</v>
      </c>
      <c r="D17" s="115">
        <v>2286</v>
      </c>
      <c r="E17" s="114">
        <v>2315</v>
      </c>
      <c r="F17" s="114">
        <v>2381</v>
      </c>
      <c r="G17" s="114">
        <v>2414</v>
      </c>
      <c r="H17" s="140">
        <v>2466</v>
      </c>
      <c r="I17" s="115">
        <v>-180</v>
      </c>
      <c r="J17" s="116">
        <v>-7.2992700729927007</v>
      </c>
    </row>
    <row r="18" spans="1:15" s="287" customFormat="1" ht="24.95" customHeight="1" x14ac:dyDescent="0.2">
      <c r="A18" s="201" t="s">
        <v>144</v>
      </c>
      <c r="B18" s="202" t="s">
        <v>145</v>
      </c>
      <c r="C18" s="113">
        <v>5.879499114928211</v>
      </c>
      <c r="D18" s="115">
        <v>4484</v>
      </c>
      <c r="E18" s="114">
        <v>4578</v>
      </c>
      <c r="F18" s="114">
        <v>4484</v>
      </c>
      <c r="G18" s="114">
        <v>4474</v>
      </c>
      <c r="H18" s="140">
        <v>4535</v>
      </c>
      <c r="I18" s="115">
        <v>-51</v>
      </c>
      <c r="J18" s="116">
        <v>-1.1245865490628446</v>
      </c>
      <c r="K18" s="110"/>
      <c r="L18" s="110"/>
      <c r="M18" s="110"/>
      <c r="N18" s="110"/>
      <c r="O18" s="110"/>
    </row>
    <row r="19" spans="1:15" s="110" customFormat="1" ht="24.95" customHeight="1" x14ac:dyDescent="0.2">
      <c r="A19" s="193" t="s">
        <v>146</v>
      </c>
      <c r="B19" s="199" t="s">
        <v>147</v>
      </c>
      <c r="C19" s="113">
        <v>16.641972071067986</v>
      </c>
      <c r="D19" s="115">
        <v>12692</v>
      </c>
      <c r="E19" s="114">
        <v>12747</v>
      </c>
      <c r="F19" s="114">
        <v>14275</v>
      </c>
      <c r="G19" s="114">
        <v>13968</v>
      </c>
      <c r="H19" s="140">
        <v>13989</v>
      </c>
      <c r="I19" s="115">
        <v>-1297</v>
      </c>
      <c r="J19" s="116">
        <v>-9.2715705196940448</v>
      </c>
    </row>
    <row r="20" spans="1:15" s="287" customFormat="1" ht="24.95" customHeight="1" x14ac:dyDescent="0.2">
      <c r="A20" s="193" t="s">
        <v>148</v>
      </c>
      <c r="B20" s="199" t="s">
        <v>149</v>
      </c>
      <c r="C20" s="113">
        <v>2.5345833606503638</v>
      </c>
      <c r="D20" s="115">
        <v>1933</v>
      </c>
      <c r="E20" s="114">
        <v>1855</v>
      </c>
      <c r="F20" s="114">
        <v>1833</v>
      </c>
      <c r="G20" s="114">
        <v>1790</v>
      </c>
      <c r="H20" s="140">
        <v>1784</v>
      </c>
      <c r="I20" s="115">
        <v>149</v>
      </c>
      <c r="J20" s="116">
        <v>8.3520179372197312</v>
      </c>
      <c r="K20" s="110"/>
      <c r="L20" s="110"/>
      <c r="M20" s="110"/>
      <c r="N20" s="110"/>
      <c r="O20" s="110"/>
    </row>
    <row r="21" spans="1:15" s="110" customFormat="1" ht="24.95" customHeight="1" x14ac:dyDescent="0.2">
      <c r="A21" s="201" t="s">
        <v>150</v>
      </c>
      <c r="B21" s="202" t="s">
        <v>151</v>
      </c>
      <c r="C21" s="113">
        <v>2.9948206910116042</v>
      </c>
      <c r="D21" s="115">
        <v>2284</v>
      </c>
      <c r="E21" s="114">
        <v>2303</v>
      </c>
      <c r="F21" s="114">
        <v>2318</v>
      </c>
      <c r="G21" s="114">
        <v>2259</v>
      </c>
      <c r="H21" s="140">
        <v>2230</v>
      </c>
      <c r="I21" s="115">
        <v>54</v>
      </c>
      <c r="J21" s="116">
        <v>2.4215246636771299</v>
      </c>
    </row>
    <row r="22" spans="1:15" s="110" customFormat="1" ht="24.95" customHeight="1" x14ac:dyDescent="0.2">
      <c r="A22" s="201" t="s">
        <v>152</v>
      </c>
      <c r="B22" s="199" t="s">
        <v>153</v>
      </c>
      <c r="C22" s="113">
        <v>2.032387071395791</v>
      </c>
      <c r="D22" s="115">
        <v>1550</v>
      </c>
      <c r="E22" s="114">
        <v>1584</v>
      </c>
      <c r="F22" s="114">
        <v>1567</v>
      </c>
      <c r="G22" s="114">
        <v>1530</v>
      </c>
      <c r="H22" s="140">
        <v>1498</v>
      </c>
      <c r="I22" s="115">
        <v>52</v>
      </c>
      <c r="J22" s="116">
        <v>3.4712950600801067</v>
      </c>
    </row>
    <row r="23" spans="1:15" s="110" customFormat="1" ht="24.95" customHeight="1" x14ac:dyDescent="0.2">
      <c r="A23" s="193" t="s">
        <v>154</v>
      </c>
      <c r="B23" s="199" t="s">
        <v>155</v>
      </c>
      <c r="C23" s="113">
        <v>2.1569527306103717</v>
      </c>
      <c r="D23" s="115">
        <v>1645</v>
      </c>
      <c r="E23" s="114">
        <v>1616</v>
      </c>
      <c r="F23" s="114">
        <v>1625</v>
      </c>
      <c r="G23" s="114">
        <v>1615</v>
      </c>
      <c r="H23" s="140">
        <v>1624</v>
      </c>
      <c r="I23" s="115">
        <v>21</v>
      </c>
      <c r="J23" s="116">
        <v>1.2931034482758621</v>
      </c>
    </row>
    <row r="24" spans="1:15" s="110" customFormat="1" ht="24.95" customHeight="1" x14ac:dyDescent="0.2">
      <c r="A24" s="193" t="s">
        <v>156</v>
      </c>
      <c r="B24" s="199" t="s">
        <v>221</v>
      </c>
      <c r="C24" s="113">
        <v>9.4735461876352201</v>
      </c>
      <c r="D24" s="115">
        <v>7225</v>
      </c>
      <c r="E24" s="114">
        <v>7233</v>
      </c>
      <c r="F24" s="114">
        <v>5596</v>
      </c>
      <c r="G24" s="114">
        <v>5522</v>
      </c>
      <c r="H24" s="140">
        <v>5473</v>
      </c>
      <c r="I24" s="115">
        <v>1752</v>
      </c>
      <c r="J24" s="116">
        <v>32.011693769413483</v>
      </c>
    </row>
    <row r="25" spans="1:15" s="110" customFormat="1" ht="24.95" customHeight="1" x14ac:dyDescent="0.2">
      <c r="A25" s="193" t="s">
        <v>222</v>
      </c>
      <c r="B25" s="204" t="s">
        <v>159</v>
      </c>
      <c r="C25" s="113">
        <v>4.0844424047728314</v>
      </c>
      <c r="D25" s="115">
        <v>3115</v>
      </c>
      <c r="E25" s="114">
        <v>3175</v>
      </c>
      <c r="F25" s="114">
        <v>3218</v>
      </c>
      <c r="G25" s="114">
        <v>3126</v>
      </c>
      <c r="H25" s="140">
        <v>3079</v>
      </c>
      <c r="I25" s="115">
        <v>36</v>
      </c>
      <c r="J25" s="116">
        <v>1.1692107827216629</v>
      </c>
    </row>
    <row r="26" spans="1:15" s="110" customFormat="1" ht="24.95" customHeight="1" x14ac:dyDescent="0.2">
      <c r="A26" s="201">
        <v>782.78300000000002</v>
      </c>
      <c r="B26" s="203" t="s">
        <v>160</v>
      </c>
      <c r="C26" s="113">
        <v>0.50481872418540619</v>
      </c>
      <c r="D26" s="115">
        <v>385</v>
      </c>
      <c r="E26" s="114">
        <v>467</v>
      </c>
      <c r="F26" s="114">
        <v>498</v>
      </c>
      <c r="G26" s="114">
        <v>510</v>
      </c>
      <c r="H26" s="140">
        <v>491</v>
      </c>
      <c r="I26" s="115">
        <v>-106</v>
      </c>
      <c r="J26" s="116">
        <v>-21.588594704684319</v>
      </c>
    </row>
    <row r="27" spans="1:15" s="110" customFormat="1" ht="24.95" customHeight="1" x14ac:dyDescent="0.2">
      <c r="A27" s="193" t="s">
        <v>161</v>
      </c>
      <c r="B27" s="199" t="s">
        <v>223</v>
      </c>
      <c r="C27" s="113">
        <v>5.29076247295614</v>
      </c>
      <c r="D27" s="115">
        <v>4035</v>
      </c>
      <c r="E27" s="114">
        <v>4016</v>
      </c>
      <c r="F27" s="114">
        <v>3827</v>
      </c>
      <c r="G27" s="114">
        <v>3920</v>
      </c>
      <c r="H27" s="140">
        <v>3927</v>
      </c>
      <c r="I27" s="115">
        <v>108</v>
      </c>
      <c r="J27" s="116">
        <v>2.7501909854851032</v>
      </c>
    </row>
    <row r="28" spans="1:15" s="110" customFormat="1" ht="24.95" customHeight="1" x14ac:dyDescent="0.2">
      <c r="A28" s="193" t="s">
        <v>163</v>
      </c>
      <c r="B28" s="199" t="s">
        <v>164</v>
      </c>
      <c r="C28" s="113">
        <v>3.9008719596145021</v>
      </c>
      <c r="D28" s="115">
        <v>2975</v>
      </c>
      <c r="E28" s="114">
        <v>2980</v>
      </c>
      <c r="F28" s="114">
        <v>2959</v>
      </c>
      <c r="G28" s="114">
        <v>2926</v>
      </c>
      <c r="H28" s="140">
        <v>2953</v>
      </c>
      <c r="I28" s="115">
        <v>22</v>
      </c>
      <c r="J28" s="116">
        <v>0.74500507958008799</v>
      </c>
    </row>
    <row r="29" spans="1:15" s="110" customFormat="1" ht="24.95" customHeight="1" x14ac:dyDescent="0.2">
      <c r="A29" s="193">
        <v>86</v>
      </c>
      <c r="B29" s="199" t="s">
        <v>165</v>
      </c>
      <c r="C29" s="113">
        <v>8.049564020192749</v>
      </c>
      <c r="D29" s="115">
        <v>6139</v>
      </c>
      <c r="E29" s="114">
        <v>6124</v>
      </c>
      <c r="F29" s="114">
        <v>6075</v>
      </c>
      <c r="G29" s="114">
        <v>5918</v>
      </c>
      <c r="H29" s="140">
        <v>5987</v>
      </c>
      <c r="I29" s="115">
        <v>152</v>
      </c>
      <c r="J29" s="116">
        <v>2.5388341406380492</v>
      </c>
    </row>
    <row r="30" spans="1:15" s="110" customFormat="1" ht="24.95" customHeight="1" x14ac:dyDescent="0.2">
      <c r="A30" s="193">
        <v>87.88</v>
      </c>
      <c r="B30" s="204" t="s">
        <v>166</v>
      </c>
      <c r="C30" s="113">
        <v>11.610830656264341</v>
      </c>
      <c r="D30" s="115">
        <v>8855</v>
      </c>
      <c r="E30" s="114">
        <v>8825</v>
      </c>
      <c r="F30" s="114">
        <v>8756</v>
      </c>
      <c r="G30" s="114">
        <v>8620</v>
      </c>
      <c r="H30" s="140">
        <v>8576</v>
      </c>
      <c r="I30" s="115">
        <v>279</v>
      </c>
      <c r="J30" s="116">
        <v>3.2532649253731343</v>
      </c>
    </row>
    <row r="31" spans="1:15" s="110" customFormat="1" ht="24.95" customHeight="1" x14ac:dyDescent="0.2">
      <c r="A31" s="193" t="s">
        <v>167</v>
      </c>
      <c r="B31" s="199" t="s">
        <v>168</v>
      </c>
      <c r="C31" s="113">
        <v>4.9314888874319802</v>
      </c>
      <c r="D31" s="115">
        <v>3761</v>
      </c>
      <c r="E31" s="114">
        <v>3734</v>
      </c>
      <c r="F31" s="114">
        <v>3733</v>
      </c>
      <c r="G31" s="114">
        <v>3697</v>
      </c>
      <c r="H31" s="140">
        <v>3675</v>
      </c>
      <c r="I31" s="115">
        <v>86</v>
      </c>
      <c r="J31" s="116">
        <v>2.3401360544217686</v>
      </c>
    </row>
    <row r="32" spans="1:15" s="110" customFormat="1" ht="24.95" customHeight="1" x14ac:dyDescent="0.2">
      <c r="A32" s="193"/>
      <c r="B32" s="288" t="s">
        <v>224</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0.42876811119124109</v>
      </c>
      <c r="D34" s="115">
        <v>327</v>
      </c>
      <c r="E34" s="114">
        <v>322</v>
      </c>
      <c r="F34" s="114">
        <v>331</v>
      </c>
      <c r="G34" s="114">
        <v>317</v>
      </c>
      <c r="H34" s="140">
        <v>314</v>
      </c>
      <c r="I34" s="115">
        <v>13</v>
      </c>
      <c r="J34" s="116">
        <v>4.1401273885350323</v>
      </c>
    </row>
    <row r="35" spans="1:10" s="110" customFormat="1" ht="24.95" customHeight="1" x14ac:dyDescent="0.2">
      <c r="A35" s="292" t="s">
        <v>171</v>
      </c>
      <c r="B35" s="293" t="s">
        <v>172</v>
      </c>
      <c r="C35" s="113">
        <v>25.362879433554056</v>
      </c>
      <c r="D35" s="115">
        <v>19343</v>
      </c>
      <c r="E35" s="114">
        <v>19583</v>
      </c>
      <c r="F35" s="114">
        <v>19632</v>
      </c>
      <c r="G35" s="114">
        <v>19726</v>
      </c>
      <c r="H35" s="140">
        <v>19945</v>
      </c>
      <c r="I35" s="115">
        <v>-602</v>
      </c>
      <c r="J35" s="116">
        <v>-3.0183003258962144</v>
      </c>
    </row>
    <row r="36" spans="1:10" s="110" customFormat="1" ht="24.95" customHeight="1" x14ac:dyDescent="0.2">
      <c r="A36" s="294" t="s">
        <v>173</v>
      </c>
      <c r="B36" s="295" t="s">
        <v>174</v>
      </c>
      <c r="C36" s="125">
        <v>74.207041237789284</v>
      </c>
      <c r="D36" s="143">
        <v>56594</v>
      </c>
      <c r="E36" s="144">
        <v>56659</v>
      </c>
      <c r="F36" s="144">
        <v>56280</v>
      </c>
      <c r="G36" s="144">
        <v>55401</v>
      </c>
      <c r="H36" s="145">
        <v>55286</v>
      </c>
      <c r="I36" s="143">
        <v>1308</v>
      </c>
      <c r="J36" s="146">
        <v>2.3658792461020872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2020-09-25T08:01:45Z</dcterms:created>
  <dcterms:modified xsi:type="dcterms:W3CDTF">2020-09-28T08:07:39Z</dcterms:modified>
</cp:coreProperties>
</file>