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K43" i="24"/>
  <c r="H43" i="24"/>
  <c r="G43" i="24"/>
  <c r="F43" i="24"/>
  <c r="E43" i="24"/>
  <c r="D43" i="24"/>
  <c r="C43" i="24"/>
  <c r="I43" i="24" s="1"/>
  <c r="B43" i="24"/>
  <c r="J43" i="24" s="1"/>
  <c r="K42" i="24"/>
  <c r="I42" i="24"/>
  <c r="D42" i="24"/>
  <c r="C42" i="24"/>
  <c r="B42" i="24"/>
  <c r="J42" i="24" s="1"/>
  <c r="M41" i="24"/>
  <c r="K41" i="24"/>
  <c r="H41" i="24"/>
  <c r="G41" i="24"/>
  <c r="F41" i="24"/>
  <c r="E41" i="24"/>
  <c r="D41" i="24"/>
  <c r="C41" i="24"/>
  <c r="I41" i="24" s="1"/>
  <c r="B41" i="24"/>
  <c r="J41" i="24" s="1"/>
  <c r="K40" i="24"/>
  <c r="I40" i="24"/>
  <c r="D40" i="24"/>
  <c r="C40" i="24"/>
  <c r="B40" i="24"/>
  <c r="J40" i="24" s="1"/>
  <c r="M36" i="24"/>
  <c r="L36" i="24"/>
  <c r="K36" i="24"/>
  <c r="J36" i="24"/>
  <c r="I36" i="24"/>
  <c r="H36" i="24"/>
  <c r="G36" i="24"/>
  <c r="F36" i="24"/>
  <c r="E36" i="24"/>
  <c r="D36" i="24"/>
  <c r="K57" i="15"/>
  <c r="L57" i="15" s="1"/>
  <c r="C38" i="24"/>
  <c r="C37" i="24"/>
  <c r="M37" i="24" s="1"/>
  <c r="C35" i="24"/>
  <c r="C34" i="24"/>
  <c r="G34" i="24" s="1"/>
  <c r="C33" i="24"/>
  <c r="C32" i="24"/>
  <c r="G32" i="24" s="1"/>
  <c r="C31" i="24"/>
  <c r="C30" i="24"/>
  <c r="G30" i="24" s="1"/>
  <c r="C29" i="24"/>
  <c r="C28" i="24"/>
  <c r="G28" i="24" s="1"/>
  <c r="C27" i="24"/>
  <c r="C26" i="24"/>
  <c r="C25" i="24"/>
  <c r="C24" i="24"/>
  <c r="C23" i="24"/>
  <c r="C22" i="24"/>
  <c r="G22" i="24" s="1"/>
  <c r="C21" i="24"/>
  <c r="C20" i="24"/>
  <c r="I20" i="24" s="1"/>
  <c r="C19" i="24"/>
  <c r="C18" i="24"/>
  <c r="C17" i="24"/>
  <c r="C16" i="24"/>
  <c r="I16" i="24" s="1"/>
  <c r="C15" i="24"/>
  <c r="C9" i="24"/>
  <c r="C8" i="24"/>
  <c r="I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H37" i="24" l="1"/>
  <c r="F37" i="24"/>
  <c r="D37" i="24"/>
  <c r="K37" i="24"/>
  <c r="J37" i="24"/>
  <c r="F33" i="24"/>
  <c r="D33" i="24"/>
  <c r="J33" i="24"/>
  <c r="H33" i="24"/>
  <c r="K33" i="24"/>
  <c r="K20" i="24"/>
  <c r="H20" i="24"/>
  <c r="F20" i="24"/>
  <c r="D20" i="24"/>
  <c r="J20" i="24"/>
  <c r="D7" i="24"/>
  <c r="J7" i="24"/>
  <c r="H7" i="24"/>
  <c r="K7" i="24"/>
  <c r="F7" i="24"/>
  <c r="D17" i="24"/>
  <c r="J17" i="24"/>
  <c r="H17" i="24"/>
  <c r="K17" i="24"/>
  <c r="F17" i="24"/>
  <c r="K28" i="24"/>
  <c r="J28" i="24"/>
  <c r="H28" i="24"/>
  <c r="F28" i="24"/>
  <c r="D28" i="24"/>
  <c r="D25" i="24"/>
  <c r="J25" i="24"/>
  <c r="H25" i="24"/>
  <c r="K25" i="24"/>
  <c r="F25" i="24"/>
  <c r="K8" i="24"/>
  <c r="H8" i="24"/>
  <c r="F8" i="24"/>
  <c r="D8" i="24"/>
  <c r="J8" i="24"/>
  <c r="D15" i="24"/>
  <c r="J15" i="24"/>
  <c r="H15" i="24"/>
  <c r="K15" i="24"/>
  <c r="F15" i="24"/>
  <c r="D21" i="24"/>
  <c r="J21" i="24"/>
  <c r="H21" i="24"/>
  <c r="K21" i="24"/>
  <c r="F21" i="24"/>
  <c r="K24" i="24"/>
  <c r="H24" i="24"/>
  <c r="F24" i="24"/>
  <c r="D24" i="24"/>
  <c r="J24" i="24"/>
  <c r="D27" i="24"/>
  <c r="J27" i="24"/>
  <c r="H27" i="24"/>
  <c r="K27" i="24"/>
  <c r="F27" i="24"/>
  <c r="K30" i="24"/>
  <c r="J30" i="24"/>
  <c r="H30" i="24"/>
  <c r="F30" i="24"/>
  <c r="D30" i="24"/>
  <c r="G19" i="24"/>
  <c r="L19" i="24"/>
  <c r="I19" i="24"/>
  <c r="E19" i="24"/>
  <c r="M19" i="24"/>
  <c r="G25" i="24"/>
  <c r="L25" i="24"/>
  <c r="I25" i="24"/>
  <c r="M25" i="24"/>
  <c r="E25" i="24"/>
  <c r="G31" i="24"/>
  <c r="L31" i="24"/>
  <c r="I31" i="24"/>
  <c r="E31" i="24"/>
  <c r="M31" i="24"/>
  <c r="M38" i="24"/>
  <c r="E38" i="24"/>
  <c r="L38" i="24"/>
  <c r="G38" i="24"/>
  <c r="I38" i="24"/>
  <c r="D9" i="24"/>
  <c r="J9" i="24"/>
  <c r="H9" i="24"/>
  <c r="K9" i="24"/>
  <c r="F9" i="24"/>
  <c r="K18" i="24"/>
  <c r="H18" i="24"/>
  <c r="F18" i="24"/>
  <c r="D18" i="24"/>
  <c r="J18" i="24"/>
  <c r="F31" i="24"/>
  <c r="D31" i="24"/>
  <c r="J31" i="24"/>
  <c r="H31" i="24"/>
  <c r="K31" i="24"/>
  <c r="D38" i="24"/>
  <c r="J38" i="24"/>
  <c r="H38" i="24"/>
  <c r="F38" i="24"/>
  <c r="K38" i="24"/>
  <c r="G7" i="24"/>
  <c r="L7" i="24"/>
  <c r="I7" i="24"/>
  <c r="M7" i="24"/>
  <c r="E7" i="24"/>
  <c r="G35" i="24"/>
  <c r="L35" i="24"/>
  <c r="I35" i="24"/>
  <c r="M35" i="24"/>
  <c r="E35" i="24"/>
  <c r="K16" i="24"/>
  <c r="H16" i="24"/>
  <c r="F16" i="24"/>
  <c r="D16" i="24"/>
  <c r="J16" i="24"/>
  <c r="D19" i="24"/>
  <c r="J19" i="24"/>
  <c r="H19" i="24"/>
  <c r="F19" i="24"/>
  <c r="K19" i="24"/>
  <c r="K22" i="24"/>
  <c r="H22" i="24"/>
  <c r="F22" i="24"/>
  <c r="D22" i="24"/>
  <c r="J22" i="24"/>
  <c r="K34" i="24"/>
  <c r="J34" i="24"/>
  <c r="H34" i="24"/>
  <c r="F34" i="24"/>
  <c r="D34" i="24"/>
  <c r="G17" i="24"/>
  <c r="L17" i="24"/>
  <c r="I17" i="24"/>
  <c r="E17" i="24"/>
  <c r="M17" i="24"/>
  <c r="G23" i="24"/>
  <c r="L23" i="24"/>
  <c r="I23" i="24"/>
  <c r="M23" i="24"/>
  <c r="E23" i="24"/>
  <c r="G29" i="24"/>
  <c r="L29" i="24"/>
  <c r="I29" i="24"/>
  <c r="M29" i="24"/>
  <c r="E29" i="24"/>
  <c r="G9" i="24"/>
  <c r="L9" i="24"/>
  <c r="I9" i="24"/>
  <c r="M9" i="24"/>
  <c r="E9" i="24"/>
  <c r="D23" i="24"/>
  <c r="J23" i="24"/>
  <c r="H23" i="24"/>
  <c r="K23" i="24"/>
  <c r="F23" i="24"/>
  <c r="F29" i="24"/>
  <c r="D29" i="24"/>
  <c r="J29" i="24"/>
  <c r="H29" i="24"/>
  <c r="K29" i="24"/>
  <c r="K32" i="24"/>
  <c r="J32" i="24"/>
  <c r="H32" i="24"/>
  <c r="F32" i="24"/>
  <c r="D32" i="24"/>
  <c r="F35" i="24"/>
  <c r="D35" i="24"/>
  <c r="J35" i="24"/>
  <c r="H35" i="24"/>
  <c r="K35" i="24"/>
  <c r="B45" i="24"/>
  <c r="B39" i="24"/>
  <c r="G27" i="24"/>
  <c r="L27" i="24"/>
  <c r="I27" i="24"/>
  <c r="M27" i="24"/>
  <c r="E27" i="24"/>
  <c r="G33" i="24"/>
  <c r="L33" i="24"/>
  <c r="I33" i="24"/>
  <c r="M33" i="24"/>
  <c r="E33" i="24"/>
  <c r="B14" i="24"/>
  <c r="B6" i="24"/>
  <c r="K26" i="24"/>
  <c r="H26" i="24"/>
  <c r="F26" i="24"/>
  <c r="D26" i="24"/>
  <c r="J26" i="24"/>
  <c r="G15" i="24"/>
  <c r="L15" i="24"/>
  <c r="I15" i="24"/>
  <c r="M15" i="24"/>
  <c r="E15" i="24"/>
  <c r="G21" i="24"/>
  <c r="L21" i="24"/>
  <c r="I21" i="24"/>
  <c r="E21" i="24"/>
  <c r="M21" i="24"/>
  <c r="E37" i="24"/>
  <c r="M42" i="24"/>
  <c r="E42" i="24"/>
  <c r="L42" i="24"/>
  <c r="G42" i="24"/>
  <c r="M8" i="24"/>
  <c r="E8" i="24"/>
  <c r="L8" i="24"/>
  <c r="M18" i="24"/>
  <c r="E18" i="24"/>
  <c r="L18" i="24"/>
  <c r="M26" i="24"/>
  <c r="E26" i="24"/>
  <c r="L26" i="24"/>
  <c r="M34" i="24"/>
  <c r="E34" i="24"/>
  <c r="L34" i="24"/>
  <c r="G16" i="24"/>
  <c r="I34" i="24"/>
  <c r="G37" i="24"/>
  <c r="G18" i="24"/>
  <c r="M40" i="24"/>
  <c r="E40" i="24"/>
  <c r="L40" i="24"/>
  <c r="G40" i="24"/>
  <c r="M16" i="24"/>
  <c r="E16" i="24"/>
  <c r="L16" i="24"/>
  <c r="M24" i="24"/>
  <c r="E24" i="24"/>
  <c r="L24" i="24"/>
  <c r="M32" i="24"/>
  <c r="E32" i="24"/>
  <c r="L32" i="24"/>
  <c r="I18" i="24"/>
  <c r="G20" i="24"/>
  <c r="I3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C14" i="24"/>
  <c r="C6" i="24"/>
  <c r="M22" i="24"/>
  <c r="E22" i="24"/>
  <c r="L22" i="24"/>
  <c r="M30" i="24"/>
  <c r="E30" i="24"/>
  <c r="L30" i="24"/>
  <c r="C45" i="24"/>
  <c r="C39" i="24"/>
  <c r="I22" i="24"/>
  <c r="G24" i="24"/>
  <c r="I30" i="24"/>
  <c r="I24" i="24"/>
  <c r="G26" i="24"/>
  <c r="M20" i="24"/>
  <c r="E20" i="24"/>
  <c r="L20" i="24"/>
  <c r="M28" i="24"/>
  <c r="E28" i="24"/>
  <c r="L28" i="24"/>
  <c r="I37" i="24"/>
  <c r="L37" i="24"/>
  <c r="G8" i="24"/>
  <c r="I26" i="24"/>
  <c r="I2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F42" i="24"/>
  <c r="F44" i="24"/>
  <c r="G44" i="24"/>
  <c r="H40" i="24"/>
  <c r="L41" i="24"/>
  <c r="H42" i="24"/>
  <c r="L43" i="24"/>
  <c r="H44" i="24"/>
  <c r="L44" i="24"/>
  <c r="E44" i="24"/>
  <c r="K14" i="24" l="1"/>
  <c r="H14" i="24"/>
  <c r="F14" i="24"/>
  <c r="D14" i="24"/>
  <c r="J14" i="24"/>
  <c r="H45" i="24"/>
  <c r="F45" i="24"/>
  <c r="D45" i="24"/>
  <c r="K45" i="24"/>
  <c r="J45" i="24"/>
  <c r="I39" i="24"/>
  <c r="L39" i="24"/>
  <c r="G39" i="24"/>
  <c r="E39" i="24"/>
  <c r="M39" i="24"/>
  <c r="I45" i="24"/>
  <c r="G45" i="24"/>
  <c r="L45" i="24"/>
  <c r="M45" i="24"/>
  <c r="E45" i="24"/>
  <c r="M14" i="24"/>
  <c r="E14" i="24"/>
  <c r="L14" i="24"/>
  <c r="I14" i="24"/>
  <c r="G14" i="24"/>
  <c r="K79" i="24"/>
  <c r="K78" i="24"/>
  <c r="M6" i="24"/>
  <c r="E6" i="24"/>
  <c r="L6" i="24"/>
  <c r="I6" i="24"/>
  <c r="G6" i="24"/>
  <c r="I77" i="24"/>
  <c r="J77" i="24"/>
  <c r="K6" i="24"/>
  <c r="H6" i="24"/>
  <c r="F6" i="24"/>
  <c r="D6" i="24"/>
  <c r="J6" i="24"/>
  <c r="H39" i="24"/>
  <c r="F39" i="24"/>
  <c r="D39" i="24"/>
  <c r="K39" i="24"/>
  <c r="J39" i="24"/>
  <c r="J79" i="24" l="1"/>
  <c r="J78" i="24"/>
  <c r="I78" i="24"/>
  <c r="I79" i="24"/>
  <c r="I83" i="24" l="1"/>
  <c r="I82" i="24"/>
  <c r="I81" i="24"/>
</calcChain>
</file>

<file path=xl/sharedStrings.xml><?xml version="1.0" encoding="utf-8"?>
<sst xmlns="http://schemas.openxmlformats.org/spreadsheetml/2006/main" count="1670" uniqueCount="521">
  <si>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</si>
  <si>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</si>
  <si>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</si>
  <si>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</si>
  <si>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</si>
  <si>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</si>
  <si>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</si>
  <si>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</si>
  <si>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</si>
  <si>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</si>
  <si>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</si>
  <si>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</si>
  <si>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</si>
  <si>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Rhein-Sieg-Kreis (05382)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</si>
  <si>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</si>
  <si>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</si>
  <si>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</si>
  <si>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</si>
  <si>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</si>
  <si>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</si>
  <si>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</si>
  <si>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</si>
  <si>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</si>
  <si>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</si>
  <si>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</si>
  <si>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</si>
  <si>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</si>
  <si>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</si>
  <si>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</si>
  <si>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</si>
  <si>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</si>
  <si>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</si>
  <si>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</si>
  <si>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</si>
  <si>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</si>
  <si>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</si>
  <si>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</si>
  <si>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</si>
  <si>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</si>
  <si>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</si>
  <si>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</si>
  <si>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</si>
  <si>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</si>
  <si>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</si>
  <si>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</si>
  <si>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</si>
  <si>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</si>
  <si>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</si>
  <si>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</si>
  <si>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</si>
  <si>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</si>
  <si>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</si>
  <si>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</si>
  <si>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</si>
  <si>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</si>
  <si>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</si>
  <si>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</si>
  <si>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</si>
  <si>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</si>
  <si>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</si>
  <si>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</si>
  <si>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</si>
  <si>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</si>
  <si>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</si>
  <si>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</si>
  <si>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</si>
  <si>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</si>
  <si>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</si>
  <si>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</si>
  <si>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</si>
  <si>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</si>
  <si>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</si>
  <si>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</si>
  <si>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</si>
  <si>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</si>
  <si>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</si>
  <si>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</si>
  <si>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</si>
  <si>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</si>
  <si>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</si>
  <si>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</si>
  <si>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</si>
  <si>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</si>
  <si>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</si>
  <si>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</si>
  <si>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</si>
  <si>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</si>
  <si>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</si>
  <si>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</si>
  <si>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</si>
  <si>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</si>
  <si>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</si>
  <si>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Rhein-Sieg-Kreis (05382);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</si>
  <si>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</si>
  <si>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</si>
  <si>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</si>
  <si>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</si>
  <si>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</si>
  <si>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</si>
  <si>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</si>
  <si>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</si>
  <si>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</si>
  <si>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</si>
  <si>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</si>
  <si>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</si>
  <si>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</si>
  <si>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</si>
  <si>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</si>
  <si>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</si>
  <si>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</si>
  <si>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</si>
  <si>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</si>
  <si>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</si>
  <si>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</si>
  <si>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</si>
  <si>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</si>
  <si>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</si>
  <si>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</si>
  <si>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</si>
  <si>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</si>
  <si>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</si>
  <si>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</si>
  <si>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</si>
  <si>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</si>
  <si>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</si>
  <si>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</si>
  <si>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</si>
  <si>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</si>
  <si>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</si>
  <si>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</si>
  <si>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</si>
  <si>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</si>
  <si>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</si>
  <si>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</si>
  <si>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</si>
  <si>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</si>
  <si>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</si>
  <si>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</si>
  <si>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</si>
  <si>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</si>
  <si>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</si>
  <si>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</si>
  <si>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</si>
  <si>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</si>
  <si>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</si>
  <si>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</si>
  <si>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</si>
  <si>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</si>
  <si>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</si>
  <si>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</si>
  <si>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</si>
  <si>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</si>
  <si>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</si>
  <si>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</si>
  <si>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</si>
  <si>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</si>
  <si>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</si>
  <si>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</si>
  <si>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</si>
  <si>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</si>
  <si>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</si>
  <si>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</si>
  <si>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</si>
  <si>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</si>
  <si>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</si>
  <si>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</si>
  <si>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</si>
  <si>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</si>
  <si>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</si>
  <si>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</si>
  <si>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</si>
  <si>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</si>
  <si>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</si>
  <si>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</si>
  <si>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</si>
  <si>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</si>
  <si>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</si>
  <si>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</si>
  <si>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</si>
  <si>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</si>
  <si>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</si>
  <si>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</si>
  <si>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</si>
  <si>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Rhein-Sieg-Kreis (05382)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</si>
  <si>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</si>
  <si>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</si>
  <si>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</si>
  <si>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</si>
  <si>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</si>
  <si>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</si>
  <si>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</si>
  <si>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</si>
  <si>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</si>
  <si>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</si>
  <si>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</si>
  <si>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</si>
  <si>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</si>
  <si>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</si>
  <si>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</si>
  <si>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</si>
  <si>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</si>
  <si>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</si>
  <si>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</si>
  <si>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</si>
  <si>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</si>
  <si>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</si>
  <si>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</si>
  <si>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</si>
  <si>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</si>
  <si>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</si>
  <si>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</si>
  <si>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</si>
  <si>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</si>
  <si>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</si>
  <si>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</si>
  <si>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</si>
  <si>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</si>
  <si>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</si>
  <si>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</si>
  <si>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</si>
  <si>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</si>
  <si>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</si>
  <si>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</si>
  <si>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</si>
  <si>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</si>
  <si>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</si>
  <si>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</si>
  <si>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</si>
  <si>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</si>
  <si>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</si>
  <si>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</si>
  <si>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</si>
  <si>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</si>
  <si>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</si>
  <si>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</si>
  <si>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</si>
  <si>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</si>
  <si>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</si>
  <si>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</si>
  <si>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</si>
  <si>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</si>
  <si>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</si>
  <si>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</si>
  <si>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</si>
  <si>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</si>
  <si>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</si>
  <si>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</si>
  <si>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</si>
  <si>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</si>
  <si>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</si>
  <si>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</si>
  <si>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</si>
  <si>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</si>
  <si>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</si>
  <si>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</si>
  <si>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</si>
  <si>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</si>
  <si>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</si>
  <si>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</si>
  <si>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</si>
  <si>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</si>
  <si>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</si>
  <si>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</si>
  <si>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</si>
  <si>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</si>
  <si>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</si>
  <si>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</si>
  <si>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</si>
  <si>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</si>
  <si>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</si>
  <si>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</si>
  <si>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</si>
  <si>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</si>
  <si>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</si>
  <si>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</si>
  <si>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</si>
  <si>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</si>
  <si>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</si>
  <si>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</si>
  <si>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</si>
  <si>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</si>
  <si>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</si>
  <si>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</si>
  <si>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</si>
  <si>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</si>
  <si>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</si>
  <si>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</si>
  <si>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</si>
  <si>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</si>
  <si>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</si>
  <si>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</si>
  <si>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</si>
  <si>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</si>
  <si>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</si>
  <si>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</si>
  <si>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</si>
  <si>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</si>
  <si>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</si>
  <si>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</si>
  <si>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</si>
  <si>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</si>
  <si>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</si>
  <si>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</si>
  <si>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</si>
  <si>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</si>
  <si>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</si>
  <si>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</si>
  <si>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</si>
  <si>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</si>
  <si>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</si>
  <si>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</si>
  <si>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</si>
  <si>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</si>
  <si>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</si>
  <si>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</si>
  <si>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</si>
  <si>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</si>
  <si>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</si>
  <si>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</si>
  <si>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</si>
  <si>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</si>
  <si>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</si>
  <si>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</si>
  <si>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</si>
  <si>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</si>
  <si>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</si>
  <si>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</si>
  <si>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</si>
  <si>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</si>
  <si>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</si>
  <si>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</si>
  <si>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</si>
  <si>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</si>
  <si>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</si>
  <si>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</si>
  <si>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</si>
  <si>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</si>
  <si>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</si>
  <si>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</si>
  <si>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</si>
  <si>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</si>
  <si>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</si>
  <si>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</si>
  <si>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</si>
  <si>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</si>
  <si>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</si>
  <si>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</si>
  <si>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</si>
  <si>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</si>
  <si>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</si>
  <si>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</si>
  <si>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</si>
  <si>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</si>
  <si>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</si>
  <si>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</si>
  <si>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</si>
  <si>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</si>
  <si>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</si>
  <si>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</si>
  <si>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</si>
  <si>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</si>
  <si>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</si>
  <si>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</si>
  <si>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</si>
  <si>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</si>
  <si>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</si>
  <si>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</si>
  <si>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</si>
  <si>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</si>
  <si>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</si>
  <si>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</si>
  <si>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</si>
  <si>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</si>
  <si>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Rhein-Sieg-Kreis (05382);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</si>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</sst>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{6384A0DC-EBF6-4F90-BE56-BF6BAE28964D}</c15:txfldGUID>
                      <c15:f>Daten_Diagramme!$D$6</c15:f>
                      <c15:dlblFieldTableCache>
                        <c:ptCount val="1"/>
                        <c:pt idx="0">
                          <c:v>1.2</c:v>
                        </c:pt>
                      </c15:dlblFieldTableCache>
                    </c15:dlblFTEntry>
                  </c15:dlblFieldTable>
                  <c15:showDataLabelsRange val="0"/>
                </c:ext>
                <c:ext xmlns:c16="http://schemas.microsoft.com/office/drawing/2014/chart" uri="{C3380CC4-5D6E-409C-BE32-E72D297353CC}">
                  <c16:uniqueId val="{00000000-4F57-4508-A498-62D6A80038E9}"/>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{FCBE107E-F518-4F1C-AB95-9966F0D652F8}</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4F57-4508-A498-62D6A80038E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{AEE39ED5-22B1-4489-8809-AF40877C02C7}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F57-4508-A498-62D6A80038E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{7858277F-4A4B-4396-8435-9E11D8AF606E}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F57-4508-A498-62D6A80038E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1.2159515097756588</c:v>
                </c:pt>
                <c:pt idx="1">
                  <c:v>1.3225681822425275</c:v>
                </c:pt>
                <c:pt idx="2">
                  <c:v>1.1186464311118853</c:v>
                </c:pt>
                <c:pt idx="3">
                  <c:v>1.0875687030768</c:v>
                </c:pt>
              </c:numCache>
            </c:numRef>
          </c:val>
          <c:extLst>
            <c:ext xmlns:c16="http://schemas.microsoft.com/office/drawing/2014/chart" uri="{C3380CC4-5D6E-409C-BE32-E72D297353CC}">
              <c16:uniqueId val="{00000004-4F57-4508-A498-62D6A80038E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{8E1B395E-6E2B-4E4F-B70C-B5210901A65F}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F57-4508-A498-62D6A80038E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{F6551A75-B5A0-4885-A36F-B91EAE369688}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F57-4508-A498-62D6A80038E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{B0013B5E-D3EC-4F19-A2F5-915D6192A053}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F57-4508-A498-62D6A80038E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{665B5843-6482-4D05-81C6-81A411722E4F}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F57-4508-A498-62D6A80038E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F57-4508-A498-62D6A80038E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F57-4508-A498-62D6A80038E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{78F6E8AC-0B4E-458D-906B-69E555FDADC5}</c15:txfldGUID>
                      <c15:f>Daten_Diagramme!$E$6</c15:f>
                      <c15:dlblFieldTableCache>
                        <c:ptCount val="1"/>
                        <c:pt idx="0">
                          <c:v>-2.8</c:v>
                        </c:pt>
                      </c15:dlblFieldTableCache>
                    </c15:dlblFTEntry>
                  </c15:dlblFieldTable>
                  <c15:showDataLabelsRange val="0"/>
                </c:ext>
                <c:ext xmlns:c16="http://schemas.microsoft.com/office/drawing/2014/chart" uri="{C3380CC4-5D6E-409C-BE32-E72D297353CC}">
                  <c16:uniqueId val="{00000000-AB59-4281-89B4-440D27DF83DE}"/>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{103BC1AD-5582-4F3E-A213-2C968BEE97F1}</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AB59-4281-89B4-440D27DF83D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{7254879A-FFF4-4645-AF0F-033642E97E8A}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B59-4281-89B4-440D27DF83D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{75E33116-4753-4301-B23C-6D0A0D0763EA}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B59-4281-89B4-440D27DF83D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-2.7618155135526989</c:v>
                </c:pt>
                <c:pt idx="1">
                  <c:v>-3.156552267354261</c:v>
                </c:pt>
                <c:pt idx="2">
                  <c:v>-2.7637010795899166</c:v>
                </c:pt>
                <c:pt idx="3">
                  <c:v>-2.8655893304673015</c:v>
                </c:pt>
              </c:numCache>
            </c:numRef>
          </c:val>
          <c:extLst>
            <c:ext xmlns:c16="http://schemas.microsoft.com/office/drawing/2014/chart" uri="{C3380CC4-5D6E-409C-BE32-E72D297353CC}">
              <c16:uniqueId val="{00000004-AB59-4281-89B4-440D27DF83D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{E50DE1E4-2DD2-4CE8-B6F3-8E246CEEE63F}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B59-4281-89B4-440D27DF83D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{EE8AA1D3-1298-4376-A2C1-6CB737D45743}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B59-4281-89B4-440D27DF83D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{EF95534F-EF04-46DE-B7D4-1D1868FE2274}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B59-4281-89B4-440D27DF83D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{FCA05743-4DEB-443F-83E9-394EFBF3C9DD}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B59-4281-89B4-440D27DF83D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B59-4281-89B4-440D27DF83D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B59-4281-89B4-440D27DF83D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{84994F54-8A82-4265-8003-879AC9A220A1}</c15:txfldGUID>
                      <c15:f>Daten_Diagramme!$D$14</c15:f>
                      <c15:dlblFieldTableCache>
                        <c:ptCount val="1"/>
                        <c:pt idx="0">
                          <c:v>1.2</c:v>
                        </c:pt>
                      </c15:dlblFieldTableCache>
                    </c15:dlblFTEntry>
                  </c15:dlblFieldTable>
                  <c15:showDataLabelsRange val="0"/>
                </c:ext>
                <c:ext xmlns:c16="http://schemas.microsoft.com/office/drawing/2014/chart" uri="{C3380CC4-5D6E-409C-BE32-E72D297353CC}">
                  <c16:uniqueId val="{00000000-816B-4D11-877B-2825B9C7B7F4}"/>
                </c:ext>
              </c:extLst>
            </c:dLbl>
            <c:dLbl>
              <c:idx val="1"/>
              <c:tx>
                <c:strRef>
                  <c:f>Daten_Diagramme!$D$15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{6554042F-9D69-478E-B0A7-58B39873D03D}</c15:txfldGUID>
                      <c15:f>Daten_Diagramme!$D$15</c15:f>
                      <c15:dlblFieldTableCache>
                        <c:ptCount val="1"/>
                        <c:pt idx="0">
                          <c:v>-0.2</c:v>
                        </c:pt>
                      </c15:dlblFieldTableCache>
                    </c15:dlblFTEntry>
                  </c15:dlblFieldTable>
                  <c15:showDataLabelsRange val="0"/>
                </c:ext>
                <c:ext xmlns:c16="http://schemas.microsoft.com/office/drawing/2014/chart" uri="{C3380CC4-5D6E-409C-BE32-E72D297353CC}">
                  <c16:uniqueId val="{00000001-816B-4D11-877B-2825B9C7B7F4}"/>
                </c:ext>
              </c:extLst>
            </c:dLbl>
            <c:dLbl>
              <c:idx val="2"/>
              <c:tx>
                <c:strRef>
                  <c:f>Daten_Diagramme!$D$16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{A5B24FB7-D43C-4255-B76C-4E67E5E11A97}</c15:txfldGUID>
                      <c15:f>Daten_Diagramme!$D$16</c15:f>
                      <c15:dlblFieldTableCache>
                        <c:ptCount val="1"/>
                        <c:pt idx="0">
                          <c:v>0.6</c:v>
                        </c:pt>
                      </c15:dlblFieldTableCache>
                    </c15:dlblFTEntry>
                  </c15:dlblFieldTable>
                  <c15:showDataLabelsRange val="0"/>
                </c:ext>
                <c:ext xmlns:c16="http://schemas.microsoft.com/office/drawing/2014/chart" uri="{C3380CC4-5D6E-409C-BE32-E72D297353CC}">
                  <c16:uniqueId val="{00000002-816B-4D11-877B-2825B9C7B7F4}"/>
                </c:ext>
              </c:extLst>
            </c:dLbl>
            <c:dLbl>
              <c:idx val="3"/>
              <c:tx>
                <c:strRef>
                  <c:f>Daten_Diagramme!$D$17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{44A69471-0CE2-41D7-B650-1A3AA061BD65}</c15:txfldGUID>
                      <c15:f>Daten_Diagramme!$D$17</c15:f>
                      <c15:dlblFieldTableCache>
                        <c:ptCount val="1"/>
                        <c:pt idx="0">
                          <c:v>-2.1</c:v>
                        </c:pt>
                      </c15:dlblFieldTableCache>
                    </c15:dlblFTEntry>
                  </c15:dlblFieldTable>
                  <c15:showDataLabelsRange val="0"/>
                </c:ext>
                <c:ext xmlns:c16="http://schemas.microsoft.com/office/drawing/2014/chart" uri="{C3380CC4-5D6E-409C-BE32-E72D297353CC}">
                  <c16:uniqueId val="{00000003-816B-4D11-877B-2825B9C7B7F4}"/>
                </c:ext>
              </c:extLst>
            </c:dLbl>
            <c:dLbl>
              <c:idx val="4"/>
              <c:tx>
                <c:strRef>
                  <c:f>Daten_Diagramme!$D$18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{B143D999-C3F3-4BF5-A404-34FB46E8FAED}</c15:txfldGUID>
                      <c15:f>Daten_Diagramme!$D$18</c15:f>
                      <c15:dlblFieldTableCache>
                        <c:ptCount val="1"/>
                        <c:pt idx="0">
                          <c:v>1.2</c:v>
                        </c:pt>
                      </c15:dlblFieldTableCache>
                    </c15:dlblFTEntry>
                  </c15:dlblFieldTable>
                  <c15:showDataLabelsRange val="0"/>
                </c:ext>
                <c:ext xmlns:c16="http://schemas.microsoft.com/office/drawing/2014/chart" uri="{C3380CC4-5D6E-409C-BE32-E72D297353CC}">
                  <c16:uniqueId val="{00000004-816B-4D11-877B-2825B9C7B7F4}"/>
                </c:ext>
              </c:extLst>
            </c:dLbl>
            <c:dLbl>
              <c:idx val="5"/>
              <c:tx>
                <c:strRef>
                  <c:f>Daten_Diagramme!$D$19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{EA5D36EF-4162-40C8-A5E2-168E8E8E7807}</c15:txfldGUID>
                      <c15:f>Daten_Diagramme!$D$19</c15:f>
                      <c15:dlblFieldTableCache>
                        <c:ptCount val="1"/>
                        <c:pt idx="0">
                          <c:v>-2.3</c:v>
                        </c:pt>
                      </c15:dlblFieldTableCache>
                    </c15:dlblFTEntry>
                  </c15:dlblFieldTable>
                  <c15:showDataLabelsRange val="0"/>
                </c:ext>
                <c:ext xmlns:c16="http://schemas.microsoft.com/office/drawing/2014/chart" uri="{C3380CC4-5D6E-409C-BE32-E72D297353CC}">
                  <c16:uniqueId val="{00000005-816B-4D11-877B-2825B9C7B7F4}"/>
                </c:ext>
              </c:extLst>
            </c:dLbl>
            <c:dLbl>
              <c:idx val="6"/>
              <c:tx>
                <c:strRef>
                  <c:f>Daten_Diagramme!$D$20</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{7978147C-7833-438C-B4D3-18BBDDEE6C39}</c15:txfldGUID>
                      <c15:f>Daten_Diagramme!$D$20</c15:f>
                      <c15:dlblFieldTableCache>
                        <c:ptCount val="1"/>
                        <c:pt idx="0">
                          <c:v>-3.7</c:v>
                        </c:pt>
                      </c15:dlblFieldTableCache>
                    </c15:dlblFTEntry>
                  </c15:dlblFieldTable>
                  <c15:showDataLabelsRange val="0"/>
                </c:ext>
                <c:ext xmlns:c16="http://schemas.microsoft.com/office/drawing/2014/chart" uri="{C3380CC4-5D6E-409C-BE32-E72D297353CC}">
                  <c16:uniqueId val="{00000006-816B-4D11-877B-2825B9C7B7F4}"/>
                </c:ext>
              </c:extLst>
            </c:dLbl>
            <c:dLbl>
              <c:idx val="7"/>
              <c:tx>
                <c:strRef>
                  <c:f>Daten_Diagramme!$D$21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{BD0C0C5B-EF9A-41E0-B532-D85F721BD04D}</c15:txfldGUID>
                      <c15:f>Daten_Diagramme!$D$21</c15:f>
                      <c15:dlblFieldTableCache>
                        <c:ptCount val="1"/>
                        <c:pt idx="0">
                          <c:v>4.1</c:v>
                        </c:pt>
                      </c15:dlblFieldTableCache>
                    </c15:dlblFTEntry>
                  </c15:dlblFieldTable>
                  <c15:showDataLabelsRange val="0"/>
                </c:ext>
                <c:ext xmlns:c16="http://schemas.microsoft.com/office/drawing/2014/chart" uri="{C3380CC4-5D6E-409C-BE32-E72D297353CC}">
                  <c16:uniqueId val="{00000007-816B-4D11-877B-2825B9C7B7F4}"/>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{BC303433-A53C-43D5-872B-08F25112A22D}</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816B-4D11-877B-2825B9C7B7F4}"/>
                </c:ext>
              </c:extLst>
            </c:dLbl>
            <c:dLbl>
              <c:idx val="9"/>
              <c:tx>
                <c:strRef>
                  <c:f>Daten_Diagramme!$D$23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{DE91E5B5-2A60-49D1-8CD5-04022113CC04}</c15:txfldGUID>
                      <c15:f>Daten_Diagramme!$D$23</c15:f>
                      <c15:dlblFieldTableCache>
                        <c:ptCount val="1"/>
                        <c:pt idx="0">
                          <c:v>2.7</c:v>
                        </c:pt>
                      </c15:dlblFieldTableCache>
                    </c15:dlblFTEntry>
                  </c15:dlblFieldTable>
                  <c15:showDataLabelsRange val="0"/>
                </c:ext>
                <c:ext xmlns:c16="http://schemas.microsoft.com/office/drawing/2014/chart" uri="{C3380CC4-5D6E-409C-BE32-E72D297353CC}">
                  <c16:uniqueId val="{00000009-816B-4D11-877B-2825B9C7B7F4}"/>
                </c:ext>
              </c:extLst>
            </c:dLbl>
            <c:dLbl>
              <c:idx val="10"/>
              <c:tx>
                <c:strRef>
                  <c:f>Daten_Diagramme!$D$24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{254A23C8-204D-46EA-95C3-08E70379439D}</c15:txfldGUID>
                      <c15:f>Daten_Diagramme!$D$24</c15:f>
                      <c15:dlblFieldTableCache>
                        <c:ptCount val="1"/>
                        <c:pt idx="0">
                          <c:v>-0.3</c:v>
                        </c:pt>
                      </c15:dlblFieldTableCache>
                    </c15:dlblFTEntry>
                  </c15:dlblFieldTable>
                  <c15:showDataLabelsRange val="0"/>
                </c:ext>
                <c:ext xmlns:c16="http://schemas.microsoft.com/office/drawing/2014/chart" uri="{C3380CC4-5D6E-409C-BE32-E72D297353CC}">
                  <c16:uniqueId val="{0000000A-816B-4D11-877B-2825B9C7B7F4}"/>
                </c:ext>
              </c:extLst>
            </c:dLbl>
            <c:dLbl>
              <c:idx val="11"/>
              <c:tx>
                <c:strRef>
                  <c:f>Daten_Diagramme!$D$25</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{1F46771A-3400-416F-8ADE-83AA5165449C}</c15:txfldGUID>
                      <c15:f>Daten_Diagramme!$D$25</c15:f>
                      <c15:dlblFieldTableCache>
                        <c:ptCount val="1"/>
                        <c:pt idx="0">
                          <c:v>9.4</c:v>
                        </c:pt>
                      </c15:dlblFieldTableCache>
                    </c15:dlblFTEntry>
                  </c15:dlblFieldTable>
                  <c15:showDataLabelsRange val="0"/>
                </c:ext>
                <c:ext xmlns:c16="http://schemas.microsoft.com/office/drawing/2014/chart" uri="{C3380CC4-5D6E-409C-BE32-E72D297353CC}">
                  <c16:uniqueId val="{0000000B-816B-4D11-877B-2825B9C7B7F4}"/>
                </c:ext>
              </c:extLst>
            </c:dLbl>
            <c:dLbl>
              <c:idx val="12"/>
              <c:tx>
                <c:strRef>
                  <c:f>Daten_Diagramme!$D$26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{230ECD1D-C175-4D85-B1EA-E76EACA5A836}</c15:txfldGUID>
                      <c15:f>Daten_Diagramme!$D$26</c15:f>
                      <c15:dlblFieldTableCache>
                        <c:ptCount val="1"/>
                        <c:pt idx="0">
                          <c:v>-1.5</c:v>
                        </c:pt>
                      </c15:dlblFieldTableCache>
                    </c15:dlblFTEntry>
                  </c15:dlblFieldTable>
                  <c15:showDataLabelsRange val="0"/>
                </c:ext>
                <c:ext xmlns:c16="http://schemas.microsoft.com/office/drawing/2014/chart" uri="{C3380CC4-5D6E-409C-BE32-E72D297353CC}">
                  <c16:uniqueId val="{0000000C-816B-4D11-877B-2825B9C7B7F4}"/>
                </c:ext>
              </c:extLst>
            </c:dLbl>
            <c:dLbl>
              <c:idx val="13"/>
              <c:tx>
                <c:strRef>
                  <c:f>Daten_Diagramme!$D$27</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{AB2256E3-6447-456C-BDDB-94BB8E39161D}</c15:txfldGUID>
                      <c15:f>Daten_Diagramme!$D$27</c15:f>
                      <c15:dlblFieldTableCache>
                        <c:ptCount val="1"/>
                        <c:pt idx="0">
                          <c:v>7.7</c:v>
                        </c:pt>
                      </c15:dlblFieldTableCache>
                    </c15:dlblFTEntry>
                  </c15:dlblFieldTable>
                  <c15:showDataLabelsRange val="0"/>
                </c:ext>
                <c:ext xmlns:c16="http://schemas.microsoft.com/office/drawing/2014/chart" uri="{C3380CC4-5D6E-409C-BE32-E72D297353CC}">
                  <c16:uniqueId val="{0000000D-816B-4D11-877B-2825B9C7B7F4}"/>
                </c:ext>
              </c:extLst>
            </c:dLbl>
            <c:dLbl>
              <c:idx val="14"/>
              <c:tx>
                <c:strRef>
                  <c:f>Daten_Diagramme!$D$28</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{AE089CB7-307D-4BE1-BD81-7B21FA6A215B}</c15:txfldGUID>
                      <c15:f>Daten_Diagramme!$D$28</c15:f>
                      <c15:dlblFieldTableCache>
                        <c:ptCount val="1"/>
                        <c:pt idx="0">
                          <c:v>7.1</c:v>
                        </c:pt>
                      </c15:dlblFieldTableCache>
                    </c15:dlblFTEntry>
                  </c15:dlblFieldTable>
                  <c15:showDataLabelsRange val="0"/>
                </c:ext>
                <c:ext xmlns:c16="http://schemas.microsoft.com/office/drawing/2014/chart" uri="{C3380CC4-5D6E-409C-BE32-E72D297353CC}">
                  <c16:uniqueId val="{0000000E-816B-4D11-877B-2825B9C7B7F4}"/>
                </c:ext>
              </c:extLst>
            </c:dLbl>
            <c:dLbl>
              <c:idx val="15"/>
              <c:tx>
                <c:strRef>
                  <c:f>Daten_Diagramme!$D$29</c:f>
                  <c:strCache>
                    <c:ptCount val="1"/>
                    <c:pt idx="0">
                      <c:v>-19.0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{63F229CA-76D8-4316-982E-C81230148E3D}</c15:txfldGUID>
                      <c15:f>Daten_Diagramme!$D$29</c15:f>
                      <c15:dlblFieldTableCache>
                        <c:ptCount val="1"/>
                        <c:pt idx="0">
                          <c:v>-19.0</c:v>
                        </c:pt>
                      </c15:dlblFieldTableCache>
                    </c15:dlblFTEntry>
                  </c15:dlblFieldTable>
                  <c15:showDataLabelsRange val="0"/>
                </c:ext>
                <c:ext xmlns:c16="http://schemas.microsoft.com/office/drawing/2014/chart" uri="{C3380CC4-5D6E-409C-BE32-E72D297353CC}">
                  <c16:uniqueId val="{0000000F-816B-4D11-877B-2825B9C7B7F4}"/>
                </c:ext>
              </c:extLst>
            </c:dLbl>
            <c:dLbl>
              <c:idx val="16"/>
              <c:tx>
                <c:strRef>
                  <c:f>Daten_Diagramme!$D$30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{03E848C6-E34F-410D-8111-0F3F75831BF8}</c15:txfldGUID>
                      <c15:f>Daten_Diagramme!$D$30</c15:f>
                      <c15:dlblFieldTableCache>
                        <c:ptCount val="1"/>
                        <c:pt idx="0">
                          <c:v>2.2</c:v>
                        </c:pt>
                      </c15:dlblFieldTableCache>
                    </c15:dlblFTEntry>
                  </c15:dlblFieldTable>
                  <c15:showDataLabelsRange val="0"/>
                </c:ext>
                <c:ext xmlns:c16="http://schemas.microsoft.com/office/drawing/2014/chart" uri="{C3380CC4-5D6E-409C-BE32-E72D297353CC}">
                  <c16:uniqueId val="{00000010-816B-4D11-877B-2825B9C7B7F4}"/>
                </c:ext>
              </c:extLst>
            </c:dLbl>
            <c:dLbl>
              <c:idx val="17"/>
              <c:tx>
                <c:strRef>
                  <c:f>Daten_Diagramme!$D$31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{8BD71D65-A5BB-454E-B826-3B08B8882F97}</c15:txfldGUID>
                      <c15:f>Daten_Diagramme!$D$31</c15:f>
                      <c15:dlblFieldTableCache>
                        <c:ptCount val="1"/>
                        <c:pt idx="0">
                          <c:v>4.0</c:v>
                        </c:pt>
                      </c15:dlblFieldTableCache>
                    </c15:dlblFTEntry>
                  </c15:dlblFieldTable>
                  <c15:showDataLabelsRange val="0"/>
                </c:ext>
                <c:ext xmlns:c16="http://schemas.microsoft.com/office/drawing/2014/chart" uri="{C3380CC4-5D6E-409C-BE32-E72D297353CC}">
                  <c16:uniqueId val="{00000011-816B-4D11-877B-2825B9C7B7F4}"/>
                </c:ext>
              </c:extLst>
            </c:dLbl>
            <c:dLbl>
              <c:idx val="18"/>
              <c:tx>
                <c:strRef>
                  <c:f>Daten_Diagramme!$D$32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{B127F7BC-BC35-408F-8843-9DCB822810D1}</c15:txfldGUID>
                      <c15:f>Daten_Diagramme!$D$32</c15:f>
                      <c15:dlblFieldTableCache>
                        <c:ptCount val="1"/>
                        <c:pt idx="0">
                          <c:v>1.2</c:v>
                        </c:pt>
                      </c15:dlblFieldTableCache>
                    </c15:dlblFTEntry>
                  </c15:dlblFieldTable>
                  <c15:showDataLabelsRange val="0"/>
                </c:ext>
                <c:ext xmlns:c16="http://schemas.microsoft.com/office/drawing/2014/chart" uri="{C3380CC4-5D6E-409C-BE32-E72D297353CC}">
                  <c16:uniqueId val="{00000012-816B-4D11-877B-2825B9C7B7F4}"/>
                </c:ext>
              </c:extLst>
            </c:dLbl>
            <c:dLbl>
              <c:idx val="19"/>
              <c:tx>
                <c:strRef>
                  <c:f>Daten_Diagramme!$D$33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{E0258C0E-E723-4EDF-8E03-6B8E3F4BAF88}</c15:txfldGUID>
                      <c15:f>Daten_Diagramme!$D$33</c15:f>
                      <c15:dlblFieldTableCache>
                        <c:ptCount val="1"/>
                        <c:pt idx="0">
                          <c:v>2.2</c:v>
                        </c:pt>
                      </c15:dlblFieldTableCache>
                    </c15:dlblFTEntry>
                  </c15:dlblFieldTable>
                  <c15:showDataLabelsRange val="0"/>
                </c:ext>
                <c:ext xmlns:c16="http://schemas.microsoft.com/office/drawing/2014/chart" uri="{C3380CC4-5D6E-409C-BE32-E72D297353CC}">
                  <c16:uniqueId val="{00000013-816B-4D11-877B-2825B9C7B7F4}"/>
                </c:ext>
              </c:extLst>
            </c:dLbl>
            <c:dLbl>
              <c:idx val="20"/>
              <c:tx>
                <c:strRef>
                  <c:f>Daten_Diagramme!$D$34</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{A2D8FBB2-8DA9-4815-9965-039FE2D90485}</c15:txfldGUID>
                      <c15:f>Daten_Diagramme!$D$34</c15:f>
                      <c15:dlblFieldTableCache>
                        <c:ptCount val="1"/>
                        <c:pt idx="0">
                          <c:v>-9.3</c:v>
                        </c:pt>
                      </c15:dlblFieldTableCache>
                    </c15:dlblFTEntry>
                  </c15:dlblFieldTable>
                  <c15:showDataLabelsRange val="0"/>
                </c:ext>
                <c:ext xmlns:c16="http://schemas.microsoft.com/office/drawing/2014/chart" uri="{C3380CC4-5D6E-409C-BE32-E72D297353CC}">
                  <c16:uniqueId val="{00000014-816B-4D11-877B-2825B9C7B7F4}"/>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{321A9709-0A0F-465F-B3DE-4B5F22B80C5E}</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816B-4D11-877B-2825B9C7B7F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{EE0BBDA8-54E9-4922-BDFA-467C661EFF8D}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16B-4D11-877B-2825B9C7B7F4}"/>
                </c:ext>
              </c:extLst>
            </c:dLbl>
            <c:dLbl>
              <c:idx val="23"/>
              <c:tx>
                <c:strRef>
                  <c:f>Daten_Diagramme!$D$37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{EC381C06-E827-4A6C-ADA8-5980BFC5EF77}</c15:txfldGUID>
                      <c15:f>Daten_Diagramme!$D$37</c15:f>
                      <c15:dlblFieldTableCache>
                        <c:ptCount val="1"/>
                        <c:pt idx="0">
                          <c:v>-0.2</c:v>
                        </c:pt>
                      </c15:dlblFieldTableCache>
                    </c15:dlblFTEntry>
                  </c15:dlblFieldTable>
                  <c15:showDataLabelsRange val="0"/>
                </c:ext>
                <c:ext xmlns:c16="http://schemas.microsoft.com/office/drawing/2014/chart" uri="{C3380CC4-5D6E-409C-BE32-E72D297353CC}">
                  <c16:uniqueId val="{00000017-816B-4D11-877B-2825B9C7B7F4}"/>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{E8FE6B30-9872-4916-86C1-D89C19A967E1}</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816B-4D11-877B-2825B9C7B7F4}"/>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{B97BE096-CBE8-4DB0-B9AC-4DD976BDC737}</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816B-4D11-877B-2825B9C7B7F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{EC349E7D-F84C-4F56-91AF-D4BC1860A4AB}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16B-4D11-877B-2825B9C7B7F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{D931BCA1-3A57-4C28-903D-6B12C37CD9A2}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16B-4D11-877B-2825B9C7B7F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{ECE743D5-3B80-4F5E-944A-E075D722F101}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16B-4D11-877B-2825B9C7B7F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{FDFC87F2-23DE-4A4D-AFB5-4F306BD7341F}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16B-4D11-877B-2825B9C7B7F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{3DFC3DD0-D272-4A1E-9CF4-C170AB25F287}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16B-4D11-877B-2825B9C7B7F4}"/>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{5AAF03E6-BBBE-4DBB-8EA0-BA93779BBAFC}</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816B-4D11-877B-2825B9C7B7F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1.2159515097756588</c:v>
                </c:pt>
                <c:pt idx="1">
                  <c:v>-0.22675736961451248</c:v>
                </c:pt>
                <c:pt idx="2">
                  <c:v>0.56474384832593783</c:v>
                </c:pt>
                <c:pt idx="3">
                  <c:v>-2.071693791858972</c:v>
                </c:pt>
                <c:pt idx="4">
                  <c:v>1.2497559070494044</c:v>
                </c:pt>
                <c:pt idx="5">
                  <c:v>-2.3006639058699796</c:v>
                </c:pt>
                <c:pt idx="6">
                  <c:v>-3.6661558410939525</c:v>
                </c:pt>
                <c:pt idx="7">
                  <c:v>4.1074657711185738</c:v>
                </c:pt>
                <c:pt idx="8">
                  <c:v>0.61229856128620264</c:v>
                </c:pt>
                <c:pt idx="9">
                  <c:v>2.662559137418858</c:v>
                </c:pt>
                <c:pt idx="10">
                  <c:v>-0.2785515320334262</c:v>
                </c:pt>
                <c:pt idx="11">
                  <c:v>9.445067264573991</c:v>
                </c:pt>
                <c:pt idx="12">
                  <c:v>-1.4968152866242037</c:v>
                </c:pt>
                <c:pt idx="13">
                  <c:v>7.6774626615203889</c:v>
                </c:pt>
                <c:pt idx="14">
                  <c:v>7.1106249145357578</c:v>
                </c:pt>
                <c:pt idx="15">
                  <c:v>-19.014084507042252</c:v>
                </c:pt>
                <c:pt idx="16">
                  <c:v>2.1659174499387004</c:v>
                </c:pt>
                <c:pt idx="17">
                  <c:v>4.0482849992639478</c:v>
                </c:pt>
                <c:pt idx="18">
                  <c:v>1.2349338075479155</c:v>
                </c:pt>
                <c:pt idx="19">
                  <c:v>2.1898278962239917</c:v>
                </c:pt>
                <c:pt idx="20">
                  <c:v>-9.2635658914728687</c:v>
                </c:pt>
                <c:pt idx="21">
                  <c:v>0</c:v>
                </c:pt>
                <c:pt idx="23">
                  <c:v>-0.22675736961451248</c:v>
                </c:pt>
                <c:pt idx="24">
                  <c:v>-0.24703442168309678</c:v>
                </c:pt>
                <c:pt idx="25">
                  <c:v>1.7627635255270511</c:v>
                </c:pt>
              </c:numCache>
            </c:numRef>
          </c:val>
          <c:extLst>
            <c:ext xmlns:c16="http://schemas.microsoft.com/office/drawing/2014/chart" uri="{C3380CC4-5D6E-409C-BE32-E72D297353CC}">
              <c16:uniqueId val="{00000020-816B-4D11-877B-2825B9C7B7F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{E11D7E19-2ED7-4BCE-9A68-8A1D5019907C}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16B-4D11-877B-2825B9C7B7F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{0E16DB4D-7707-4167-8A77-91AF602A0915}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16B-4D11-877B-2825B9C7B7F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{ACFC1729-0F2F-43AE-B299-9FF0006A285F}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16B-4D11-877B-2825B9C7B7F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{A7BA596E-62F9-4C17-9F7E-3AE351031A3C}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16B-4D11-877B-2825B9C7B7F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{4AFBD920-057B-43DD-A189-9DE7AB67E221}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16B-4D11-877B-2825B9C7B7F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{D4AD6635-9D59-4C7B-B0BD-4CEB34CFDD3C}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16B-4D11-877B-2825B9C7B7F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{9F84308E-C186-473B-976E-32F053E72742}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16B-4D11-877B-2825B9C7B7F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{CD66B08B-12E2-42C5-B47D-D52684A45126}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16B-4D11-877B-2825B9C7B7F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{B69682AE-6031-4F03-9663-3A6360F0CDC9}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16B-4D11-877B-2825B9C7B7F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{96C7260B-08C0-4DC1-8BC9-007F080DAA4D}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16B-4D11-877B-2825B9C7B7F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{D0CF9D10-75F4-4535-88E7-66B9F97DBE4F}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16B-4D11-877B-2825B9C7B7F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{ECD027B4-250A-4AB1-B9B7-D769EFCB1D28}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16B-4D11-877B-2825B9C7B7F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{4AB0090A-FE94-425E-8F42-E0AA0AC39BF0}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16B-4D11-877B-2825B9C7B7F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{38C9DA9B-3AD7-414D-9D32-340BC8BE2A65}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16B-4D11-877B-2825B9C7B7F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{FFBAD652-B942-4AE5-A079-488A7D6D1BC0}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16B-4D11-877B-2825B9C7B7F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{4C104415-62F9-4BA2-8257-0D373382BEBE}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16B-4D11-877B-2825B9C7B7F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{301873E3-EE30-469F-83FD-BD2662077F2C}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16B-4D11-877B-2825B9C7B7F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{BF5C3598-513C-4719-9C11-A2C2FE996413}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16B-4D11-877B-2825B9C7B7F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{20BB5354-9AE9-4489-84EE-026736326035}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16B-4D11-877B-2825B9C7B7F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{6538D62B-24E7-4567-A34D-4B3FE37CE125}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16B-4D11-877B-2825B9C7B7F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{E94C7B2C-758A-4491-AD3B-45F2EA14F1D8}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16B-4D11-877B-2825B9C7B7F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{5037C7AB-0DEB-4FF0-88F6-0C6EBEA09BA6}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16B-4D11-877B-2825B9C7B7F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{9F5DBF76-FCF5-4203-883D-6065C3FC09B4}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16B-4D11-877B-2825B9C7B7F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{EA512E4E-433B-41BB-ABA8-1E4FCE5D2B6A}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16B-4D11-877B-2825B9C7B7F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{C0D2CCAA-6B63-4530-A95F-86A26E910ADC}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16B-4D11-877B-2825B9C7B7F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{4D5AA7D9-CC38-4D89-A57C-ADC6BEBA8F64}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16B-4D11-877B-2825B9C7B7F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{89CBDC7A-4203-4AB7-ADEA-C2799D21DDCB}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16B-4D11-877B-2825B9C7B7F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{C3833933-9704-4B00-BE2E-238D3454845F}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16B-4D11-877B-2825B9C7B7F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{AB148100-2533-47B3-995C-50BAD8F4190C}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16B-4D11-877B-2825B9C7B7F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{E6F3224F-3773-4601-9952-6FA191BC1B05}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16B-4D11-877B-2825B9C7B7F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{6F0C9325-759E-4D7D-BD8B-3F19F4896D59}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16B-4D11-877B-2825B9C7B7F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{7847FA23-9C34-47E2-978A-33B3F438736A}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16B-4D11-877B-2825B9C7B7F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16B-4D11-877B-2825B9C7B7F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16B-4D11-877B-2825B9C7B7F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{67312605-8D9A-4BE6-83F5-3E84610C36CA}</c15:txfldGUID>
                      <c15:f>Daten_Diagramme!$E$14</c15:f>
                      <c15:dlblFieldTableCache>
                        <c:ptCount val="1"/>
                        <c:pt idx="0">
                          <c:v>-2.8</c:v>
                        </c:pt>
                      </c15:dlblFieldTableCache>
                    </c15:dlblFTEntry>
                  </c15:dlblFieldTable>
                  <c15:showDataLabelsRange val="0"/>
                </c:ext>
                <c:ext xmlns:c16="http://schemas.microsoft.com/office/drawing/2014/chart" uri="{C3380CC4-5D6E-409C-BE32-E72D297353CC}">
                  <c16:uniqueId val="{00000000-84FF-4912-8518-F7326F2E04BB}"/>
                </c:ext>
              </c:extLst>
            </c:dLbl>
            <c:dLbl>
              <c:idx val="1"/>
              <c:tx>
                <c:strRef>
                  <c:f>Daten_Diagramme!$E$15</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{FAEA12FC-0C78-4472-818C-F31B3D8AD587}</c15:txfldGUID>
                      <c15:f>Daten_Diagramme!$E$15</c15:f>
                      <c15:dlblFieldTableCache>
                        <c:ptCount val="1"/>
                        <c:pt idx="0">
                          <c:v>8.9</c:v>
                        </c:pt>
                      </c15:dlblFieldTableCache>
                    </c15:dlblFTEntry>
                  </c15:dlblFieldTable>
                  <c15:showDataLabelsRange val="0"/>
                </c:ext>
                <c:ext xmlns:c16="http://schemas.microsoft.com/office/drawing/2014/chart" uri="{C3380CC4-5D6E-409C-BE32-E72D297353CC}">
                  <c16:uniqueId val="{00000001-84FF-4912-8518-F7326F2E04BB}"/>
                </c:ext>
              </c:extLst>
            </c:dLbl>
            <c:dLbl>
              <c:idx val="2"/>
              <c:tx>
                <c:strRef>
                  <c:f>Daten_Diagramme!$E$16</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{F1538C23-BF2F-47D3-98DD-BC30AA7A4183}</c15:txfldGUID>
                      <c15:f>Daten_Diagramme!$E$16</c15:f>
                      <c15:dlblFieldTableCache>
                        <c:ptCount val="1"/>
                        <c:pt idx="0">
                          <c:v>-9.6</c:v>
                        </c:pt>
                      </c15:dlblFieldTableCache>
                    </c15:dlblFTEntry>
                  </c15:dlblFieldTable>
                  <c15:showDataLabelsRange val="0"/>
                </c:ext>
                <c:ext xmlns:c16="http://schemas.microsoft.com/office/drawing/2014/chart" uri="{C3380CC4-5D6E-409C-BE32-E72D297353CC}">
                  <c16:uniqueId val="{00000002-84FF-4912-8518-F7326F2E04BB}"/>
                </c:ext>
              </c:extLst>
            </c:dLbl>
            <c:dLbl>
              <c:idx val="3"/>
              <c:tx>
                <c:strRef>
                  <c:f>Daten_Diagramme!$E$17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{D7520BBA-3E3F-4421-A71E-0C7FB6ECA3AD}</c15:txfldGUID>
                      <c15:f>Daten_Diagramme!$E$17</c15:f>
                      <c15:dlblFieldTableCache>
                        <c:ptCount val="1"/>
                        <c:pt idx="0">
                          <c:v>-4.5</c:v>
                        </c:pt>
                      </c15:dlblFieldTableCache>
                    </c15:dlblFTEntry>
                  </c15:dlblFieldTable>
                  <c15:showDataLabelsRange val="0"/>
                </c:ext>
                <c:ext xmlns:c16="http://schemas.microsoft.com/office/drawing/2014/chart" uri="{C3380CC4-5D6E-409C-BE32-E72D297353CC}">
                  <c16:uniqueId val="{00000003-84FF-4912-8518-F7326F2E04BB}"/>
                </c:ext>
              </c:extLst>
            </c:dLbl>
            <c:dLbl>
              <c:idx val="4"/>
              <c:tx>
                <c:strRef>
                  <c:f>Daten_Diagramme!$E$18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{F64AB1FA-840D-42B3-A0C2-EF09DCDC649F}</c15:txfldGUID>
                      <c15:f>Daten_Diagramme!$E$18</c15:f>
                      <c15:dlblFieldTableCache>
                        <c:ptCount val="1"/>
                        <c:pt idx="0">
                          <c:v>2.8</c:v>
                        </c:pt>
                      </c15:dlblFieldTableCache>
                    </c15:dlblFTEntry>
                  </c15:dlblFieldTable>
                  <c15:showDataLabelsRange val="0"/>
                </c:ext>
                <c:ext xmlns:c16="http://schemas.microsoft.com/office/drawing/2014/chart" uri="{C3380CC4-5D6E-409C-BE32-E72D297353CC}">
                  <c16:uniqueId val="{00000004-84FF-4912-8518-F7326F2E04BB}"/>
                </c:ext>
              </c:extLst>
            </c:dLbl>
            <c:dLbl>
              <c:idx val="5"/>
              <c:tx>
                <c:strRef>
                  <c:f>Daten_Diagramme!$E$19</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{8F698FD2-BA3E-441D-B36E-C8F92E1BCCCC}</c15:txfldGUID>
                      <c15:f>Daten_Diagramme!$E$19</c15:f>
                      <c15:dlblFieldTableCache>
                        <c:ptCount val="1"/>
                        <c:pt idx="0">
                          <c:v>-7.2</c:v>
                        </c:pt>
                      </c15:dlblFieldTableCache>
                    </c15:dlblFTEntry>
                  </c15:dlblFieldTable>
                  <c15:showDataLabelsRange val="0"/>
                </c:ext>
                <c:ext xmlns:c16="http://schemas.microsoft.com/office/drawing/2014/chart" uri="{C3380CC4-5D6E-409C-BE32-E72D297353CC}">
                  <c16:uniqueId val="{00000005-84FF-4912-8518-F7326F2E04BB}"/>
                </c:ext>
              </c:extLst>
            </c:dLbl>
            <c:dLbl>
              <c:idx val="6"/>
              <c:tx>
                <c:strRef>
                  <c:f>Daten_Diagramme!$E$20</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{165D854E-949E-4AA0-A00C-532E854E32DB}</c15:txfldGUID>
                      <c15:f>Daten_Diagramme!$E$20</c15:f>
                      <c15:dlblFieldTableCache>
                        <c:ptCount val="1"/>
                        <c:pt idx="0">
                          <c:v>-10.0</c:v>
                        </c:pt>
                      </c15:dlblFieldTableCache>
                    </c15:dlblFTEntry>
                  </c15:dlblFieldTable>
                  <c15:showDataLabelsRange val="0"/>
                </c:ext>
                <c:ext xmlns:c16="http://schemas.microsoft.com/office/drawing/2014/chart" uri="{C3380CC4-5D6E-409C-BE32-E72D297353CC}">
                  <c16:uniqueId val="{00000006-84FF-4912-8518-F7326F2E04BB}"/>
                </c:ext>
              </c:extLst>
            </c:dLbl>
            <c:dLbl>
              <c:idx val="7"/>
              <c:tx>
                <c:strRef>
                  <c:f>Daten_Diagramme!$E$21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{86816C26-7DEA-4A20-B0E1-541F2498B582}</c15:txfldGUID>
                      <c15:f>Daten_Diagramme!$E$21</c15:f>
                      <c15:dlblFieldTableCache>
                        <c:ptCount val="1"/>
                        <c:pt idx="0">
                          <c:v>-0.6</c:v>
                        </c:pt>
                      </c15:dlblFieldTableCache>
                    </c15:dlblFTEntry>
                  </c15:dlblFieldTable>
                  <c15:showDataLabelsRange val="0"/>
                </c:ext>
                <c:ext xmlns:c16="http://schemas.microsoft.com/office/drawing/2014/chart" uri="{C3380CC4-5D6E-409C-BE32-E72D297353CC}">
                  <c16:uniqueId val="{00000007-84FF-4912-8518-F7326F2E04BB}"/>
                </c:ext>
              </c:extLst>
            </c:dLbl>
            <c:dLbl>
              <c:idx val="8"/>
              <c:tx>
                <c:strRef>
                  <c:f>Daten_Diagramme!$E$22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{131234A6-FDE6-43F7-B907-D1A12F5663B0}</c15:txfldGUID>
                      <c15:f>Daten_Diagramme!$E$22</c15:f>
                      <c15:dlblFieldTableCache>
                        <c:ptCount val="1"/>
                        <c:pt idx="0">
                          <c:v>-0.1</c:v>
                        </c:pt>
                      </c15:dlblFieldTableCache>
                    </c15:dlblFTEntry>
                  </c15:dlblFieldTable>
                  <c15:showDataLabelsRange val="0"/>
                </c:ext>
                <c:ext xmlns:c16="http://schemas.microsoft.com/office/drawing/2014/chart" uri="{C3380CC4-5D6E-409C-BE32-E72D297353CC}">
                  <c16:uniqueId val="{00000008-84FF-4912-8518-F7326F2E04BB}"/>
                </c:ext>
              </c:extLst>
            </c:dLbl>
            <c:dLbl>
              <c:idx val="9"/>
              <c:tx>
                <c:strRef>
                  <c:f>Daten_Diagramme!$E$23</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{BD90D56D-E3B2-4915-98C5-ECB6D4582F5D}</c15:txfldGUID>
                      <c15:f>Daten_Diagramme!$E$23</c15:f>
                      <c15:dlblFieldTableCache>
                        <c:ptCount val="1"/>
                        <c:pt idx="0">
                          <c:v>-5.8</c:v>
                        </c:pt>
                      </c15:dlblFieldTableCache>
                    </c15:dlblFTEntry>
                  </c15:dlblFieldTable>
                  <c15:showDataLabelsRange val="0"/>
                </c:ext>
                <c:ext xmlns:c16="http://schemas.microsoft.com/office/drawing/2014/chart" uri="{C3380CC4-5D6E-409C-BE32-E72D297353CC}">
                  <c16:uniqueId val="{00000009-84FF-4912-8518-F7326F2E04BB}"/>
                </c:ext>
              </c:extLst>
            </c:dLbl>
            <c:dLbl>
              <c:idx val="10"/>
              <c:tx>
                <c:strRef>
                  <c:f>Daten_Diagramme!$E$24</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{AEA05892-43D0-4A65-808C-A4AA8B63849E}</c15:txfldGUID>
                      <c15:f>Daten_Diagramme!$E$24</c15:f>
                      <c15:dlblFieldTableCache>
                        <c:ptCount val="1"/>
                        <c:pt idx="0">
                          <c:v>-11.0</c:v>
                        </c:pt>
                      </c15:dlblFieldTableCache>
                    </c15:dlblFTEntry>
                  </c15:dlblFieldTable>
                  <c15:showDataLabelsRange val="0"/>
                </c:ext>
                <c:ext xmlns:c16="http://schemas.microsoft.com/office/drawing/2014/chart" uri="{C3380CC4-5D6E-409C-BE32-E72D297353CC}">
                  <c16:uniqueId val="{0000000A-84FF-4912-8518-F7326F2E04BB}"/>
                </c:ext>
              </c:extLst>
            </c:dLbl>
            <c:dLbl>
              <c:idx val="11"/>
              <c:tx>
                <c:strRef>
                  <c:f>Daten_Diagramme!$E$25</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{5258305B-944B-45E7-80F5-ED61A78163BA}</c15:txfldGUID>
                      <c15:f>Daten_Diagramme!$E$25</c15:f>
                      <c15:dlblFieldTableCache>
                        <c:ptCount val="1"/>
                        <c:pt idx="0">
                          <c:v>-12.9</c:v>
                        </c:pt>
                      </c15:dlblFieldTableCache>
                    </c15:dlblFTEntry>
                  </c15:dlblFieldTable>
                  <c15:showDataLabelsRange val="0"/>
                </c:ext>
                <c:ext xmlns:c16="http://schemas.microsoft.com/office/drawing/2014/chart" uri="{C3380CC4-5D6E-409C-BE32-E72D297353CC}">
                  <c16:uniqueId val="{0000000B-84FF-4912-8518-F7326F2E04BB}"/>
                </c:ext>
              </c:extLst>
            </c:dLbl>
            <c:dLbl>
              <c:idx val="12"/>
              <c:tx>
                <c:strRef>
                  <c:f>Daten_Diagramme!$E$26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{D637946B-1DEE-46CB-9830-148104228867}</c15:txfldGUID>
                      <c15:f>Daten_Diagramme!$E$26</c15:f>
                      <c15:dlblFieldTableCache>
                        <c:ptCount val="1"/>
                        <c:pt idx="0">
                          <c:v>-3.1</c:v>
                        </c:pt>
                      </c15:dlblFieldTableCache>
                    </c15:dlblFTEntry>
                  </c15:dlblFieldTable>
                  <c15:showDataLabelsRange val="0"/>
                </c:ext>
                <c:ext xmlns:c16="http://schemas.microsoft.com/office/drawing/2014/chart" uri="{C3380CC4-5D6E-409C-BE32-E72D297353CC}">
                  <c16:uniqueId val="{0000000C-84FF-4912-8518-F7326F2E04BB}"/>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{E9F9BB58-F6ED-4C60-BAFB-F81F1CF3F401}</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84FF-4912-8518-F7326F2E04BB}"/>
                </c:ext>
              </c:extLst>
            </c:dLbl>
            <c:dLbl>
              <c:idx val="14"/>
              <c:tx>
                <c:strRef>
                  <c:f>Daten_Diagramme!$E$28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{FF9EDE36-C0AA-4355-9105-3EDE7980B384}</c15:txfldGUID>
                      <c15:f>Daten_Diagramme!$E$28</c15:f>
                      <c15:dlblFieldTableCache>
                        <c:ptCount val="1"/>
                        <c:pt idx="0">
                          <c:v>-1.0</c:v>
                        </c:pt>
                      </c15:dlblFieldTableCache>
                    </c15:dlblFTEntry>
                  </c15:dlblFieldTable>
                  <c15:showDataLabelsRange val="0"/>
                </c:ext>
                <c:ext xmlns:c16="http://schemas.microsoft.com/office/drawing/2014/chart" uri="{C3380CC4-5D6E-409C-BE32-E72D297353CC}">
                  <c16:uniqueId val="{0000000E-84FF-4912-8518-F7326F2E04BB}"/>
                </c:ext>
              </c:extLst>
            </c:dLbl>
            <c:dLbl>
              <c:idx val="15"/>
              <c:tx>
                <c:strRef>
                  <c:f>Daten_Diagramme!$E$29</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{87A38D80-4D33-427C-813B-F4CE2A268F84}</c15:txfldGUID>
                      <c15:f>Daten_Diagramme!$E$29</c15:f>
                      <c15:dlblFieldTableCache>
                        <c:ptCount val="1"/>
                        <c:pt idx="0">
                          <c:v>10.1</c:v>
                        </c:pt>
                      </c15:dlblFieldTableCache>
                    </c15:dlblFTEntry>
                  </c15:dlblFieldTable>
                  <c15:showDataLabelsRange val="0"/>
                </c:ext>
                <c:ext xmlns:c16="http://schemas.microsoft.com/office/drawing/2014/chart" uri="{C3380CC4-5D6E-409C-BE32-E72D297353CC}">
                  <c16:uniqueId val="{0000000F-84FF-4912-8518-F7326F2E04BB}"/>
                </c:ext>
              </c:extLst>
            </c:dLbl>
            <c:dLbl>
              <c:idx val="16"/>
              <c:tx>
                <c:strRef>
                  <c:f>Daten_Diagramme!$E$30</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{706C9A08-A714-4AA8-82FE-B858B3EF15E8}</c15:txfldGUID>
                      <c15:f>Daten_Diagramme!$E$30</c15:f>
                      <c15:dlblFieldTableCache>
                        <c:ptCount val="1"/>
                        <c:pt idx="0">
                          <c:v>9.7</c:v>
                        </c:pt>
                      </c15:dlblFieldTableCache>
                    </c15:dlblFTEntry>
                  </c15:dlblFieldTable>
                  <c15:showDataLabelsRange val="0"/>
                </c:ext>
                <c:ext xmlns:c16="http://schemas.microsoft.com/office/drawing/2014/chart" uri="{C3380CC4-5D6E-409C-BE32-E72D297353CC}">
                  <c16:uniqueId val="{00000010-84FF-4912-8518-F7326F2E04BB}"/>
                </c:ext>
              </c:extLst>
            </c:dLbl>
            <c:dLbl>
              <c:idx val="17"/>
              <c:tx>
                <c:strRef>
                  <c:f>Daten_Diagramme!$E$31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{F835F9A4-8AF6-4F9F-A884-4DCD2284962E}</c15:txfldGUID>
                      <c15:f>Daten_Diagramme!$E$31</c15:f>
                      <c15:dlblFieldTableCache>
                        <c:ptCount val="1"/>
                        <c:pt idx="0">
                          <c:v>-1.7</c:v>
                        </c:pt>
                      </c15:dlblFieldTableCache>
                    </c15:dlblFTEntry>
                  </c15:dlblFieldTable>
                  <c15:showDataLabelsRange val="0"/>
                </c:ext>
                <c:ext xmlns:c16="http://schemas.microsoft.com/office/drawing/2014/chart" uri="{C3380CC4-5D6E-409C-BE32-E72D297353CC}">
                  <c16:uniqueId val="{00000011-84FF-4912-8518-F7326F2E04BB}"/>
                </c:ext>
              </c:extLst>
            </c:dLbl>
            <c:dLbl>
              <c:idx val="18"/>
              <c:tx>
                <c:strRef>
                  <c:f>Daten_Diagramme!$E$32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{46CD55CE-7D8C-4418-9D8E-C8B0BA67A2DE}</c15:txfldGUID>
                      <c15:f>Daten_Diagramme!$E$32</c15:f>
                      <c15:dlblFieldTableCache>
                        <c:ptCount val="1"/>
                        <c:pt idx="0">
                          <c:v>-3.4</c:v>
                        </c:pt>
                      </c15:dlblFieldTableCache>
                    </c15:dlblFTEntry>
                  </c15:dlblFieldTable>
                  <c15:showDataLabelsRange val="0"/>
                </c:ext>
                <c:ext xmlns:c16="http://schemas.microsoft.com/office/drawing/2014/chart" uri="{C3380CC4-5D6E-409C-BE32-E72D297353CC}">
                  <c16:uniqueId val="{00000012-84FF-4912-8518-F7326F2E04BB}"/>
                </c:ext>
              </c:extLst>
            </c:dLbl>
            <c:dLbl>
              <c:idx val="19"/>
              <c:tx>
                <c:strRef>
                  <c:f>Daten_Diagramme!$E$33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{31435FD8-6EAF-4781-AD2D-B8E33B67402E}</c15:txfldGUID>
                      <c15:f>Daten_Diagramme!$E$33</c15:f>
                      <c15:dlblFieldTableCache>
                        <c:ptCount val="1"/>
                        <c:pt idx="0">
                          <c:v>-3.0</c:v>
                        </c:pt>
                      </c15:dlblFieldTableCache>
                    </c15:dlblFTEntry>
                  </c15:dlblFieldTable>
                  <c15:showDataLabelsRange val="0"/>
                </c:ext>
                <c:ext xmlns:c16="http://schemas.microsoft.com/office/drawing/2014/chart" uri="{C3380CC4-5D6E-409C-BE32-E72D297353CC}">
                  <c16:uniqueId val="{00000013-84FF-4912-8518-F7326F2E04BB}"/>
                </c:ext>
              </c:extLst>
            </c:dLbl>
            <c:dLbl>
              <c:idx val="20"/>
              <c:tx>
                <c:strRef>
                  <c:f>Daten_Diagramme!$E$34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{F03EC5ED-E626-4103-8EAF-1AC6E0FB6058}</c15:txfldGUID>
                      <c15:f>Daten_Diagramme!$E$34</c15:f>
                      <c15:dlblFieldTableCache>
                        <c:ptCount val="1"/>
                        <c:pt idx="0">
                          <c:v>-3.2</c:v>
                        </c:pt>
                      </c15:dlblFieldTableCache>
                    </c15:dlblFTEntry>
                  </c15:dlblFieldTable>
                  <c15:showDataLabelsRange val="0"/>
                </c:ext>
                <c:ext xmlns:c16="http://schemas.microsoft.com/office/drawing/2014/chart" uri="{C3380CC4-5D6E-409C-BE32-E72D297353CC}">
                  <c16:uniqueId val="{00000014-84FF-4912-8518-F7326F2E04BB}"/>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{0828045A-3586-4D11-B320-CFECE3B3BC11}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4FF-4912-8518-F7326F2E04B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{AC9826CB-A99F-48C2-9471-A7E3345CEE14}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4FF-4912-8518-F7326F2E04BB}"/>
                </c:ext>
              </c:extLst>
            </c:dLbl>
            <c:dLbl>
              <c:idx val="23"/>
              <c:tx>
                <c:strRef>
                  <c:f>Daten_Diagramme!$E$37</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{D270BA6E-A915-4814-BA24-27D4130C66A7}</c15:txfldGUID>
                      <c15:f>Daten_Diagramme!$E$37</c15:f>
                      <c15:dlblFieldTableCache>
                        <c:ptCount val="1"/>
                        <c:pt idx="0">
                          <c:v>8.9</c:v>
                        </c:pt>
                      </c15:dlblFieldTableCache>
                    </c15:dlblFTEntry>
                  </c15:dlblFieldTable>
                  <c15:showDataLabelsRange val="0"/>
                </c:ext>
                <c:ext xmlns:c16="http://schemas.microsoft.com/office/drawing/2014/chart" uri="{C3380CC4-5D6E-409C-BE32-E72D297353CC}">
                  <c16:uniqueId val="{00000017-84FF-4912-8518-F7326F2E04BB}"/>
                </c:ext>
              </c:extLst>
            </c:dLbl>
            <c:dLbl>
              <c:idx val="24"/>
              <c:tx>
                <c:strRef>
                  <c:f>Daten_Diagramme!$E$38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{68E55A1E-40E4-485E-8A39-8CC0FDB31501}</c15:txfldGUID>
                      <c15:f>Daten_Diagramme!$E$38</c15:f>
                      <c15:dlblFieldTableCache>
                        <c:ptCount val="1"/>
                        <c:pt idx="0">
                          <c:v>-3.3</c:v>
                        </c:pt>
                      </c15:dlblFieldTableCache>
                    </c15:dlblFTEntry>
                  </c15:dlblFieldTable>
                  <c15:showDataLabelsRange val="0"/>
                </c:ext>
                <c:ext xmlns:c16="http://schemas.microsoft.com/office/drawing/2014/chart" uri="{C3380CC4-5D6E-409C-BE32-E72D297353CC}">
                  <c16:uniqueId val="{00000018-84FF-4912-8518-F7326F2E04BB}"/>
                </c:ext>
              </c:extLst>
            </c:dLbl>
            <c:dLbl>
              <c:idx val="25"/>
              <c:tx>
                <c:strRef>
                  <c:f>Daten_Diagramme!$E$39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{8A2B6E3C-A064-4E93-8D34-AE3FC83113C9}</c15:txfldGUID>
                      <c15:f>Daten_Diagramme!$E$39</c15:f>
                      <c15:dlblFieldTableCache>
                        <c:ptCount val="1"/>
                        <c:pt idx="0">
                          <c:v>-2.8</c:v>
                        </c:pt>
                      </c15:dlblFieldTableCache>
                    </c15:dlblFTEntry>
                  </c15:dlblFieldTable>
                  <c15:showDataLabelsRange val="0"/>
                </c:ext>
                <c:ext xmlns:c16="http://schemas.microsoft.com/office/drawing/2014/chart" uri="{C3380CC4-5D6E-409C-BE32-E72D297353CC}">
                  <c16:uniqueId val="{00000019-84FF-4912-8518-F7326F2E04B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{F2126831-5C16-4113-AA0F-1E25C68B8A8A}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4FF-4912-8518-F7326F2E04B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{8AD2EE81-F0F3-4C15-8280-8C08F58BCC30}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4FF-4912-8518-F7326F2E04B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{94393C05-B7FB-4A0B-8F71-D70A1BF3B5FD}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4FF-4912-8518-F7326F2E04B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{4D85CAF6-6270-4682-9C71-26D69F4CF874}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4FF-4912-8518-F7326F2E04B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{704526B4-6C84-4B6E-B3F3-7A75E632F797}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4FF-4912-8518-F7326F2E04BB}"/>
                </c:ext>
              </c:extLst>
            </c:dLbl>
            <c:dLbl>
              <c:idx val="31"/>
              <c:tx>
                <c:strRef>
                  <c:f>Daten_Diagramme!$E$45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{0AF72F72-5ABD-422F-BB48-435A04D4FF06}</c15:txfldGUID>
                      <c15:f>Daten_Diagramme!$E$45</c15:f>
                      <c15:dlblFieldTableCache>
                        <c:ptCount val="1"/>
                        <c:pt idx="0">
                          <c:v>-2.8</c:v>
                        </c:pt>
                      </c15:dlblFieldTableCache>
                    </c15:dlblFTEntry>
                  </c15:dlblFieldTable>
                  <c15:showDataLabelsRange val="0"/>
                </c:ext>
                <c:ext xmlns:c16="http://schemas.microsoft.com/office/drawing/2014/chart" uri="{C3380CC4-5D6E-409C-BE32-E72D297353CC}">
                  <c16:uniqueId val="{0000001F-84FF-4912-8518-F7326F2E04B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-2.7618155135526989</c:v>
                </c:pt>
                <c:pt idx="1">
                  <c:v>8.8512241054613927</c:v>
                </c:pt>
                <c:pt idx="2">
                  <c:v>-9.606986899563319</c:v>
                </c:pt>
                <c:pt idx="3">
                  <c:v>-4.4798041615667072</c:v>
                </c:pt>
                <c:pt idx="4">
                  <c:v>2.7698863636363638</c:v>
                </c:pt>
                <c:pt idx="5">
                  <c:v>-7.2164948453608249</c:v>
                </c:pt>
                <c:pt idx="6">
                  <c:v>-10.019455252918288</c:v>
                </c:pt>
                <c:pt idx="7">
                  <c:v>-0.58212058212058215</c:v>
                </c:pt>
                <c:pt idx="8">
                  <c:v>-9.5177664974619283E-2</c:v>
                </c:pt>
                <c:pt idx="9">
                  <c:v>-5.7790549169859515</c:v>
                </c:pt>
                <c:pt idx="10">
                  <c:v>-11.003061408247794</c:v>
                </c:pt>
                <c:pt idx="11">
                  <c:v>-12.93233082706767</c:v>
                </c:pt>
                <c:pt idx="12">
                  <c:v>-3.0627871362940278</c:v>
                </c:pt>
                <c:pt idx="13">
                  <c:v>-0.75022065313327446</c:v>
                </c:pt>
                <c:pt idx="14">
                  <c:v>-1.0090332500480492</c:v>
                </c:pt>
                <c:pt idx="15">
                  <c:v>10.138248847926267</c:v>
                </c:pt>
                <c:pt idx="16">
                  <c:v>9.6671949286846282</c:v>
                </c:pt>
                <c:pt idx="17">
                  <c:v>-1.6678752719361856</c:v>
                </c:pt>
                <c:pt idx="18">
                  <c:v>-3.4448818897637796</c:v>
                </c:pt>
                <c:pt idx="19">
                  <c:v>-3.0069673634030072</c:v>
                </c:pt>
                <c:pt idx="20">
                  <c:v>-3.1598782432236554</c:v>
                </c:pt>
                <c:pt idx="21">
                  <c:v>0</c:v>
                </c:pt>
                <c:pt idx="23">
                  <c:v>8.8512241054613927</c:v>
                </c:pt>
                <c:pt idx="24">
                  <c:v>-3.2594136032147643</c:v>
                </c:pt>
                <c:pt idx="25">
                  <c:v>-2.8216154813582701</c:v>
                </c:pt>
              </c:numCache>
            </c:numRef>
          </c:val>
          <c:extLst>
            <c:ext xmlns:c16="http://schemas.microsoft.com/office/drawing/2014/chart" uri="{C3380CC4-5D6E-409C-BE32-E72D297353CC}">
              <c16:uniqueId val="{00000020-84FF-4912-8518-F7326F2E04B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{C974E99E-FB59-44FE-85A8-F829F129A5C5}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4FF-4912-8518-F7326F2E04B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{F1FBCFB4-BD65-4FC3-B575-37C6A3832D19}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4FF-4912-8518-F7326F2E04B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{DDD5F17C-23FA-4F49-AA42-BC9B17329C85}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4FF-4912-8518-F7326F2E04B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{BCCB87F6-6C9E-46D7-B7E2-975E8B37A0DD}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4FF-4912-8518-F7326F2E04B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{319597AC-AB25-4C97-91A4-850496E0CD87}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4FF-4912-8518-F7326F2E04B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{ED5998BC-1433-4BBD-AE77-51BF192151B6}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4FF-4912-8518-F7326F2E04B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{20602877-E33F-453F-89A7-E931D24E416A}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4FF-4912-8518-F7326F2E04B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{64568286-34ED-4A74-8140-D5ECFED71109}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4FF-4912-8518-F7326F2E04B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{ECE298F6-F3BA-40CA-BDED-8C77A994A9FA}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4FF-4912-8518-F7326F2E04B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{AA0FBD26-BCBA-4544-8793-C7345ABF152A}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4FF-4912-8518-F7326F2E04B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{59FE2089-36BA-465B-B317-D3EF6FD7FF3E}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4FF-4912-8518-F7326F2E04B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{FB1F0600-73F0-4777-8AE9-CB118AD1218E}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4FF-4912-8518-F7326F2E04B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{5D42C8C3-B36C-48C7-981A-B96631E57B39}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4FF-4912-8518-F7326F2E04B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{B53F78D7-B8EB-4867-BD15-5088D0C8BDB4}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4FF-4912-8518-F7326F2E04B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{27ECF28E-7258-400C-984E-080C049DB1BD}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4FF-4912-8518-F7326F2E04B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{B0943F0E-5E10-4939-B340-95A0A8D89859}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4FF-4912-8518-F7326F2E04B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{1E42DFF9-4390-47DD-A3AA-697D1284311A}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4FF-4912-8518-F7326F2E04B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{E03BF0E3-552C-4590-9B61-8A53DC6B8AD1}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4FF-4912-8518-F7326F2E04B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{608FF1BB-8441-4171-A0A4-E9E4622FB3D4}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4FF-4912-8518-F7326F2E04B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{5D2D15C5-0509-4A3E-BD83-A21364B317A7}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4FF-4912-8518-F7326F2E04B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{8462DFC4-87E2-451F-9D76-AD789F3CB508}</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4FF-4912-8518-F7326F2E04B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{712B1CAF-5C55-4C98-A452-9363C95DFBB2}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4FF-4912-8518-F7326F2E04B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{7F6B6B3E-3F08-4CD0-BB0F-713D7B151B0B}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4FF-4912-8518-F7326F2E04B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{9907F59E-00D2-4E4C-A942-CD391CB02585}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4FF-4912-8518-F7326F2E04B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{07059D3D-A039-4938-A95B-D2B3E577F85C}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4FF-4912-8518-F7326F2E04B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{6C020528-D592-4F93-B2B8-9662AAABDEF1}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4FF-4912-8518-F7326F2E04B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{B61625D4-02E0-4042-BFC5-D493E578BD16}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4FF-4912-8518-F7326F2E04B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{4BF4C64F-4BEE-480A-AC05-6025744BEA81}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4FF-4912-8518-F7326F2E04B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{9F67EA60-6D2D-49CF-B31A-C2ED16D664AD}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4FF-4912-8518-F7326F2E04B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{B2FF716F-4D3E-4090-8DE2-D036271A765B}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4FF-4912-8518-F7326F2E04B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{E65D50A1-8437-4B5C-9573-FA31BB0B48B1}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4FF-4912-8518-F7326F2E04B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{C245A63A-DF86-4E44-B9C3-7C1CB3A6810E}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4FF-4912-8518-F7326F2E04B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4FF-4912-8518-F7326F2E04B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4FF-4912-8518-F7326F2E04B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{9CE23513-40DA-4733-884C-FF48A7332999}</c15:txfldGUID>
                      <c15:f>Diagramm!$I$46</c15:f>
                      <c15:dlblFieldTableCache>
                        <c:ptCount val="1"/>
                      </c15:dlblFieldTableCache>
                    </c15:dlblFTEntry>
                  </c15:dlblFieldTable>
                  <c15:showDataLabelsRange val="0"/>
                </c:ext>
                <c:ext xmlns:c16="http://schemas.microsoft.com/office/drawing/2014/chart" uri="{C3380CC4-5D6E-409C-BE32-E72D297353CC}">
                  <c16:uniqueId val="{00000000-FFBC-4518-8FB4-1C4333017BD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{36A2328B-14DB-4581-8EAF-276AB904CF81}</c15:txfldGUID>
                      <c15:f>Diagramm!$I$47</c15:f>
                      <c15:dlblFieldTableCache>
                        <c:ptCount val="1"/>
                      </c15:dlblFieldTableCache>
                    </c15:dlblFTEntry>
                  </c15:dlblFieldTable>
                  <c15:showDataLabelsRange val="0"/>
                </c:ext>
                <c:ext xmlns:c16="http://schemas.microsoft.com/office/drawing/2014/chart" uri="{C3380CC4-5D6E-409C-BE32-E72D297353CC}">
                  <c16:uniqueId val="{00000001-FFBC-4518-8FB4-1C4333017BD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{0F505241-2217-4661-820F-8AAF705C097D}</c15:txfldGUID>
                      <c15:f>Diagramm!$I$48</c15:f>
                      <c15:dlblFieldTableCache>
                        <c:ptCount val="1"/>
                      </c15:dlblFieldTableCache>
                    </c15:dlblFTEntry>
                  </c15:dlblFieldTable>
                  <c15:showDataLabelsRange val="0"/>
                </c:ext>
                <c:ext xmlns:c16="http://schemas.microsoft.com/office/drawing/2014/chart" uri="{C3380CC4-5D6E-409C-BE32-E72D297353CC}">
                  <c16:uniqueId val="{00000002-FFBC-4518-8FB4-1C4333017BD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{C2F6A731-ECB6-42D5-839C-666B3306FA2C}</c15:txfldGUID>
                      <c15:f>Diagramm!$I$49</c15:f>
                      <c15:dlblFieldTableCache>
                        <c:ptCount val="1"/>
                      </c15:dlblFieldTableCache>
                    </c15:dlblFTEntry>
                  </c15:dlblFieldTable>
                  <c15:showDataLabelsRange val="0"/>
                </c:ext>
                <c:ext xmlns:c16="http://schemas.microsoft.com/office/drawing/2014/chart" uri="{C3380CC4-5D6E-409C-BE32-E72D297353CC}">
                  <c16:uniqueId val="{00000003-FFBC-4518-8FB4-1C4333017BD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{002BE44E-8588-4F74-A373-BAECB5F9C8D9}</c15:txfldGUID>
                      <c15:f>Diagramm!$I$50</c15:f>
                      <c15:dlblFieldTableCache>
                        <c:ptCount val="1"/>
                      </c15:dlblFieldTableCache>
                    </c15:dlblFTEntry>
                  </c15:dlblFieldTable>
                  <c15:showDataLabelsRange val="0"/>
                </c:ext>
                <c:ext xmlns:c16="http://schemas.microsoft.com/office/drawing/2014/chart" uri="{C3380CC4-5D6E-409C-BE32-E72D297353CC}">
                  <c16:uniqueId val="{00000004-FFBC-4518-8FB4-1C4333017BD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{FF852E91-B62E-4EE7-BC4D-F1B700163BC0}</c15:txfldGUID>
                      <c15:f>Diagramm!$I$51</c15:f>
                      <c15:dlblFieldTableCache>
                        <c:ptCount val="1"/>
                      </c15:dlblFieldTableCache>
                    </c15:dlblFTEntry>
                  </c15:dlblFieldTable>
                  <c15:showDataLabelsRange val="0"/>
                </c:ext>
                <c:ext xmlns:c16="http://schemas.microsoft.com/office/drawing/2014/chart" uri="{C3380CC4-5D6E-409C-BE32-E72D297353CC}">
                  <c16:uniqueId val="{00000005-FFBC-4518-8FB4-1C4333017BD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{D0458008-EAEF-4A7A-B27A-0A9C57162014}</c15:txfldGUID>
                      <c15:f>Diagramm!$I$52</c15:f>
                      <c15:dlblFieldTableCache>
                        <c:ptCount val="1"/>
                      </c15:dlblFieldTableCache>
                    </c15:dlblFTEntry>
                  </c15:dlblFieldTable>
                  <c15:showDataLabelsRange val="0"/>
                </c:ext>
                <c:ext xmlns:c16="http://schemas.microsoft.com/office/drawing/2014/chart" uri="{C3380CC4-5D6E-409C-BE32-E72D297353CC}">
                  <c16:uniqueId val="{00000006-FFBC-4518-8FB4-1C4333017BD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{922BAD4A-74D8-40B0-971E-494A1EC7F209}</c15:txfldGUID>
                      <c15:f>Diagramm!$I$53</c15:f>
                      <c15:dlblFieldTableCache>
                        <c:ptCount val="1"/>
                      </c15:dlblFieldTableCache>
                    </c15:dlblFTEntry>
                  </c15:dlblFieldTable>
                  <c15:showDataLabelsRange val="0"/>
                </c:ext>
                <c:ext xmlns:c16="http://schemas.microsoft.com/office/drawing/2014/chart" uri="{C3380CC4-5D6E-409C-BE32-E72D297353CC}">
                  <c16:uniqueId val="{00000007-FFBC-4518-8FB4-1C4333017BD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{A883E5B9-1C71-46E7-B108-312AEC499369}</c15:txfldGUID>
                      <c15:f>Diagramm!$I$54</c15:f>
                      <c15:dlblFieldTableCache>
                        <c:ptCount val="1"/>
                      </c15:dlblFieldTableCache>
                    </c15:dlblFTEntry>
                  </c15:dlblFieldTable>
                  <c15:showDataLabelsRange val="0"/>
                </c:ext>
                <c:ext xmlns:c16="http://schemas.microsoft.com/office/drawing/2014/chart" uri="{C3380CC4-5D6E-409C-BE32-E72D297353CC}">
                  <c16:uniqueId val="{00000008-FFBC-4518-8FB4-1C4333017BD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{7828A078-8892-488D-94AF-735F53A36A1B}</c15:txfldGUID>
                      <c15:f>Diagramm!$I$55</c15:f>
                      <c15:dlblFieldTableCache>
                        <c:ptCount val="1"/>
                      </c15:dlblFieldTableCache>
                    </c15:dlblFTEntry>
                  </c15:dlblFieldTable>
                  <c15:showDataLabelsRange val="0"/>
                </c:ext>
                <c:ext xmlns:c16="http://schemas.microsoft.com/office/drawing/2014/chart" uri="{C3380CC4-5D6E-409C-BE32-E72D297353CC}">
                  <c16:uniqueId val="{00000009-FFBC-4518-8FB4-1C4333017BD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{B91B8630-018A-47FA-9317-80AC665F707E}</c15:txfldGUID>
                      <c15:f>Diagramm!$I$56</c15:f>
                      <c15:dlblFieldTableCache>
                        <c:ptCount val="1"/>
                      </c15:dlblFieldTableCache>
                    </c15:dlblFTEntry>
                  </c15:dlblFieldTable>
                  <c15:showDataLabelsRange val="0"/>
                </c:ext>
                <c:ext xmlns:c16="http://schemas.microsoft.com/office/drawing/2014/chart" uri="{C3380CC4-5D6E-409C-BE32-E72D297353CC}">
                  <c16:uniqueId val="{0000000A-FFBC-4518-8FB4-1C4333017BD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{DA75917C-BABD-40C4-AD3E-056586C6F22A}</c15:txfldGUID>
                      <c15:f>Diagramm!$I$57</c15:f>
                      <c15:dlblFieldTableCache>
                        <c:ptCount val="1"/>
                      </c15:dlblFieldTableCache>
                    </c15:dlblFTEntry>
                  </c15:dlblFieldTable>
                  <c15:showDataLabelsRange val="0"/>
                </c:ext>
                <c:ext xmlns:c16="http://schemas.microsoft.com/office/drawing/2014/chart" uri="{C3380CC4-5D6E-409C-BE32-E72D297353CC}">
                  <c16:uniqueId val="{0000000B-FFBC-4518-8FB4-1C4333017BD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{F28BB76E-6B95-48AA-8328-61F9DE5F4883}</c15:txfldGUID>
                      <c15:f>Diagramm!$I$58</c15:f>
                      <c15:dlblFieldTableCache>
                        <c:ptCount val="1"/>
                      </c15:dlblFieldTableCache>
                    </c15:dlblFTEntry>
                  </c15:dlblFieldTable>
                  <c15:showDataLabelsRange val="0"/>
                </c:ext>
                <c:ext xmlns:c16="http://schemas.microsoft.com/office/drawing/2014/chart" uri="{C3380CC4-5D6E-409C-BE32-E72D297353CC}">
                  <c16:uniqueId val="{0000000C-FFBC-4518-8FB4-1C4333017BD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{A7A18B4C-C563-4B98-B4E0-2D40B58FF067}</c15:txfldGUID>
                      <c15:f>Diagramm!$I$59</c15:f>
                      <c15:dlblFieldTableCache>
                        <c:ptCount val="1"/>
                      </c15:dlblFieldTableCache>
                    </c15:dlblFTEntry>
                  </c15:dlblFieldTable>
                  <c15:showDataLabelsRange val="0"/>
                </c:ext>
                <c:ext xmlns:c16="http://schemas.microsoft.com/office/drawing/2014/chart" uri="{C3380CC4-5D6E-409C-BE32-E72D297353CC}">
                  <c16:uniqueId val="{0000000D-FFBC-4518-8FB4-1C4333017BD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{BA884741-7733-4FE8-8AD5-6CA5AA56DD35}</c15:txfldGUID>
                      <c15:f>Diagramm!$I$60</c15:f>
                      <c15:dlblFieldTableCache>
                        <c:ptCount val="1"/>
                      </c15:dlblFieldTableCache>
                    </c15:dlblFTEntry>
                  </c15:dlblFieldTable>
                  <c15:showDataLabelsRange val="0"/>
                </c:ext>
                <c:ext xmlns:c16="http://schemas.microsoft.com/office/drawing/2014/chart" uri="{C3380CC4-5D6E-409C-BE32-E72D297353CC}">
                  <c16:uniqueId val="{0000000E-FFBC-4518-8FB4-1C4333017BD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{66C3843F-E56D-47DA-BB7D-2996698BDC44}</c15:txfldGUID>
                      <c15:f>Diagramm!$I$61</c15:f>
                      <c15:dlblFieldTableCache>
                        <c:ptCount val="1"/>
                      </c15:dlblFieldTableCache>
                    </c15:dlblFTEntry>
                  </c15:dlblFieldTable>
                  <c15:showDataLabelsRange val="0"/>
                </c:ext>
                <c:ext xmlns:c16="http://schemas.microsoft.com/office/drawing/2014/chart" uri="{C3380CC4-5D6E-409C-BE32-E72D297353CC}">
                  <c16:uniqueId val="{0000000F-FFBC-4518-8FB4-1C4333017BD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{62B689C1-ADEF-4B0E-86D4-32E90EEAEB28}</c15:txfldGUID>
                      <c15:f>Diagramm!$I$62</c15:f>
                      <c15:dlblFieldTableCache>
                        <c:ptCount val="1"/>
                      </c15:dlblFieldTableCache>
                    </c15:dlblFTEntry>
                  </c15:dlblFieldTable>
                  <c15:showDataLabelsRange val="0"/>
                </c:ext>
                <c:ext xmlns:c16="http://schemas.microsoft.com/office/drawing/2014/chart" uri="{C3380CC4-5D6E-409C-BE32-E72D297353CC}">
                  <c16:uniqueId val="{00000010-FFBC-4518-8FB4-1C4333017BD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{86E1022B-51DC-4608-AA96-8522E664D143}</c15:txfldGUID>
                      <c15:f>Diagramm!$I$63</c15:f>
                      <c15:dlblFieldTableCache>
                        <c:ptCount val="1"/>
                      </c15:dlblFieldTableCache>
                    </c15:dlblFTEntry>
                  </c15:dlblFieldTable>
                  <c15:showDataLabelsRange val="0"/>
                </c:ext>
                <c:ext xmlns:c16="http://schemas.microsoft.com/office/drawing/2014/chart" uri="{C3380CC4-5D6E-409C-BE32-E72D297353CC}">
                  <c16:uniqueId val="{00000011-FFBC-4518-8FB4-1C4333017BD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{FA6EA2C3-6309-4909-BEFE-ACB176F46287}</c15:txfldGUID>
                      <c15:f>Diagramm!$I$64</c15:f>
                      <c15:dlblFieldTableCache>
                        <c:ptCount val="1"/>
                      </c15:dlblFieldTableCache>
                    </c15:dlblFTEntry>
                  </c15:dlblFieldTable>
                  <c15:showDataLabelsRange val="0"/>
                </c:ext>
                <c:ext xmlns:c16="http://schemas.microsoft.com/office/drawing/2014/chart" uri="{C3380CC4-5D6E-409C-BE32-E72D297353CC}">
                  <c16:uniqueId val="{00000012-FFBC-4518-8FB4-1C4333017BD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{5FBD3E14-2EE4-42D5-9886-345F5F9CAE08}</c15:txfldGUID>
                      <c15:f>Diagramm!$I$65</c15:f>
                      <c15:dlblFieldTableCache>
                        <c:ptCount val="1"/>
                      </c15:dlblFieldTableCache>
                    </c15:dlblFTEntry>
                  </c15:dlblFieldTable>
                  <c15:showDataLabelsRange val="0"/>
                </c:ext>
                <c:ext xmlns:c16="http://schemas.microsoft.com/office/drawing/2014/chart" uri="{C3380CC4-5D6E-409C-BE32-E72D297353CC}">
                  <c16:uniqueId val="{00000013-FFBC-4518-8FB4-1C4333017BD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{55137F23-075E-4B38-B738-865D83B1C36F}</c15:txfldGUID>
                      <c15:f>Diagramm!$I$66</c15:f>
                      <c15:dlblFieldTableCache>
                        <c:ptCount val="1"/>
                      </c15:dlblFieldTableCache>
                    </c15:dlblFTEntry>
                  </c15:dlblFieldTable>
                  <c15:showDataLabelsRange val="0"/>
                </c:ext>
                <c:ext xmlns:c16="http://schemas.microsoft.com/office/drawing/2014/chart" uri="{C3380CC4-5D6E-409C-BE32-E72D297353CC}">
                  <c16:uniqueId val="{00000014-FFBC-4518-8FB4-1C4333017BD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{6987F3AC-CC01-4A93-A86C-09E23E6672BE}</c15:txfldGUID>
                      <c15:f>Diagramm!$I$67</c15:f>
                      <c15:dlblFieldTableCache>
                        <c:ptCount val="1"/>
                      </c15:dlblFieldTableCache>
                    </c15:dlblFTEntry>
                  </c15:dlblFieldTable>
                  <c15:showDataLabelsRange val="0"/>
                </c:ext>
                <c:ext xmlns:c16="http://schemas.microsoft.com/office/drawing/2014/chart" uri="{C3380CC4-5D6E-409C-BE32-E72D297353CC}">
                  <c16:uniqueId val="{00000015-FFBC-4518-8FB4-1C4333017BD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FBC-4518-8FB4-1C4333017BD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{D02B0BC6-52CB-47E2-A67D-F04B707CBB79}</c15:txfldGUID>
                      <c15:f>Diagramm!$K$46</c15:f>
                      <c15:dlblFieldTableCache>
                        <c:ptCount val="1"/>
                      </c15:dlblFieldTableCache>
                    </c15:dlblFTEntry>
                  </c15:dlblFieldTable>
                  <c15:showDataLabelsRange val="0"/>
                </c:ext>
                <c:ext xmlns:c16="http://schemas.microsoft.com/office/drawing/2014/chart" uri="{C3380CC4-5D6E-409C-BE32-E72D297353CC}">
                  <c16:uniqueId val="{00000017-FFBC-4518-8FB4-1C4333017BD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{2B5C9D4E-C346-42A3-B9E8-73A53C59403A}</c15:txfldGUID>
                      <c15:f>Diagramm!$K$47</c15:f>
                      <c15:dlblFieldTableCache>
                        <c:ptCount val="1"/>
                      </c15:dlblFieldTableCache>
                    </c15:dlblFTEntry>
                  </c15:dlblFieldTable>
                  <c15:showDataLabelsRange val="0"/>
                </c:ext>
                <c:ext xmlns:c16="http://schemas.microsoft.com/office/drawing/2014/chart" uri="{C3380CC4-5D6E-409C-BE32-E72D297353CC}">
                  <c16:uniqueId val="{00000018-FFBC-4518-8FB4-1C4333017BD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{CB27CC95-F153-408F-8D7A-211C03F478F5}</c15:txfldGUID>
                      <c15:f>Diagramm!$K$48</c15:f>
                      <c15:dlblFieldTableCache>
                        <c:ptCount val="1"/>
                      </c15:dlblFieldTableCache>
                    </c15:dlblFTEntry>
                  </c15:dlblFieldTable>
                  <c15:showDataLabelsRange val="0"/>
                </c:ext>
                <c:ext xmlns:c16="http://schemas.microsoft.com/office/drawing/2014/chart" uri="{C3380CC4-5D6E-409C-BE32-E72D297353CC}">
                  <c16:uniqueId val="{00000019-FFBC-4518-8FB4-1C4333017BD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{0D04FCE2-CE9F-4BCC-9CDF-3E8C5C3A59A2}</c15:txfldGUID>
                      <c15:f>Diagramm!$K$49</c15:f>
                      <c15:dlblFieldTableCache>
                        <c:ptCount val="1"/>
                      </c15:dlblFieldTableCache>
                    </c15:dlblFTEntry>
                  </c15:dlblFieldTable>
                  <c15:showDataLabelsRange val="0"/>
                </c:ext>
                <c:ext xmlns:c16="http://schemas.microsoft.com/office/drawing/2014/chart" uri="{C3380CC4-5D6E-409C-BE32-E72D297353CC}">
                  <c16:uniqueId val="{0000001A-FFBC-4518-8FB4-1C4333017BD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{477F9200-00BC-40C6-973E-23B39CCFEDD9}</c15:txfldGUID>
                      <c15:f>Diagramm!$K$50</c15:f>
                      <c15:dlblFieldTableCache>
                        <c:ptCount val="1"/>
                      </c15:dlblFieldTableCache>
                    </c15:dlblFTEntry>
                  </c15:dlblFieldTable>
                  <c15:showDataLabelsRange val="0"/>
                </c:ext>
                <c:ext xmlns:c16="http://schemas.microsoft.com/office/drawing/2014/chart" uri="{C3380CC4-5D6E-409C-BE32-E72D297353CC}">
                  <c16:uniqueId val="{0000001B-FFBC-4518-8FB4-1C4333017BD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{0A277597-FEFB-414D-9CBF-60F5C78D3064}</c15:txfldGUID>
                      <c15:f>Diagramm!$K$51</c15:f>
                      <c15:dlblFieldTableCache>
                        <c:ptCount val="1"/>
                      </c15:dlblFieldTableCache>
                    </c15:dlblFTEntry>
                  </c15:dlblFieldTable>
                  <c15:showDataLabelsRange val="0"/>
                </c:ext>
                <c:ext xmlns:c16="http://schemas.microsoft.com/office/drawing/2014/chart" uri="{C3380CC4-5D6E-409C-BE32-E72D297353CC}">
                  <c16:uniqueId val="{0000001C-FFBC-4518-8FB4-1C4333017BD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{3B4FA9DD-D2E2-42F1-AA2C-46BC5DF88002}</c15:txfldGUID>
                      <c15:f>Diagramm!$K$52</c15:f>
                      <c15:dlblFieldTableCache>
                        <c:ptCount val="1"/>
                      </c15:dlblFieldTableCache>
                    </c15:dlblFTEntry>
                  </c15:dlblFieldTable>
                  <c15:showDataLabelsRange val="0"/>
                </c:ext>
                <c:ext xmlns:c16="http://schemas.microsoft.com/office/drawing/2014/chart" uri="{C3380CC4-5D6E-409C-BE32-E72D297353CC}">
                  <c16:uniqueId val="{0000001D-FFBC-4518-8FB4-1C4333017BD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{78278C59-2F94-4859-A760-ACC4F2302ADE}</c15:txfldGUID>
                      <c15:f>Diagramm!$K$53</c15:f>
                      <c15:dlblFieldTableCache>
                        <c:ptCount val="1"/>
                      </c15:dlblFieldTableCache>
                    </c15:dlblFTEntry>
                  </c15:dlblFieldTable>
                  <c15:showDataLabelsRange val="0"/>
                </c:ext>
                <c:ext xmlns:c16="http://schemas.microsoft.com/office/drawing/2014/chart" uri="{C3380CC4-5D6E-409C-BE32-E72D297353CC}">
                  <c16:uniqueId val="{0000001E-FFBC-4518-8FB4-1C4333017BD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{FEB1CD14-1357-4FFA-A44E-204BC0A33353}</c15:txfldGUID>
                      <c15:f>Diagramm!$K$54</c15:f>
                      <c15:dlblFieldTableCache>
                        <c:ptCount val="1"/>
                      </c15:dlblFieldTableCache>
                    </c15:dlblFTEntry>
                  </c15:dlblFieldTable>
                  <c15:showDataLabelsRange val="0"/>
                </c:ext>
                <c:ext xmlns:c16="http://schemas.microsoft.com/office/drawing/2014/chart" uri="{C3380CC4-5D6E-409C-BE32-E72D297353CC}">
                  <c16:uniqueId val="{0000001F-FFBC-4518-8FB4-1C4333017BD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{36E5B4E7-6D69-4DFA-8C0E-4845358EC4DA}</c15:txfldGUID>
                      <c15:f>Diagramm!$K$55</c15:f>
                      <c15:dlblFieldTableCache>
                        <c:ptCount val="1"/>
                      </c15:dlblFieldTableCache>
                    </c15:dlblFTEntry>
                  </c15:dlblFieldTable>
                  <c15:showDataLabelsRange val="0"/>
                </c:ext>
                <c:ext xmlns:c16="http://schemas.microsoft.com/office/drawing/2014/chart" uri="{C3380CC4-5D6E-409C-BE32-E72D297353CC}">
                  <c16:uniqueId val="{00000020-FFBC-4518-8FB4-1C4333017BD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{184034D1-89DF-4F9C-8441-F9A28498D3F1}</c15:txfldGUID>
                      <c15:f>Diagramm!$K$56</c15:f>
                      <c15:dlblFieldTableCache>
                        <c:ptCount val="1"/>
                      </c15:dlblFieldTableCache>
                    </c15:dlblFTEntry>
                  </c15:dlblFieldTable>
                  <c15:showDataLabelsRange val="0"/>
                </c:ext>
                <c:ext xmlns:c16="http://schemas.microsoft.com/office/drawing/2014/chart" uri="{C3380CC4-5D6E-409C-BE32-E72D297353CC}">
                  <c16:uniqueId val="{00000021-FFBC-4518-8FB4-1C4333017BD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{70CA18E4-5EDD-4A9D-9BBD-CD7040A2424B}</c15:txfldGUID>
                      <c15:f>Diagramm!$K$57</c15:f>
                      <c15:dlblFieldTableCache>
                        <c:ptCount val="1"/>
                      </c15:dlblFieldTableCache>
                    </c15:dlblFTEntry>
                  </c15:dlblFieldTable>
                  <c15:showDataLabelsRange val="0"/>
                </c:ext>
                <c:ext xmlns:c16="http://schemas.microsoft.com/office/drawing/2014/chart" uri="{C3380CC4-5D6E-409C-BE32-E72D297353CC}">
                  <c16:uniqueId val="{00000022-FFBC-4518-8FB4-1C4333017BD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{90D99C63-70C9-4763-9629-AD67475FBA0F}</c15:txfldGUID>
                      <c15:f>Diagramm!$K$58</c15:f>
                      <c15:dlblFieldTableCache>
                        <c:ptCount val="1"/>
                      </c15:dlblFieldTableCache>
                    </c15:dlblFTEntry>
                  </c15:dlblFieldTable>
                  <c15:showDataLabelsRange val="0"/>
                </c:ext>
                <c:ext xmlns:c16="http://schemas.microsoft.com/office/drawing/2014/chart" uri="{C3380CC4-5D6E-409C-BE32-E72D297353CC}">
                  <c16:uniqueId val="{00000023-FFBC-4518-8FB4-1C4333017BD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{C784BB96-EDAE-45E4-B957-FDD30C0FEF22}</c15:txfldGUID>
                      <c15:f>Diagramm!$K$59</c15:f>
                      <c15:dlblFieldTableCache>
                        <c:ptCount val="1"/>
                      </c15:dlblFieldTableCache>
                    </c15:dlblFTEntry>
                  </c15:dlblFieldTable>
                  <c15:showDataLabelsRange val="0"/>
                </c:ext>
                <c:ext xmlns:c16="http://schemas.microsoft.com/office/drawing/2014/chart" uri="{C3380CC4-5D6E-409C-BE32-E72D297353CC}">
                  <c16:uniqueId val="{00000024-FFBC-4518-8FB4-1C4333017BD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{1A2A0125-3B43-46F1-B3B6-53F4B7E95FBA}</c15:txfldGUID>
                      <c15:f>Diagramm!$K$60</c15:f>
                      <c15:dlblFieldTableCache>
                        <c:ptCount val="1"/>
                      </c15:dlblFieldTableCache>
                    </c15:dlblFTEntry>
                  </c15:dlblFieldTable>
                  <c15:showDataLabelsRange val="0"/>
                </c:ext>
                <c:ext xmlns:c16="http://schemas.microsoft.com/office/drawing/2014/chart" uri="{C3380CC4-5D6E-409C-BE32-E72D297353CC}">
                  <c16:uniqueId val="{00000025-FFBC-4518-8FB4-1C4333017BD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{D1F4990B-8ACC-44B3-A79C-27C1ACD33E3D}</c15:txfldGUID>
                      <c15:f>Diagramm!$K$61</c15:f>
                      <c15:dlblFieldTableCache>
                        <c:ptCount val="1"/>
                      </c15:dlblFieldTableCache>
                    </c15:dlblFTEntry>
                  </c15:dlblFieldTable>
                  <c15:showDataLabelsRange val="0"/>
                </c:ext>
                <c:ext xmlns:c16="http://schemas.microsoft.com/office/drawing/2014/chart" uri="{C3380CC4-5D6E-409C-BE32-E72D297353CC}">
                  <c16:uniqueId val="{00000026-FFBC-4518-8FB4-1C4333017BD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{CA0EF829-08EF-45BA-B361-4868D8378233}</c15:txfldGUID>
                      <c15:f>Diagramm!$K$62</c15:f>
                      <c15:dlblFieldTableCache>
                        <c:ptCount val="1"/>
                      </c15:dlblFieldTableCache>
                    </c15:dlblFTEntry>
                  </c15:dlblFieldTable>
                  <c15:showDataLabelsRange val="0"/>
                </c:ext>
                <c:ext xmlns:c16="http://schemas.microsoft.com/office/drawing/2014/chart" uri="{C3380CC4-5D6E-409C-BE32-E72D297353CC}">
                  <c16:uniqueId val="{00000027-FFBC-4518-8FB4-1C4333017BD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{3C27135E-FFB1-4AE7-8268-B2F37C5F422B}</c15:txfldGUID>
                      <c15:f>Diagramm!$K$63</c15:f>
                      <c15:dlblFieldTableCache>
                        <c:ptCount val="1"/>
                      </c15:dlblFieldTableCache>
                    </c15:dlblFTEntry>
                  </c15:dlblFieldTable>
                  <c15:showDataLabelsRange val="0"/>
                </c:ext>
                <c:ext xmlns:c16="http://schemas.microsoft.com/office/drawing/2014/chart" uri="{C3380CC4-5D6E-409C-BE32-E72D297353CC}">
                  <c16:uniqueId val="{00000028-FFBC-4518-8FB4-1C4333017BD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{FB9748CD-FC11-4390-ABF9-45814578CFEA}</c15:txfldGUID>
                      <c15:f>Diagramm!$K$64</c15:f>
                      <c15:dlblFieldTableCache>
                        <c:ptCount val="1"/>
                      </c15:dlblFieldTableCache>
                    </c15:dlblFTEntry>
                  </c15:dlblFieldTable>
                  <c15:showDataLabelsRange val="0"/>
                </c:ext>
                <c:ext xmlns:c16="http://schemas.microsoft.com/office/drawing/2014/chart" uri="{C3380CC4-5D6E-409C-BE32-E72D297353CC}">
                  <c16:uniqueId val="{00000029-FFBC-4518-8FB4-1C4333017BD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{CDD38916-BCB9-4E7C-9515-FBFC946CE209}</c15:txfldGUID>
                      <c15:f>Diagramm!$K$65</c15:f>
                      <c15:dlblFieldTableCache>
                        <c:ptCount val="1"/>
                      </c15:dlblFieldTableCache>
                    </c15:dlblFTEntry>
                  </c15:dlblFieldTable>
                  <c15:showDataLabelsRange val="0"/>
                </c:ext>
                <c:ext xmlns:c16="http://schemas.microsoft.com/office/drawing/2014/chart" uri="{C3380CC4-5D6E-409C-BE32-E72D297353CC}">
                  <c16:uniqueId val="{0000002A-FFBC-4518-8FB4-1C4333017BD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{9B7A9FBC-4789-469D-A34B-3E68C5973A80}</c15:txfldGUID>
                      <c15:f>Diagramm!$K$66</c15:f>
                      <c15:dlblFieldTableCache>
                        <c:ptCount val="1"/>
                      </c15:dlblFieldTableCache>
                    </c15:dlblFTEntry>
                  </c15:dlblFieldTable>
                  <c15:showDataLabelsRange val="0"/>
                </c:ext>
                <c:ext xmlns:c16="http://schemas.microsoft.com/office/drawing/2014/chart" uri="{C3380CC4-5D6E-409C-BE32-E72D297353CC}">
                  <c16:uniqueId val="{0000002B-FFBC-4518-8FB4-1C4333017BD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{E4C75B18-E8F8-4C81-97BB-F5ED34178454}</c15:txfldGUID>
                      <c15:f>Diagramm!$K$67</c15:f>
                      <c15:dlblFieldTableCache>
                        <c:ptCount val="1"/>
                      </c15:dlblFieldTableCache>
                    </c15:dlblFTEntry>
                  </c15:dlblFieldTable>
                  <c15:showDataLabelsRange val="0"/>
                </c:ext>
                <c:ext xmlns:c16="http://schemas.microsoft.com/office/drawing/2014/chart" uri="{C3380CC4-5D6E-409C-BE32-E72D297353CC}">
                  <c16:uniqueId val="{0000002C-FFBC-4518-8FB4-1C4333017BD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FBC-4518-8FB4-1C4333017BD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{59CB52F2-68F0-4935-9D12-16CB802E6484}</c15:txfldGUID>
                      <c15:f>Diagramm!$J$46</c15:f>
                      <c15:dlblFieldTableCache>
                        <c:ptCount val="1"/>
                      </c15:dlblFieldTableCache>
                    </c15:dlblFTEntry>
                  </c15:dlblFieldTable>
                  <c15:showDataLabelsRange val="0"/>
                </c:ext>
                <c:ext xmlns:c16="http://schemas.microsoft.com/office/drawing/2014/chart" uri="{C3380CC4-5D6E-409C-BE32-E72D297353CC}">
                  <c16:uniqueId val="{0000002E-FFBC-4518-8FB4-1C4333017BD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{26B664D2-D715-4D8F-B40F-657961315A5A}</c15:txfldGUID>
                      <c15:f>Diagramm!$J$47</c15:f>
                      <c15:dlblFieldTableCache>
                        <c:ptCount val="1"/>
                      </c15:dlblFieldTableCache>
                    </c15:dlblFTEntry>
                  </c15:dlblFieldTable>
                  <c15:showDataLabelsRange val="0"/>
                </c:ext>
                <c:ext xmlns:c16="http://schemas.microsoft.com/office/drawing/2014/chart" uri="{C3380CC4-5D6E-409C-BE32-E72D297353CC}">
                  <c16:uniqueId val="{0000002F-FFBC-4518-8FB4-1C4333017BD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{204515A2-0A02-4ACC-B352-ADD8256D013D}</c15:txfldGUID>
                      <c15:f>Diagramm!$J$48</c15:f>
                      <c15:dlblFieldTableCache>
                        <c:ptCount val="1"/>
                      </c15:dlblFieldTableCache>
                    </c15:dlblFTEntry>
                  </c15:dlblFieldTable>
                  <c15:showDataLabelsRange val="0"/>
                </c:ext>
                <c:ext xmlns:c16="http://schemas.microsoft.com/office/drawing/2014/chart" uri="{C3380CC4-5D6E-409C-BE32-E72D297353CC}">
                  <c16:uniqueId val="{00000030-FFBC-4518-8FB4-1C4333017BD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{FCC59BFE-6FCC-4B67-B28C-C88B3577CC00}</c15:txfldGUID>
                      <c15:f>Diagramm!$J$49</c15:f>
                      <c15:dlblFieldTableCache>
                        <c:ptCount val="1"/>
                      </c15:dlblFieldTableCache>
                    </c15:dlblFTEntry>
                  </c15:dlblFieldTable>
                  <c15:showDataLabelsRange val="0"/>
                </c:ext>
                <c:ext xmlns:c16="http://schemas.microsoft.com/office/drawing/2014/chart" uri="{C3380CC4-5D6E-409C-BE32-E72D297353CC}">
                  <c16:uniqueId val="{00000031-FFBC-4518-8FB4-1C4333017BD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{B980851A-5F4E-4104-87A1-C4B095DF4FE4}</c15:txfldGUID>
                      <c15:f>Diagramm!$J$50</c15:f>
                      <c15:dlblFieldTableCache>
                        <c:ptCount val="1"/>
                      </c15:dlblFieldTableCache>
                    </c15:dlblFTEntry>
                  </c15:dlblFieldTable>
                  <c15:showDataLabelsRange val="0"/>
                </c:ext>
                <c:ext xmlns:c16="http://schemas.microsoft.com/office/drawing/2014/chart" uri="{C3380CC4-5D6E-409C-BE32-E72D297353CC}">
                  <c16:uniqueId val="{00000032-FFBC-4518-8FB4-1C4333017BD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{DDE3D214-7D20-4DAF-980A-0AC1C83D29E1}</c15:txfldGUID>
                      <c15:f>Diagramm!$J$51</c15:f>
                      <c15:dlblFieldTableCache>
                        <c:ptCount val="1"/>
                      </c15:dlblFieldTableCache>
                    </c15:dlblFTEntry>
                  </c15:dlblFieldTable>
                  <c15:showDataLabelsRange val="0"/>
                </c:ext>
                <c:ext xmlns:c16="http://schemas.microsoft.com/office/drawing/2014/chart" uri="{C3380CC4-5D6E-409C-BE32-E72D297353CC}">
                  <c16:uniqueId val="{00000033-FFBC-4518-8FB4-1C4333017BD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{C2BBBDB7-28B2-4218-9EA6-E94DA721AB33}</c15:txfldGUID>
                      <c15:f>Diagramm!$J$52</c15:f>
                      <c15:dlblFieldTableCache>
                        <c:ptCount val="1"/>
                      </c15:dlblFieldTableCache>
                    </c15:dlblFTEntry>
                  </c15:dlblFieldTable>
                  <c15:showDataLabelsRange val="0"/>
                </c:ext>
                <c:ext xmlns:c16="http://schemas.microsoft.com/office/drawing/2014/chart" uri="{C3380CC4-5D6E-409C-BE32-E72D297353CC}">
                  <c16:uniqueId val="{00000034-FFBC-4518-8FB4-1C4333017BD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{D6CB9F88-A65C-4117-BF29-FCBE9A0B4AA5}</c15:txfldGUID>
                      <c15:f>Diagramm!$J$53</c15:f>
                      <c15:dlblFieldTableCache>
                        <c:ptCount val="1"/>
                      </c15:dlblFieldTableCache>
                    </c15:dlblFTEntry>
                  </c15:dlblFieldTable>
                  <c15:showDataLabelsRange val="0"/>
                </c:ext>
                <c:ext xmlns:c16="http://schemas.microsoft.com/office/drawing/2014/chart" uri="{C3380CC4-5D6E-409C-BE32-E72D297353CC}">
                  <c16:uniqueId val="{00000035-FFBC-4518-8FB4-1C4333017BD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{66239DBC-7D01-44AE-A893-51DCCF70D8EB}</c15:txfldGUID>
                      <c15:f>Diagramm!$J$54</c15:f>
                      <c15:dlblFieldTableCache>
                        <c:ptCount val="1"/>
                      </c15:dlblFieldTableCache>
                    </c15:dlblFTEntry>
                  </c15:dlblFieldTable>
                  <c15:showDataLabelsRange val="0"/>
                </c:ext>
                <c:ext xmlns:c16="http://schemas.microsoft.com/office/drawing/2014/chart" uri="{C3380CC4-5D6E-409C-BE32-E72D297353CC}">
                  <c16:uniqueId val="{00000036-FFBC-4518-8FB4-1C4333017BD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{424F2A66-8FC5-48D1-9316-B3F67E056444}</c15:txfldGUID>
                      <c15:f>Diagramm!$J$55</c15:f>
                      <c15:dlblFieldTableCache>
                        <c:ptCount val="1"/>
                      </c15:dlblFieldTableCache>
                    </c15:dlblFTEntry>
                  </c15:dlblFieldTable>
                  <c15:showDataLabelsRange val="0"/>
                </c:ext>
                <c:ext xmlns:c16="http://schemas.microsoft.com/office/drawing/2014/chart" uri="{C3380CC4-5D6E-409C-BE32-E72D297353CC}">
                  <c16:uniqueId val="{00000037-FFBC-4518-8FB4-1C4333017BD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{3240A85B-E84C-469D-9EFC-5E397BBC931F}</c15:txfldGUID>
                      <c15:f>Diagramm!$J$56</c15:f>
                      <c15:dlblFieldTableCache>
                        <c:ptCount val="1"/>
                      </c15:dlblFieldTableCache>
                    </c15:dlblFTEntry>
                  </c15:dlblFieldTable>
                  <c15:showDataLabelsRange val="0"/>
                </c:ext>
                <c:ext xmlns:c16="http://schemas.microsoft.com/office/drawing/2014/chart" uri="{C3380CC4-5D6E-409C-BE32-E72D297353CC}">
                  <c16:uniqueId val="{00000038-FFBC-4518-8FB4-1C4333017BD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{747D8341-9FE2-4DE5-B123-650F34367258}</c15:txfldGUID>
                      <c15:f>Diagramm!$J$57</c15:f>
                      <c15:dlblFieldTableCache>
                        <c:ptCount val="1"/>
                      </c15:dlblFieldTableCache>
                    </c15:dlblFTEntry>
                  </c15:dlblFieldTable>
                  <c15:showDataLabelsRange val="0"/>
                </c:ext>
                <c:ext xmlns:c16="http://schemas.microsoft.com/office/drawing/2014/chart" uri="{C3380CC4-5D6E-409C-BE32-E72D297353CC}">
                  <c16:uniqueId val="{00000039-FFBC-4518-8FB4-1C4333017BD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{91600073-DA1A-40A0-BA62-7A61BA38A2F8}</c15:txfldGUID>
                      <c15:f>Diagramm!$J$58</c15:f>
                      <c15:dlblFieldTableCache>
                        <c:ptCount val="1"/>
                      </c15:dlblFieldTableCache>
                    </c15:dlblFTEntry>
                  </c15:dlblFieldTable>
                  <c15:showDataLabelsRange val="0"/>
                </c:ext>
                <c:ext xmlns:c16="http://schemas.microsoft.com/office/drawing/2014/chart" uri="{C3380CC4-5D6E-409C-BE32-E72D297353CC}">
                  <c16:uniqueId val="{0000003A-FFBC-4518-8FB4-1C4333017BD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{3C553E29-D720-46DE-8B3A-13343993ECF8}</c15:txfldGUID>
                      <c15:f>Diagramm!$J$59</c15:f>
                      <c15:dlblFieldTableCache>
                        <c:ptCount val="1"/>
                      </c15:dlblFieldTableCache>
                    </c15:dlblFTEntry>
                  </c15:dlblFieldTable>
                  <c15:showDataLabelsRange val="0"/>
                </c:ext>
                <c:ext xmlns:c16="http://schemas.microsoft.com/office/drawing/2014/chart" uri="{C3380CC4-5D6E-409C-BE32-E72D297353CC}">
                  <c16:uniqueId val="{0000003B-FFBC-4518-8FB4-1C4333017BD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{E54D7A56-C939-43A4-A0AC-1C68EB3E6A93}</c15:txfldGUID>
                      <c15:f>Diagramm!$J$60</c15:f>
                      <c15:dlblFieldTableCache>
                        <c:ptCount val="1"/>
                      </c15:dlblFieldTableCache>
                    </c15:dlblFTEntry>
                  </c15:dlblFieldTable>
                  <c15:showDataLabelsRange val="0"/>
                </c:ext>
                <c:ext xmlns:c16="http://schemas.microsoft.com/office/drawing/2014/chart" uri="{C3380CC4-5D6E-409C-BE32-E72D297353CC}">
                  <c16:uniqueId val="{0000003C-FFBC-4518-8FB4-1C4333017BD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{02F6A830-2E36-4F5A-9A4C-14942BA17A5D}</c15:txfldGUID>
                      <c15:f>Diagramm!$J$61</c15:f>
                      <c15:dlblFieldTableCache>
                        <c:ptCount val="1"/>
                      </c15:dlblFieldTableCache>
                    </c15:dlblFTEntry>
                  </c15:dlblFieldTable>
                  <c15:showDataLabelsRange val="0"/>
                </c:ext>
                <c:ext xmlns:c16="http://schemas.microsoft.com/office/drawing/2014/chart" uri="{C3380CC4-5D6E-409C-BE32-E72D297353CC}">
                  <c16:uniqueId val="{0000003D-FFBC-4518-8FB4-1C4333017BD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{E8811756-F8E8-4E99-848D-1B3222183463}</c15:txfldGUID>
                      <c15:f>Diagramm!$J$62</c15:f>
                      <c15:dlblFieldTableCache>
                        <c:ptCount val="1"/>
                      </c15:dlblFieldTableCache>
                    </c15:dlblFTEntry>
                  </c15:dlblFieldTable>
                  <c15:showDataLabelsRange val="0"/>
                </c:ext>
                <c:ext xmlns:c16="http://schemas.microsoft.com/office/drawing/2014/chart" uri="{C3380CC4-5D6E-409C-BE32-E72D297353CC}">
                  <c16:uniqueId val="{0000003E-FFBC-4518-8FB4-1C4333017BD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{3628010B-6919-4AB9-85F5-685457790BF9}</c15:txfldGUID>
                      <c15:f>Diagramm!$J$63</c15:f>
                      <c15:dlblFieldTableCache>
                        <c:ptCount val="1"/>
                      </c15:dlblFieldTableCache>
                    </c15:dlblFTEntry>
                  </c15:dlblFieldTable>
                  <c15:showDataLabelsRange val="0"/>
                </c:ext>
                <c:ext xmlns:c16="http://schemas.microsoft.com/office/drawing/2014/chart" uri="{C3380CC4-5D6E-409C-BE32-E72D297353CC}">
                  <c16:uniqueId val="{0000003F-FFBC-4518-8FB4-1C4333017BD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{ABDBF54E-30E4-45A0-8DBE-CF3019547C57}</c15:txfldGUID>
                      <c15:f>Diagramm!$J$64</c15:f>
                      <c15:dlblFieldTableCache>
                        <c:ptCount val="1"/>
                      </c15:dlblFieldTableCache>
                    </c15:dlblFTEntry>
                  </c15:dlblFieldTable>
                  <c15:showDataLabelsRange val="0"/>
                </c:ext>
                <c:ext xmlns:c16="http://schemas.microsoft.com/office/drawing/2014/chart" uri="{C3380CC4-5D6E-409C-BE32-E72D297353CC}">
                  <c16:uniqueId val="{00000040-FFBC-4518-8FB4-1C4333017BD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{73728AB9-2322-457E-A843-3918DC944AB2}</c15:txfldGUID>
                      <c15:f>Diagramm!$J$65</c15:f>
                      <c15:dlblFieldTableCache>
                        <c:ptCount val="1"/>
                      </c15:dlblFieldTableCache>
                    </c15:dlblFTEntry>
                  </c15:dlblFieldTable>
                  <c15:showDataLabelsRange val="0"/>
                </c:ext>
                <c:ext xmlns:c16="http://schemas.microsoft.com/office/drawing/2014/chart" uri="{C3380CC4-5D6E-409C-BE32-E72D297353CC}">
                  <c16:uniqueId val="{00000041-FFBC-4518-8FB4-1C4333017BD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{0F09A7C6-F287-4D4C-BF23-9C6A0F390CFF}</c15:txfldGUID>
                      <c15:f>Diagramm!$J$66</c15:f>
                      <c15:dlblFieldTableCache>
                        <c:ptCount val="1"/>
                      </c15:dlblFieldTableCache>
                    </c15:dlblFTEntry>
                  </c15:dlblFieldTable>
                  <c15:showDataLabelsRange val="0"/>
                </c:ext>
                <c:ext xmlns:c16="http://schemas.microsoft.com/office/drawing/2014/chart" uri="{C3380CC4-5D6E-409C-BE32-E72D297353CC}">
                  <c16:uniqueId val="{00000042-FFBC-4518-8FB4-1C4333017BD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{28C67ABC-E998-484E-9455-FF3B72C8C4F4}</c15:txfldGUID>
                      <c15:f>Diagramm!$J$67</c15:f>
                      <c15:dlblFieldTableCache>
                        <c:ptCount val="1"/>
                      </c15:dlblFieldTableCache>
                    </c15:dlblFTEntry>
                  </c15:dlblFieldTable>
                  <c15:showDataLabelsRange val="0"/>
                </c:ext>
                <c:ext xmlns:c16="http://schemas.microsoft.com/office/drawing/2014/chart" uri="{C3380CC4-5D6E-409C-BE32-E72D297353CC}">
                  <c16:uniqueId val="{00000043-FFBC-4518-8FB4-1C4333017BD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FBC-4518-8FB4-1C4333017BD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520-49AA-B0F9-2DDBAE02732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520-49AA-B0F9-2DDBAE02732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520-49AA-B0F9-2DDBAE02732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520-49AA-B0F9-2DDBAE02732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520-49AA-B0F9-2DDBAE02732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520-49AA-B0F9-2DDBAE02732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520-49AA-B0F9-2DDBAE02732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520-49AA-B0F9-2DDBAE02732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520-49AA-B0F9-2DDBAE02732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520-49AA-B0F9-2DDBAE02732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520-49AA-B0F9-2DDBAE02732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520-49AA-B0F9-2DDBAE02732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520-49AA-B0F9-2DDBAE02732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520-49AA-B0F9-2DDBAE02732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520-49AA-B0F9-2DDBAE02732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520-49AA-B0F9-2DDBAE02732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520-49AA-B0F9-2DDBAE02732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520-49AA-B0F9-2DDBAE02732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520-49AA-B0F9-2DDBAE02732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520-49AA-B0F9-2DDBAE02732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520-49AA-B0F9-2DDBAE02732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520-49AA-B0F9-2DDBAE02732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520-49AA-B0F9-2DDBAE02732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520-49AA-B0F9-2DDBAE02732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520-49AA-B0F9-2DDBAE02732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520-49AA-B0F9-2DDBAE02732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520-49AA-B0F9-2DDBAE02732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520-49AA-B0F9-2DDBAE02732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520-49AA-B0F9-2DDBAE02732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520-49AA-B0F9-2DDBAE02732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520-49AA-B0F9-2DDBAE02732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520-49AA-B0F9-2DDBAE02732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520-49AA-B0F9-2DDBAE02732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520-49AA-B0F9-2DDBAE02732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520-49AA-B0F9-2DDBAE02732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520-49AA-B0F9-2DDBAE02732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520-49AA-B0F9-2DDBAE02732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520-49AA-B0F9-2DDBAE02732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520-49AA-B0F9-2DDBAE02732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520-49AA-B0F9-2DDBAE02732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520-49AA-B0F9-2DDBAE02732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520-49AA-B0F9-2DDBAE02732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520-49AA-B0F9-2DDBAE02732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520-49AA-B0F9-2DDBAE02732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520-49AA-B0F9-2DDBAE02732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520-49AA-B0F9-2DDBAE02732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520-49AA-B0F9-2DDBAE02732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520-49AA-B0F9-2DDBAE02732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520-49AA-B0F9-2DDBAE02732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520-49AA-B0F9-2DDBAE02732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520-49AA-B0F9-2DDBAE02732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520-49AA-B0F9-2DDBAE02732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520-49AA-B0F9-2DDBAE02732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520-49AA-B0F9-2DDBAE02732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520-49AA-B0F9-2DDBAE02732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520-49AA-B0F9-2DDBAE02732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520-49AA-B0F9-2DDBAE02732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520-49AA-B0F9-2DDBAE02732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520-49AA-B0F9-2DDBAE02732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520-49AA-B0F9-2DDBAE02732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520-49AA-B0F9-2DDBAE02732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520-49AA-B0F9-2DDBAE02732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520-49AA-B0F9-2DDBAE02732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520-49AA-B0F9-2DDBAE02732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520-49AA-B0F9-2DDBAE02732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520-49AA-B0F9-2DDBAE02732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520-49AA-B0F9-2DDBAE02732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520-49AA-B0F9-2DDBAE02732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520-49AA-B0F9-2DDBAE02732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100.74094032062509</c:v>
                </c:pt>
                <c:pt idx="2">
                  <c:v>103.38067315668937</c:v>
                </c:pt>
                <c:pt idx="3">
                  <c:v>102.87867722654337</c:v>
                </c:pt>
                <c:pt idx="4">
                  <c:v>103.75504300289995</c:v>
                </c:pt>
                <c:pt idx="5">
                  <c:v>104.62644554265901</c:v>
                </c:pt>
                <c:pt idx="6">
                  <c:v>107.10806384140332</c:v>
                </c:pt>
                <c:pt idx="7">
                  <c:v>107.00312683905642</c:v>
                </c:pt>
                <c:pt idx="8">
                  <c:v>107.19669306635848</c:v>
                </c:pt>
                <c:pt idx="9">
                  <c:v>107.7320135850876</c:v>
                </c:pt>
                <c:pt idx="10">
                  <c:v>109.96830618915602</c:v>
                </c:pt>
                <c:pt idx="11">
                  <c:v>109.20893098974027</c:v>
                </c:pt>
                <c:pt idx="12">
                  <c:v>109.16071669136467</c:v>
                </c:pt>
                <c:pt idx="13">
                  <c:v>110.39868970553826</c:v>
                </c:pt>
                <c:pt idx="14">
                  <c:v>112.73211994015755</c:v>
                </c:pt>
                <c:pt idx="15">
                  <c:v>112.43574381190751</c:v>
                </c:pt>
                <c:pt idx="16">
                  <c:v>112.53855371285549</c:v>
                </c:pt>
                <c:pt idx="17">
                  <c:v>113.11074398916597</c:v>
                </c:pt>
                <c:pt idx="18">
                  <c:v>115.08894829016498</c:v>
                </c:pt>
                <c:pt idx="19">
                  <c:v>114.92657955004715</c:v>
                </c:pt>
                <c:pt idx="20">
                  <c:v>115.10596510135638</c:v>
                </c:pt>
                <c:pt idx="21">
                  <c:v>115.89370165275778</c:v>
                </c:pt>
                <c:pt idx="22">
                  <c:v>117.56914852131001</c:v>
                </c:pt>
                <c:pt idx="23">
                  <c:v>116.76794032771542</c:v>
                </c:pt>
                <c:pt idx="24">
                  <c:v>116.50559782184817</c:v>
                </c:pt>
              </c:numCache>
            </c:numRef>
          </c:val>
          <c:smooth val="0"/>
          <c:extLst>
            <c:ext xmlns:c16="http://schemas.microsoft.com/office/drawing/2014/chart" uri="{C3380CC4-5D6E-409C-BE32-E72D297353CC}">
              <c16:uniqueId val="{00000000-6B76-4FB1-B8F1-2B3D0CFB857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102.2384570426651</c:v>
                </c:pt>
                <c:pt idx="2">
                  <c:v>105.96727060198714</c:v>
                </c:pt>
                <c:pt idx="3">
                  <c:v>105.24839275277616</c:v>
                </c:pt>
                <c:pt idx="4">
                  <c:v>102.33196960841613</c:v>
                </c:pt>
                <c:pt idx="5">
                  <c:v>104.10870835768556</c:v>
                </c:pt>
                <c:pt idx="6">
                  <c:v>108.66160140268848</c:v>
                </c:pt>
                <c:pt idx="7">
                  <c:v>109.71946230274693</c:v>
                </c:pt>
                <c:pt idx="8">
                  <c:v>108.93629456458211</c:v>
                </c:pt>
                <c:pt idx="9">
                  <c:v>110.14026884862653</c:v>
                </c:pt>
                <c:pt idx="10">
                  <c:v>112.88720046756282</c:v>
                </c:pt>
                <c:pt idx="11">
                  <c:v>112.60081823495031</c:v>
                </c:pt>
                <c:pt idx="12">
                  <c:v>111.40268848626533</c:v>
                </c:pt>
                <c:pt idx="13">
                  <c:v>114.38340151957919</c:v>
                </c:pt>
                <c:pt idx="14">
                  <c:v>118.22326125073057</c:v>
                </c:pt>
                <c:pt idx="15">
                  <c:v>118.49795441262421</c:v>
                </c:pt>
                <c:pt idx="16">
                  <c:v>116.8147282291058</c:v>
                </c:pt>
                <c:pt idx="17">
                  <c:v>119.74868497954412</c:v>
                </c:pt>
                <c:pt idx="18">
                  <c:v>123.69959088252484</c:v>
                </c:pt>
                <c:pt idx="19">
                  <c:v>125.72764465225015</c:v>
                </c:pt>
                <c:pt idx="20">
                  <c:v>125.05552308591467</c:v>
                </c:pt>
                <c:pt idx="21">
                  <c:v>128.03039158386909</c:v>
                </c:pt>
                <c:pt idx="22">
                  <c:v>130.97019286966687</c:v>
                </c:pt>
                <c:pt idx="23">
                  <c:v>130.57860900058444</c:v>
                </c:pt>
                <c:pt idx="24">
                  <c:v>125.45879602571594</c:v>
                </c:pt>
              </c:numCache>
            </c:numRef>
          </c:val>
          <c:smooth val="0"/>
          <c:extLst>
            <c:ext xmlns:c16="http://schemas.microsoft.com/office/drawing/2014/chart" uri="{C3380CC4-5D6E-409C-BE32-E72D297353CC}">
              <c16:uniqueId val="{00000001-6B76-4FB1-B8F1-2B3D0CFB857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103.08974987739089</c:v>
                </c:pt>
                <c:pt idx="2">
                  <c:v>101.171598278023</c:v>
                </c:pt>
                <c:pt idx="3">
                  <c:v>100.04086970737289</c:v>
                </c:pt>
                <c:pt idx="4">
                  <c:v>96.689553702795479</c:v>
                </c:pt>
                <c:pt idx="5">
                  <c:v>98.106370225055855</c:v>
                </c:pt>
                <c:pt idx="6">
                  <c:v>96.907525475450925</c:v>
                </c:pt>
                <c:pt idx="7">
                  <c:v>98.218080758541774</c:v>
                </c:pt>
                <c:pt idx="8">
                  <c:v>98.171761756852476</c:v>
                </c:pt>
                <c:pt idx="9">
                  <c:v>99.65669445806769</c:v>
                </c:pt>
                <c:pt idx="10">
                  <c:v>97.542368263309896</c:v>
                </c:pt>
                <c:pt idx="11">
                  <c:v>97.635006266688464</c:v>
                </c:pt>
                <c:pt idx="12">
                  <c:v>96.008391913247237</c:v>
                </c:pt>
                <c:pt idx="13">
                  <c:v>98.011007574519098</c:v>
                </c:pt>
                <c:pt idx="14">
                  <c:v>96.084682033676643</c:v>
                </c:pt>
                <c:pt idx="15">
                  <c:v>95.621492016783833</c:v>
                </c:pt>
                <c:pt idx="16">
                  <c:v>94.136559315568633</c:v>
                </c:pt>
                <c:pt idx="17">
                  <c:v>96.395291809710642</c:v>
                </c:pt>
                <c:pt idx="18">
                  <c:v>94.000326957658984</c:v>
                </c:pt>
                <c:pt idx="19">
                  <c:v>96.417088986976182</c:v>
                </c:pt>
                <c:pt idx="20">
                  <c:v>95.798594082066373</c:v>
                </c:pt>
                <c:pt idx="21">
                  <c:v>98.054601929050193</c:v>
                </c:pt>
                <c:pt idx="22">
                  <c:v>95.400795596970184</c:v>
                </c:pt>
                <c:pt idx="23">
                  <c:v>95.032968230614131</c:v>
                </c:pt>
                <c:pt idx="24">
                  <c:v>91.354694567053556</c:v>
                </c:pt>
              </c:numCache>
            </c:numRef>
          </c:val>
          <c:smooth val="0"/>
          <c:extLst>
            <c:ext xmlns:c16="http://schemas.microsoft.com/office/drawing/2014/chart" uri="{C3380CC4-5D6E-409C-BE32-E72D297353CC}">
              <c16:uniqueId val="{00000002-6B76-4FB1-B8F1-2B3D0CFB857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B76-4FB1-B8F1-2B3D0CFB8571}"/>
                </c:ext>
              </c:extLst>
            </c:dLbl>
            <c:dLbl>
              <c:idx val="1"/>
              <c:delete val="1"/>
              <c:extLst>
                <c:ext xmlns:c15="http://schemas.microsoft.com/office/drawing/2012/chart" uri="{CE6537A1-D6FC-4f65-9D91-7224C49458BB}"/>
                <c:ext xmlns:c16="http://schemas.microsoft.com/office/drawing/2014/chart" uri="{C3380CC4-5D6E-409C-BE32-E72D297353CC}">
                  <c16:uniqueId val="{00000004-6B76-4FB1-B8F1-2B3D0CFB8571}"/>
                </c:ext>
              </c:extLst>
            </c:dLbl>
            <c:dLbl>
              <c:idx val="2"/>
              <c:delete val="1"/>
              <c:extLst>
                <c:ext xmlns:c15="http://schemas.microsoft.com/office/drawing/2012/chart" uri="{CE6537A1-D6FC-4f65-9D91-7224C49458BB}"/>
                <c:ext xmlns:c16="http://schemas.microsoft.com/office/drawing/2014/chart" uri="{C3380CC4-5D6E-409C-BE32-E72D297353CC}">
                  <c16:uniqueId val="{00000005-6B76-4FB1-B8F1-2B3D0CFB8571}"/>
                </c:ext>
              </c:extLst>
            </c:dLbl>
            <c:dLbl>
              <c:idx val="3"/>
              <c:delete val="1"/>
              <c:extLst>
                <c:ext xmlns:c15="http://schemas.microsoft.com/office/drawing/2012/chart" uri="{CE6537A1-D6FC-4f65-9D91-7224C49458BB}"/>
                <c:ext xmlns:c16="http://schemas.microsoft.com/office/drawing/2014/chart" uri="{C3380CC4-5D6E-409C-BE32-E72D297353CC}">
                  <c16:uniqueId val="{00000006-6B76-4FB1-B8F1-2B3D0CFB8571}"/>
                </c:ext>
              </c:extLst>
            </c:dLbl>
            <c:dLbl>
              <c:idx val="4"/>
              <c:delete val="1"/>
              <c:extLst>
                <c:ext xmlns:c15="http://schemas.microsoft.com/office/drawing/2012/chart" uri="{CE6537A1-D6FC-4f65-9D91-7224C49458BB}"/>
                <c:ext xmlns:c16="http://schemas.microsoft.com/office/drawing/2014/chart" uri="{C3380CC4-5D6E-409C-BE32-E72D297353CC}">
                  <c16:uniqueId val="{00000007-6B76-4FB1-B8F1-2B3D0CFB8571}"/>
                </c:ext>
              </c:extLst>
            </c:dLbl>
            <c:dLbl>
              <c:idx val="5"/>
              <c:delete val="1"/>
              <c:extLst>
                <c:ext xmlns:c15="http://schemas.microsoft.com/office/drawing/2012/chart" uri="{CE6537A1-D6FC-4f65-9D91-7224C49458BB}"/>
                <c:ext xmlns:c16="http://schemas.microsoft.com/office/drawing/2014/chart" uri="{C3380CC4-5D6E-409C-BE32-E72D297353CC}">
                  <c16:uniqueId val="{00000008-6B76-4FB1-B8F1-2B3D0CFB8571}"/>
                </c:ext>
              </c:extLst>
            </c:dLbl>
            <c:dLbl>
              <c:idx val="6"/>
              <c:delete val="1"/>
              <c:extLst>
                <c:ext xmlns:c15="http://schemas.microsoft.com/office/drawing/2012/chart" uri="{CE6537A1-D6FC-4f65-9D91-7224C49458BB}"/>
                <c:ext xmlns:c16="http://schemas.microsoft.com/office/drawing/2014/chart" uri="{C3380CC4-5D6E-409C-BE32-E72D297353CC}">
                  <c16:uniqueId val="{00000009-6B76-4FB1-B8F1-2B3D0CFB8571}"/>
                </c:ext>
              </c:extLst>
            </c:dLbl>
            <c:dLbl>
              <c:idx val="7"/>
              <c:delete val="1"/>
              <c:extLst>
                <c:ext xmlns:c15="http://schemas.microsoft.com/office/drawing/2012/chart" uri="{CE6537A1-D6FC-4f65-9D91-7224C49458BB}"/>
                <c:ext xmlns:c16="http://schemas.microsoft.com/office/drawing/2014/chart" uri="{C3380CC4-5D6E-409C-BE32-E72D297353CC}">
                  <c16:uniqueId val="{0000000A-6B76-4FB1-B8F1-2B3D0CFB8571}"/>
                </c:ext>
              </c:extLst>
            </c:dLbl>
            <c:dLbl>
              <c:idx val="8"/>
              <c:delete val="1"/>
              <c:extLst>
                <c:ext xmlns:c15="http://schemas.microsoft.com/office/drawing/2012/chart" uri="{CE6537A1-D6FC-4f65-9D91-7224C49458BB}"/>
                <c:ext xmlns:c16="http://schemas.microsoft.com/office/drawing/2014/chart" uri="{C3380CC4-5D6E-409C-BE32-E72D297353CC}">
                  <c16:uniqueId val="{0000000B-6B76-4FB1-B8F1-2B3D0CFB8571}"/>
                </c:ext>
              </c:extLst>
            </c:dLbl>
            <c:dLbl>
              <c:idx val="9"/>
              <c:delete val="1"/>
              <c:extLst>
                <c:ext xmlns:c15="http://schemas.microsoft.com/office/drawing/2012/chart" uri="{CE6537A1-D6FC-4f65-9D91-7224C49458BB}"/>
                <c:ext xmlns:c16="http://schemas.microsoft.com/office/drawing/2014/chart" uri="{C3380CC4-5D6E-409C-BE32-E72D297353CC}">
                  <c16:uniqueId val="{0000000C-6B76-4FB1-B8F1-2B3D0CFB8571}"/>
                </c:ext>
              </c:extLst>
            </c:dLbl>
            <c:dLbl>
              <c:idx val="10"/>
              <c:delete val="1"/>
              <c:extLst>
                <c:ext xmlns:c15="http://schemas.microsoft.com/office/drawing/2012/chart" uri="{CE6537A1-D6FC-4f65-9D91-7224C49458BB}"/>
                <c:ext xmlns:c16="http://schemas.microsoft.com/office/drawing/2014/chart" uri="{C3380CC4-5D6E-409C-BE32-E72D297353CC}">
                  <c16:uniqueId val="{0000000D-6B76-4FB1-B8F1-2B3D0CFB8571}"/>
                </c:ext>
              </c:extLst>
            </c:dLbl>
            <c:dLbl>
              <c:idx val="11"/>
              <c:delete val="1"/>
              <c:extLst>
                <c:ext xmlns:c15="http://schemas.microsoft.com/office/drawing/2012/chart" uri="{CE6537A1-D6FC-4f65-9D91-7224C49458BB}"/>
                <c:ext xmlns:c16="http://schemas.microsoft.com/office/drawing/2014/chart" uri="{C3380CC4-5D6E-409C-BE32-E72D297353CC}">
                  <c16:uniqueId val="{0000000E-6B76-4FB1-B8F1-2B3D0CFB8571}"/>
                </c:ext>
              </c:extLst>
            </c:dLbl>
            <c:dLbl>
              <c:idx val="12"/>
              <c:delete val="1"/>
              <c:extLst>
                <c:ext xmlns:c15="http://schemas.microsoft.com/office/drawing/2012/chart" uri="{CE6537A1-D6FC-4f65-9D91-7224C49458BB}"/>
                <c:ext xmlns:c16="http://schemas.microsoft.com/office/drawing/2014/chart" uri="{C3380CC4-5D6E-409C-BE32-E72D297353CC}">
                  <c16:uniqueId val="{0000000F-6B76-4FB1-B8F1-2B3D0CFB857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B76-4FB1-B8F1-2B3D0CFB8571}"/>
                </c:ext>
              </c:extLst>
            </c:dLbl>
            <c:dLbl>
              <c:idx val="14"/>
              <c:delete val="1"/>
              <c:extLst>
                <c:ext xmlns:c15="http://schemas.microsoft.com/office/drawing/2012/chart" uri="{CE6537A1-D6FC-4f65-9D91-7224C49458BB}"/>
                <c:ext xmlns:c16="http://schemas.microsoft.com/office/drawing/2014/chart" uri="{C3380CC4-5D6E-409C-BE32-E72D297353CC}">
                  <c16:uniqueId val="{00000011-6B76-4FB1-B8F1-2B3D0CFB8571}"/>
                </c:ext>
              </c:extLst>
            </c:dLbl>
            <c:dLbl>
              <c:idx val="15"/>
              <c:delete val="1"/>
              <c:extLst>
                <c:ext xmlns:c15="http://schemas.microsoft.com/office/drawing/2012/chart" uri="{CE6537A1-D6FC-4f65-9D91-7224C49458BB}"/>
                <c:ext xmlns:c16="http://schemas.microsoft.com/office/drawing/2014/chart" uri="{C3380CC4-5D6E-409C-BE32-E72D297353CC}">
                  <c16:uniqueId val="{00000012-6B76-4FB1-B8F1-2B3D0CFB8571}"/>
                </c:ext>
              </c:extLst>
            </c:dLbl>
            <c:dLbl>
              <c:idx val="16"/>
              <c:delete val="1"/>
              <c:extLst>
                <c:ext xmlns:c15="http://schemas.microsoft.com/office/drawing/2012/chart" uri="{CE6537A1-D6FC-4f65-9D91-7224C49458BB}"/>
                <c:ext xmlns:c16="http://schemas.microsoft.com/office/drawing/2014/chart" uri="{C3380CC4-5D6E-409C-BE32-E72D297353CC}">
                  <c16:uniqueId val="{00000013-6B76-4FB1-B8F1-2B3D0CFB8571}"/>
                </c:ext>
              </c:extLst>
            </c:dLbl>
            <c:dLbl>
              <c:idx val="17"/>
              <c:delete val="1"/>
              <c:extLst>
                <c:ext xmlns:c15="http://schemas.microsoft.com/office/drawing/2012/chart" uri="{CE6537A1-D6FC-4f65-9D91-7224C49458BB}"/>
                <c:ext xmlns:c16="http://schemas.microsoft.com/office/drawing/2014/chart" uri="{C3380CC4-5D6E-409C-BE32-E72D297353CC}">
                  <c16:uniqueId val="{00000014-6B76-4FB1-B8F1-2B3D0CFB8571}"/>
                </c:ext>
              </c:extLst>
            </c:dLbl>
            <c:dLbl>
              <c:idx val="18"/>
              <c:delete val="1"/>
              <c:extLst>
                <c:ext xmlns:c15="http://schemas.microsoft.com/office/drawing/2012/chart" uri="{CE6537A1-D6FC-4f65-9D91-7224C49458BB}"/>
                <c:ext xmlns:c16="http://schemas.microsoft.com/office/drawing/2014/chart" uri="{C3380CC4-5D6E-409C-BE32-E72D297353CC}">
                  <c16:uniqueId val="{00000015-6B76-4FB1-B8F1-2B3D0CFB8571}"/>
                </c:ext>
              </c:extLst>
            </c:dLbl>
            <c:dLbl>
              <c:idx val="19"/>
              <c:delete val="1"/>
              <c:extLst>
                <c:ext xmlns:c15="http://schemas.microsoft.com/office/drawing/2012/chart" uri="{CE6537A1-D6FC-4f65-9D91-7224C49458BB}"/>
                <c:ext xmlns:c16="http://schemas.microsoft.com/office/drawing/2014/chart" uri="{C3380CC4-5D6E-409C-BE32-E72D297353CC}">
                  <c16:uniqueId val="{00000016-6B76-4FB1-B8F1-2B3D0CFB8571}"/>
                </c:ext>
              </c:extLst>
            </c:dLbl>
            <c:dLbl>
              <c:idx val="20"/>
              <c:delete val="1"/>
              <c:extLst>
                <c:ext xmlns:c15="http://schemas.microsoft.com/office/drawing/2012/chart" uri="{CE6537A1-D6FC-4f65-9D91-7224C49458BB}"/>
                <c:ext xmlns:c16="http://schemas.microsoft.com/office/drawing/2014/chart" uri="{C3380CC4-5D6E-409C-BE32-E72D297353CC}">
                  <c16:uniqueId val="{00000017-6B76-4FB1-B8F1-2B3D0CFB8571}"/>
                </c:ext>
              </c:extLst>
            </c:dLbl>
            <c:dLbl>
              <c:idx val="21"/>
              <c:delete val="1"/>
              <c:extLst>
                <c:ext xmlns:c15="http://schemas.microsoft.com/office/drawing/2012/chart" uri="{CE6537A1-D6FC-4f65-9D91-7224C49458BB}"/>
                <c:ext xmlns:c16="http://schemas.microsoft.com/office/drawing/2014/chart" uri="{C3380CC4-5D6E-409C-BE32-E72D297353CC}">
                  <c16:uniqueId val="{00000018-6B76-4FB1-B8F1-2B3D0CFB8571}"/>
                </c:ext>
              </c:extLst>
            </c:dLbl>
            <c:dLbl>
              <c:idx val="22"/>
              <c:delete val="1"/>
              <c:extLst>
                <c:ext xmlns:c15="http://schemas.microsoft.com/office/drawing/2012/chart" uri="{CE6537A1-D6FC-4f65-9D91-7224C49458BB}"/>
                <c:ext xmlns:c16="http://schemas.microsoft.com/office/drawing/2014/chart" uri="{C3380CC4-5D6E-409C-BE32-E72D297353CC}">
                  <c16:uniqueId val="{00000019-6B76-4FB1-B8F1-2B3D0CFB8571}"/>
                </c:ext>
              </c:extLst>
            </c:dLbl>
            <c:dLbl>
              <c:idx val="23"/>
              <c:delete val="1"/>
              <c:extLst>
                <c:ext xmlns:c15="http://schemas.microsoft.com/office/drawing/2012/chart" uri="{CE6537A1-D6FC-4f65-9D91-7224C49458BB}"/>
                <c:ext xmlns:c16="http://schemas.microsoft.com/office/drawing/2014/chart" uri="{C3380CC4-5D6E-409C-BE32-E72D297353CC}">
                  <c16:uniqueId val="{0000001A-6B76-4FB1-B8F1-2B3D0CFB8571}"/>
                </c:ext>
              </c:extLst>
            </c:dLbl>
            <c:dLbl>
              <c:idx val="24"/>
              <c:delete val="1"/>
              <c:extLst>
                <c:ext xmlns:c15="http://schemas.microsoft.com/office/drawing/2012/chart" uri="{CE6537A1-D6FC-4f65-9D91-7224C49458BB}"/>
                <c:ext xmlns:c16="http://schemas.microsoft.com/office/drawing/2014/chart" uri="{C3380CC4-5D6E-409C-BE32-E72D297353CC}">
                  <c16:uniqueId val="{0000001B-6B76-4FB1-B8F1-2B3D0CFB857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B76-4FB1-B8F1-2B3D0CFB857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Rhein-Sieg-Kreis (05382)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164316</v>
      </c>
      <c r="F11" s="238">
        <v>164686</v>
      </c>
      <c r="G11" s="238">
        <v>165816</v>
      </c>
      <c r="H11" s="238">
        <v>163453</v>
      </c>
      <c r="I11" s="265">
        <v>162342</v>
      </c>
      <c r="J11" s="263">
        <v>1974</v>
      </c>
      <c r="K11" s="266">
        <v>1.2159515097756588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16.848633121546289</v>
      </c>
      <c r="E13" s="115">
        <v>27685</v>
      </c>
      <c r="F13" s="114">
        <v>27820</v>
      </c>
      <c r="G13" s="114">
        <v>28195</v>
      </c>
      <c r="H13" s="114">
        <v>28230</v>
      </c>
      <c r="I13" s="140">
        <v>27078</v>
      </c>
      <c r="J13" s="115">
        <v>607</v>
      </c>
      <c r="K13" s="116">
        <v>2.241672206219071</v>
      </c>
    </row>
    <row r="14" spans="1:255" ht="14.1" customHeight="1" x14ac:dyDescent="0.2">
      <c r="A14" s="306" t="s">
        <v>230</v>
      </c>
      <c r="B14" s="307"/>
      <c r="C14" s="308"/>
      <c r="D14" s="113">
        <v>59.384356970714961</v>
      </c>
      <c r="E14" s="115">
        <v>97578</v>
      </c>
      <c r="F14" s="114">
        <v>97847</v>
      </c>
      <c r="G14" s="114">
        <v>98721</v>
      </c>
      <c r="H14" s="114">
        <v>96693</v>
      </c>
      <c r="I14" s="140">
        <v>96910</v>
      </c>
      <c r="J14" s="115">
        <v>668</v>
      </c>
      <c r="K14" s="116">
        <v>0.6892993499122898</v>
      </c>
    </row>
    <row r="15" spans="1:255" ht="14.1" customHeight="1" x14ac:dyDescent="0.2">
      <c r="A15" s="306" t="s">
        <v>231</v>
      </c>
      <c r="B15" s="307"/>
      <c r="C15" s="308"/>
      <c r="D15" s="113">
        <v>11.134034421480562</v>
      </c>
      <c r="E15" s="115">
        <v>18295</v>
      </c>
      <c r="F15" s="114">
        <v>18327</v>
      </c>
      <c r="G15" s="114">
        <v>18316</v>
      </c>
      <c r="H15" s="114">
        <v>18267</v>
      </c>
      <c r="I15" s="140">
        <v>18220</v>
      </c>
      <c r="J15" s="115">
        <v>75</v>
      </c>
      <c r="K15" s="116">
        <v>0.41163556531284301</v>
      </c>
    </row>
    <row r="16" spans="1:255" ht="14.1" customHeight="1" x14ac:dyDescent="0.2">
      <c r="A16" s="306" t="s">
        <v>232</v>
      </c>
      <c r="B16" s="307"/>
      <c r="C16" s="308"/>
      <c r="D16" s="113">
        <v>11.58134326541542</v>
      </c>
      <c r="E16" s="115">
        <v>19030</v>
      </c>
      <c r="F16" s="114">
        <v>18967</v>
      </c>
      <c r="G16" s="114">
        <v>18858</v>
      </c>
      <c r="H16" s="114">
        <v>18613</v>
      </c>
      <c r="I16" s="140">
        <v>18482</v>
      </c>
      <c r="J16" s="115">
        <v>548</v>
      </c>
      <c r="K16" s="116">
        <v>2.9650470728276161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0.77776966333162934</v>
      </c>
      <c r="E18" s="115">
        <v>1278</v>
      </c>
      <c r="F18" s="114">
        <v>1095</v>
      </c>
      <c r="G18" s="114">
        <v>1603</v>
      </c>
      <c r="H18" s="114">
        <v>1588</v>
      </c>
      <c r="I18" s="140">
        <v>1225</v>
      </c>
      <c r="J18" s="115">
        <v>53</v>
      </c>
      <c r="K18" s="116">
        <v>4.3265306122448983</v>
      </c>
    </row>
    <row r="19" spans="1:255" ht="14.1" customHeight="1" x14ac:dyDescent="0.2">
      <c r="A19" s="306" t="s">
        <v>235</v>
      </c>
      <c r="B19" s="307" t="s">
        <v>236</v>
      </c>
      <c r="C19" s="308"/>
      <c r="D19" s="113">
        <v>0.54772511502227417</v>
      </c>
      <c r="E19" s="115">
        <v>900</v>
      </c>
      <c r="F19" s="114">
        <v>730</v>
      </c>
      <c r="G19" s="114">
        <v>1254</v>
      </c>
      <c r="H19" s="114">
        <v>1255</v>
      </c>
      <c r="I19" s="140">
        <v>892</v>
      </c>
      <c r="J19" s="115">
        <v>8</v>
      </c>
      <c r="K19" s="116">
        <v>0.89686098654708524</v>
      </c>
    </row>
    <row r="20" spans="1:255" ht="14.1" customHeight="1" x14ac:dyDescent="0.2">
      <c r="A20" s="306">
        <v>12</v>
      </c>
      <c r="B20" s="307" t="s">
        <v>237</v>
      </c>
      <c r="C20" s="308"/>
      <c r="D20" s="113">
        <v>1.4295625502081355</v>
      </c>
      <c r="E20" s="115">
        <v>2349</v>
      </c>
      <c r="F20" s="114">
        <v>2304</v>
      </c>
      <c r="G20" s="114">
        <v>2395</v>
      </c>
      <c r="H20" s="114">
        <v>2328</v>
      </c>
      <c r="I20" s="140">
        <v>2300</v>
      </c>
      <c r="J20" s="115">
        <v>49</v>
      </c>
      <c r="K20" s="116">
        <v>2.1304347826086958</v>
      </c>
    </row>
    <row r="21" spans="1:255" ht="14.1" customHeight="1" x14ac:dyDescent="0.2">
      <c r="A21" s="306">
        <v>21</v>
      </c>
      <c r="B21" s="307" t="s">
        <v>238</v>
      </c>
      <c r="C21" s="308"/>
      <c r="D21" s="113">
        <v>0.35480415784220648</v>
      </c>
      <c r="E21" s="115">
        <v>583</v>
      </c>
      <c r="F21" s="114">
        <v>587</v>
      </c>
      <c r="G21" s="114">
        <v>600</v>
      </c>
      <c r="H21" s="114">
        <v>600</v>
      </c>
      <c r="I21" s="140">
        <v>585</v>
      </c>
      <c r="J21" s="115">
        <v>-2</v>
      </c>
      <c r="K21" s="116">
        <v>-0.34188034188034189</v>
      </c>
    </row>
    <row r="22" spans="1:255" ht="14.1" customHeight="1" x14ac:dyDescent="0.2">
      <c r="A22" s="306">
        <v>22</v>
      </c>
      <c r="B22" s="307" t="s">
        <v>239</v>
      </c>
      <c r="C22" s="308"/>
      <c r="D22" s="113">
        <v>1.7253341123201635</v>
      </c>
      <c r="E22" s="115">
        <v>2835</v>
      </c>
      <c r="F22" s="114">
        <v>2867</v>
      </c>
      <c r="G22" s="114">
        <v>2921</v>
      </c>
      <c r="H22" s="114">
        <v>2918</v>
      </c>
      <c r="I22" s="140">
        <v>2913</v>
      </c>
      <c r="J22" s="115">
        <v>-78</v>
      </c>
      <c r="K22" s="116">
        <v>-2.6776519052523171</v>
      </c>
    </row>
    <row r="23" spans="1:255" ht="14.1" customHeight="1" x14ac:dyDescent="0.2">
      <c r="A23" s="306">
        <v>23</v>
      </c>
      <c r="B23" s="307" t="s">
        <v>240</v>
      </c>
      <c r="C23" s="308"/>
      <c r="D23" s="113">
        <v>0.72482290221280943</v>
      </c>
      <c r="E23" s="115">
        <v>1191</v>
      </c>
      <c r="F23" s="114">
        <v>1181</v>
      </c>
      <c r="G23" s="114">
        <v>1187</v>
      </c>
      <c r="H23" s="114">
        <v>1181</v>
      </c>
      <c r="I23" s="140">
        <v>1196</v>
      </c>
      <c r="J23" s="115">
        <v>-5</v>
      </c>
      <c r="K23" s="116">
        <v>-0.41806020066889632</v>
      </c>
    </row>
    <row r="24" spans="1:255" ht="14.1" customHeight="1" x14ac:dyDescent="0.2">
      <c r="A24" s="306">
        <v>24</v>
      </c>
      <c r="B24" s="307" t="s">
        <v>241</v>
      </c>
      <c r="C24" s="308"/>
      <c r="D24" s="113">
        <v>2.5523990360037976</v>
      </c>
      <c r="E24" s="115">
        <v>4194</v>
      </c>
      <c r="F24" s="114">
        <v>4203</v>
      </c>
      <c r="G24" s="114">
        <v>4280</v>
      </c>
      <c r="H24" s="114">
        <v>4305</v>
      </c>
      <c r="I24" s="140">
        <v>4329</v>
      </c>
      <c r="J24" s="115">
        <v>-135</v>
      </c>
      <c r="K24" s="116">
        <v>-3.1185031185031185</v>
      </c>
    </row>
    <row r="25" spans="1:255" ht="14.1" customHeight="1" x14ac:dyDescent="0.2">
      <c r="A25" s="306">
        <v>25</v>
      </c>
      <c r="B25" s="307" t="s">
        <v>242</v>
      </c>
      <c r="C25" s="308"/>
      <c r="D25" s="113">
        <v>4.6958299861242967</v>
      </c>
      <c r="E25" s="115">
        <v>7716</v>
      </c>
      <c r="F25" s="114">
        <v>7762</v>
      </c>
      <c r="G25" s="114">
        <v>7848</v>
      </c>
      <c r="H25" s="114">
        <v>7757</v>
      </c>
      <c r="I25" s="140">
        <v>7802</v>
      </c>
      <c r="J25" s="115">
        <v>-86</v>
      </c>
      <c r="K25" s="116">
        <v>-1.1022814662906948</v>
      </c>
    </row>
    <row r="26" spans="1:255" ht="14.1" customHeight="1" x14ac:dyDescent="0.2">
      <c r="A26" s="306">
        <v>26</v>
      </c>
      <c r="B26" s="307" t="s">
        <v>243</v>
      </c>
      <c r="C26" s="308"/>
      <c r="D26" s="113">
        <v>3.1208159887046909</v>
      </c>
      <c r="E26" s="115">
        <v>5128</v>
      </c>
      <c r="F26" s="114">
        <v>5176</v>
      </c>
      <c r="G26" s="114">
        <v>5208</v>
      </c>
      <c r="H26" s="114">
        <v>5122</v>
      </c>
      <c r="I26" s="140">
        <v>5149</v>
      </c>
      <c r="J26" s="115">
        <v>-21</v>
      </c>
      <c r="K26" s="116">
        <v>-0.40784618372499515</v>
      </c>
    </row>
    <row r="27" spans="1:255" ht="14.1" customHeight="1" x14ac:dyDescent="0.2">
      <c r="A27" s="306">
        <v>27</v>
      </c>
      <c r="B27" s="307" t="s">
        <v>244</v>
      </c>
      <c r="C27" s="308"/>
      <c r="D27" s="113">
        <v>2.2170695489179386</v>
      </c>
      <c r="E27" s="115">
        <v>3643</v>
      </c>
      <c r="F27" s="114">
        <v>3626</v>
      </c>
      <c r="G27" s="114">
        <v>3645</v>
      </c>
      <c r="H27" s="114">
        <v>3619</v>
      </c>
      <c r="I27" s="140">
        <v>3618</v>
      </c>
      <c r="J27" s="115">
        <v>25</v>
      </c>
      <c r="K27" s="116">
        <v>0.69098949695964618</v>
      </c>
    </row>
    <row r="28" spans="1:255" ht="14.1" customHeight="1" x14ac:dyDescent="0.2">
      <c r="A28" s="306">
        <v>28</v>
      </c>
      <c r="B28" s="307" t="s">
        <v>245</v>
      </c>
      <c r="C28" s="308"/>
      <c r="D28" s="113">
        <v>0.22213296331458895</v>
      </c>
      <c r="E28" s="115">
        <v>365</v>
      </c>
      <c r="F28" s="114">
        <v>368</v>
      </c>
      <c r="G28" s="114">
        <v>376</v>
      </c>
      <c r="H28" s="114">
        <v>374</v>
      </c>
      <c r="I28" s="140">
        <v>380</v>
      </c>
      <c r="J28" s="115">
        <v>-15</v>
      </c>
      <c r="K28" s="116">
        <v>-3.9473684210526314</v>
      </c>
    </row>
    <row r="29" spans="1:255" ht="14.1" customHeight="1" x14ac:dyDescent="0.2">
      <c r="A29" s="306">
        <v>29</v>
      </c>
      <c r="B29" s="307" t="s">
        <v>246</v>
      </c>
      <c r="C29" s="308"/>
      <c r="D29" s="113">
        <v>2.8031354219917719</v>
      </c>
      <c r="E29" s="115">
        <v>4606</v>
      </c>
      <c r="F29" s="114">
        <v>4692</v>
      </c>
      <c r="G29" s="114">
        <v>4835</v>
      </c>
      <c r="H29" s="114">
        <v>5326</v>
      </c>
      <c r="I29" s="140">
        <v>5195</v>
      </c>
      <c r="J29" s="115">
        <v>-589</v>
      </c>
      <c r="K29" s="116">
        <v>-11.337824831568817</v>
      </c>
    </row>
    <row r="30" spans="1:255" ht="14.1" customHeight="1" x14ac:dyDescent="0.2">
      <c r="A30" s="306" t="s">
        <v>247</v>
      </c>
      <c r="B30" s="307" t="s">
        <v>248</v>
      </c>
      <c r="C30" s="308"/>
      <c r="D30" s="113">
        <v>0.99807687626281072</v>
      </c>
      <c r="E30" s="115">
        <v>1640</v>
      </c>
      <c r="F30" s="114">
        <v>1684</v>
      </c>
      <c r="G30" s="114">
        <v>1798</v>
      </c>
      <c r="H30" s="114">
        <v>2362</v>
      </c>
      <c r="I30" s="140">
        <v>2304</v>
      </c>
      <c r="J30" s="115">
        <v>-664</v>
      </c>
      <c r="K30" s="116">
        <v>-28.819444444444443</v>
      </c>
    </row>
    <row r="31" spans="1:255" ht="14.1" customHeight="1" x14ac:dyDescent="0.2">
      <c r="A31" s="306" t="s">
        <v>249</v>
      </c>
      <c r="B31" s="307" t="s">
        <v>250</v>
      </c>
      <c r="C31" s="308"/>
      <c r="D31" s="113">
        <v>1.7813237907446626</v>
      </c>
      <c r="E31" s="115">
        <v>2927</v>
      </c>
      <c r="F31" s="114">
        <v>2968</v>
      </c>
      <c r="G31" s="114">
        <v>2995</v>
      </c>
      <c r="H31" s="114">
        <v>2926</v>
      </c>
      <c r="I31" s="140">
        <v>2850</v>
      </c>
      <c r="J31" s="115">
        <v>77</v>
      </c>
      <c r="K31" s="116">
        <v>2.7017543859649122</v>
      </c>
    </row>
    <row r="32" spans="1:255" ht="14.1" customHeight="1" x14ac:dyDescent="0.2">
      <c r="A32" s="306">
        <v>31</v>
      </c>
      <c r="B32" s="307" t="s">
        <v>251</v>
      </c>
      <c r="C32" s="308"/>
      <c r="D32" s="113">
        <v>0.73090873682416801</v>
      </c>
      <c r="E32" s="115">
        <v>1201</v>
      </c>
      <c r="F32" s="114">
        <v>1184</v>
      </c>
      <c r="G32" s="114">
        <v>1174</v>
      </c>
      <c r="H32" s="114">
        <v>1157</v>
      </c>
      <c r="I32" s="140">
        <v>1164</v>
      </c>
      <c r="J32" s="115">
        <v>37</v>
      </c>
      <c r="K32" s="116">
        <v>3.1786941580756012</v>
      </c>
    </row>
    <row r="33" spans="1:11" ht="14.1" customHeight="1" x14ac:dyDescent="0.2">
      <c r="A33" s="306">
        <v>32</v>
      </c>
      <c r="B33" s="307" t="s">
        <v>252</v>
      </c>
      <c r="C33" s="308"/>
      <c r="D33" s="113">
        <v>2.4945836071958909</v>
      </c>
      <c r="E33" s="115">
        <v>4099</v>
      </c>
      <c r="F33" s="114">
        <v>4024</v>
      </c>
      <c r="G33" s="114">
        <v>4130</v>
      </c>
      <c r="H33" s="114">
        <v>4037</v>
      </c>
      <c r="I33" s="140">
        <v>3843</v>
      </c>
      <c r="J33" s="115">
        <v>256</v>
      </c>
      <c r="K33" s="116">
        <v>6.6614623991673172</v>
      </c>
    </row>
    <row r="34" spans="1:11" ht="14.1" customHeight="1" x14ac:dyDescent="0.2">
      <c r="A34" s="306">
        <v>33</v>
      </c>
      <c r="B34" s="307" t="s">
        <v>253</v>
      </c>
      <c r="C34" s="308"/>
      <c r="D34" s="113">
        <v>1.2482046787896492</v>
      </c>
      <c r="E34" s="115">
        <v>2051</v>
      </c>
      <c r="F34" s="114">
        <v>2057</v>
      </c>
      <c r="G34" s="114">
        <v>2130</v>
      </c>
      <c r="H34" s="114">
        <v>2080</v>
      </c>
      <c r="I34" s="140">
        <v>2054</v>
      </c>
      <c r="J34" s="115">
        <v>-3</v>
      </c>
      <c r="K34" s="116">
        <v>-0.14605647517039921</v>
      </c>
    </row>
    <row r="35" spans="1:11" ht="14.1" customHeight="1" x14ac:dyDescent="0.2">
      <c r="A35" s="306">
        <v>34</v>
      </c>
      <c r="B35" s="307" t="s">
        <v>254</v>
      </c>
      <c r="C35" s="308"/>
      <c r="D35" s="113">
        <v>2.6467294724798558</v>
      </c>
      <c r="E35" s="115">
        <v>4349</v>
      </c>
      <c r="F35" s="114">
        <v>4365</v>
      </c>
      <c r="G35" s="114">
        <v>4417</v>
      </c>
      <c r="H35" s="114">
        <v>4337</v>
      </c>
      <c r="I35" s="140">
        <v>4313</v>
      </c>
      <c r="J35" s="115">
        <v>36</v>
      </c>
      <c r="K35" s="116">
        <v>0.83468583352654768</v>
      </c>
    </row>
    <row r="36" spans="1:11" ht="14.1" customHeight="1" x14ac:dyDescent="0.2">
      <c r="A36" s="306">
        <v>41</v>
      </c>
      <c r="B36" s="307" t="s">
        <v>255</v>
      </c>
      <c r="C36" s="308"/>
      <c r="D36" s="113">
        <v>1.4234767155967769</v>
      </c>
      <c r="E36" s="115">
        <v>2339</v>
      </c>
      <c r="F36" s="114">
        <v>2341</v>
      </c>
      <c r="G36" s="114">
        <v>2359</v>
      </c>
      <c r="H36" s="114">
        <v>2337</v>
      </c>
      <c r="I36" s="140">
        <v>2340</v>
      </c>
      <c r="J36" s="115">
        <v>-1</v>
      </c>
      <c r="K36" s="116">
        <v>-4.2735042735042736E-2</v>
      </c>
    </row>
    <row r="37" spans="1:11" ht="14.1" customHeight="1" x14ac:dyDescent="0.2">
      <c r="A37" s="306">
        <v>42</v>
      </c>
      <c r="B37" s="307" t="s">
        <v>256</v>
      </c>
      <c r="C37" s="308"/>
      <c r="D37" s="113">
        <v>0.16979478565690498</v>
      </c>
      <c r="E37" s="115">
        <v>279</v>
      </c>
      <c r="F37" s="114">
        <v>275</v>
      </c>
      <c r="G37" s="114">
        <v>269</v>
      </c>
      <c r="H37" s="114">
        <v>271</v>
      </c>
      <c r="I37" s="140">
        <v>271</v>
      </c>
      <c r="J37" s="115">
        <v>8</v>
      </c>
      <c r="K37" s="116">
        <v>2.9520295202952029</v>
      </c>
    </row>
    <row r="38" spans="1:11" ht="14.1" customHeight="1" x14ac:dyDescent="0.2">
      <c r="A38" s="306">
        <v>43</v>
      </c>
      <c r="B38" s="307" t="s">
        <v>257</v>
      </c>
      <c r="C38" s="308"/>
      <c r="D38" s="113">
        <v>2.2621047250419921</v>
      </c>
      <c r="E38" s="115">
        <v>3717</v>
      </c>
      <c r="F38" s="114">
        <v>3712</v>
      </c>
      <c r="G38" s="114">
        <v>3651</v>
      </c>
      <c r="H38" s="114">
        <v>3506</v>
      </c>
      <c r="I38" s="140">
        <v>3499</v>
      </c>
      <c r="J38" s="115">
        <v>218</v>
      </c>
      <c r="K38" s="116">
        <v>6.2303515290082885</v>
      </c>
    </row>
    <row r="39" spans="1:11" ht="14.1" customHeight="1" x14ac:dyDescent="0.2">
      <c r="A39" s="306">
        <v>51</v>
      </c>
      <c r="B39" s="307" t="s">
        <v>258</v>
      </c>
      <c r="C39" s="308"/>
      <c r="D39" s="113">
        <v>7.4709705689038195</v>
      </c>
      <c r="E39" s="115">
        <v>12276</v>
      </c>
      <c r="F39" s="114">
        <v>12763</v>
      </c>
      <c r="G39" s="114">
        <v>12425</v>
      </c>
      <c r="H39" s="114">
        <v>12004</v>
      </c>
      <c r="I39" s="140">
        <v>11633</v>
      </c>
      <c r="J39" s="115">
        <v>643</v>
      </c>
      <c r="K39" s="116">
        <v>5.5273790079944982</v>
      </c>
    </row>
    <row r="40" spans="1:11" ht="14.1" customHeight="1" x14ac:dyDescent="0.2">
      <c r="A40" s="306" t="s">
        <v>259</v>
      </c>
      <c r="B40" s="307" t="s">
        <v>260</v>
      </c>
      <c r="C40" s="308"/>
      <c r="D40" s="113">
        <v>6.5063657830034813</v>
      </c>
      <c r="E40" s="115">
        <v>10691</v>
      </c>
      <c r="F40" s="114">
        <v>11156</v>
      </c>
      <c r="G40" s="114">
        <v>10832</v>
      </c>
      <c r="H40" s="114">
        <v>10546</v>
      </c>
      <c r="I40" s="140">
        <v>10188</v>
      </c>
      <c r="J40" s="115">
        <v>503</v>
      </c>
      <c r="K40" s="116">
        <v>4.9371809972516685</v>
      </c>
    </row>
    <row r="41" spans="1:11" ht="14.1" customHeight="1" x14ac:dyDescent="0.2">
      <c r="A41" s="306"/>
      <c r="B41" s="307" t="s">
        <v>261</v>
      </c>
      <c r="C41" s="308"/>
      <c r="D41" s="113">
        <v>5.2721585238199564</v>
      </c>
      <c r="E41" s="115">
        <v>8663</v>
      </c>
      <c r="F41" s="114">
        <v>9092</v>
      </c>
      <c r="G41" s="114">
        <v>8774</v>
      </c>
      <c r="H41" s="114">
        <v>8808</v>
      </c>
      <c r="I41" s="140">
        <v>8427</v>
      </c>
      <c r="J41" s="115">
        <v>236</v>
      </c>
      <c r="K41" s="116">
        <v>2.8005221312448083</v>
      </c>
    </row>
    <row r="42" spans="1:11" ht="14.1" customHeight="1" x14ac:dyDescent="0.2">
      <c r="A42" s="306">
        <v>52</v>
      </c>
      <c r="B42" s="307" t="s">
        <v>262</v>
      </c>
      <c r="C42" s="308"/>
      <c r="D42" s="113">
        <v>3.6624552691156067</v>
      </c>
      <c r="E42" s="115">
        <v>6018</v>
      </c>
      <c r="F42" s="114">
        <v>5908</v>
      </c>
      <c r="G42" s="114">
        <v>5927</v>
      </c>
      <c r="H42" s="114">
        <v>5837</v>
      </c>
      <c r="I42" s="140">
        <v>5851</v>
      </c>
      <c r="J42" s="115">
        <v>167</v>
      </c>
      <c r="K42" s="116">
        <v>2.8542129550504187</v>
      </c>
    </row>
    <row r="43" spans="1:11" ht="14.1" customHeight="1" x14ac:dyDescent="0.2">
      <c r="A43" s="306" t="s">
        <v>263</v>
      </c>
      <c r="B43" s="307" t="s">
        <v>264</v>
      </c>
      <c r="C43" s="308"/>
      <c r="D43" s="113">
        <v>3.168285498673288</v>
      </c>
      <c r="E43" s="115">
        <v>5206</v>
      </c>
      <c r="F43" s="114">
        <v>5087</v>
      </c>
      <c r="G43" s="114">
        <v>5063</v>
      </c>
      <c r="H43" s="114">
        <v>4999</v>
      </c>
      <c r="I43" s="140">
        <v>5020</v>
      </c>
      <c r="J43" s="115">
        <v>186</v>
      </c>
      <c r="K43" s="116">
        <v>3.7051792828685257</v>
      </c>
    </row>
    <row r="44" spans="1:11" ht="14.1" customHeight="1" x14ac:dyDescent="0.2">
      <c r="A44" s="306">
        <v>53</v>
      </c>
      <c r="B44" s="307" t="s">
        <v>265</v>
      </c>
      <c r="C44" s="308"/>
      <c r="D44" s="113">
        <v>0.78081258063730863</v>
      </c>
      <c r="E44" s="115">
        <v>1283</v>
      </c>
      <c r="F44" s="114">
        <v>1283</v>
      </c>
      <c r="G44" s="114">
        <v>1271</v>
      </c>
      <c r="H44" s="114">
        <v>1241</v>
      </c>
      <c r="I44" s="140">
        <v>1236</v>
      </c>
      <c r="J44" s="115">
        <v>47</v>
      </c>
      <c r="K44" s="116">
        <v>3.8025889967637538</v>
      </c>
    </row>
    <row r="45" spans="1:11" ht="14.1" customHeight="1" x14ac:dyDescent="0.2">
      <c r="A45" s="306" t="s">
        <v>266</v>
      </c>
      <c r="B45" s="307" t="s">
        <v>267</v>
      </c>
      <c r="C45" s="308"/>
      <c r="D45" s="113">
        <v>0.70717398183986957</v>
      </c>
      <c r="E45" s="115">
        <v>1162</v>
      </c>
      <c r="F45" s="114">
        <v>1163</v>
      </c>
      <c r="G45" s="114">
        <v>1154</v>
      </c>
      <c r="H45" s="114">
        <v>1113</v>
      </c>
      <c r="I45" s="140">
        <v>1113</v>
      </c>
      <c r="J45" s="115">
        <v>49</v>
      </c>
      <c r="K45" s="116">
        <v>4.4025157232704402</v>
      </c>
    </row>
    <row r="46" spans="1:11" ht="14.1" customHeight="1" x14ac:dyDescent="0.2">
      <c r="A46" s="306">
        <v>54</v>
      </c>
      <c r="B46" s="307" t="s">
        <v>268</v>
      </c>
      <c r="C46" s="308"/>
      <c r="D46" s="113">
        <v>1.9133864018111444</v>
      </c>
      <c r="E46" s="115">
        <v>3144</v>
      </c>
      <c r="F46" s="114">
        <v>3194</v>
      </c>
      <c r="G46" s="114">
        <v>3223</v>
      </c>
      <c r="H46" s="114">
        <v>3203</v>
      </c>
      <c r="I46" s="140">
        <v>3146</v>
      </c>
      <c r="J46" s="115">
        <v>-2</v>
      </c>
      <c r="K46" s="116">
        <v>-6.3572790845518118E-2</v>
      </c>
    </row>
    <row r="47" spans="1:11" ht="14.1" customHeight="1" x14ac:dyDescent="0.2">
      <c r="A47" s="306">
        <v>61</v>
      </c>
      <c r="B47" s="307" t="s">
        <v>269</v>
      </c>
      <c r="C47" s="308"/>
      <c r="D47" s="113">
        <v>3.1713284159789672</v>
      </c>
      <c r="E47" s="115">
        <v>5211</v>
      </c>
      <c r="F47" s="114">
        <v>5232</v>
      </c>
      <c r="G47" s="114">
        <v>5267</v>
      </c>
      <c r="H47" s="114">
        <v>5183</v>
      </c>
      <c r="I47" s="140">
        <v>5227</v>
      </c>
      <c r="J47" s="115">
        <v>-16</v>
      </c>
      <c r="K47" s="116">
        <v>-0.30610292710924047</v>
      </c>
    </row>
    <row r="48" spans="1:11" ht="14.1" customHeight="1" x14ac:dyDescent="0.2">
      <c r="A48" s="306">
        <v>62</v>
      </c>
      <c r="B48" s="307" t="s">
        <v>270</v>
      </c>
      <c r="C48" s="308"/>
      <c r="D48" s="113">
        <v>7.7235327052752014</v>
      </c>
      <c r="E48" s="115">
        <v>12691</v>
      </c>
      <c r="F48" s="114">
        <v>12680</v>
      </c>
      <c r="G48" s="114">
        <v>12730</v>
      </c>
      <c r="H48" s="114">
        <v>12482</v>
      </c>
      <c r="I48" s="140">
        <v>12519</v>
      </c>
      <c r="J48" s="115">
        <v>172</v>
      </c>
      <c r="K48" s="116">
        <v>1.3739116542854861</v>
      </c>
    </row>
    <row r="49" spans="1:11" ht="14.1" customHeight="1" x14ac:dyDescent="0.2">
      <c r="A49" s="306">
        <v>63</v>
      </c>
      <c r="B49" s="307" t="s">
        <v>271</v>
      </c>
      <c r="C49" s="308"/>
      <c r="D49" s="113">
        <v>2.1543854524209451</v>
      </c>
      <c r="E49" s="115">
        <v>3540</v>
      </c>
      <c r="F49" s="114">
        <v>3608</v>
      </c>
      <c r="G49" s="114">
        <v>3726</v>
      </c>
      <c r="H49" s="114">
        <v>3637</v>
      </c>
      <c r="I49" s="140">
        <v>3560</v>
      </c>
      <c r="J49" s="115">
        <v>-20</v>
      </c>
      <c r="K49" s="116">
        <v>-0.5617977528089888</v>
      </c>
    </row>
    <row r="50" spans="1:11" ht="14.1" customHeight="1" x14ac:dyDescent="0.2">
      <c r="A50" s="306" t="s">
        <v>272</v>
      </c>
      <c r="B50" s="307" t="s">
        <v>273</v>
      </c>
      <c r="C50" s="308"/>
      <c r="D50" s="113">
        <v>0.45826334623530268</v>
      </c>
      <c r="E50" s="115">
        <v>753</v>
      </c>
      <c r="F50" s="114">
        <v>769</v>
      </c>
      <c r="G50" s="114">
        <v>757</v>
      </c>
      <c r="H50" s="114">
        <v>733</v>
      </c>
      <c r="I50" s="140">
        <v>739</v>
      </c>
      <c r="J50" s="115">
        <v>14</v>
      </c>
      <c r="K50" s="116">
        <v>1.8944519621109608</v>
      </c>
    </row>
    <row r="51" spans="1:11" ht="14.1" customHeight="1" x14ac:dyDescent="0.2">
      <c r="A51" s="306" t="s">
        <v>274</v>
      </c>
      <c r="B51" s="307" t="s">
        <v>275</v>
      </c>
      <c r="C51" s="308"/>
      <c r="D51" s="113">
        <v>1.3687042040945496</v>
      </c>
      <c r="E51" s="115">
        <v>2249</v>
      </c>
      <c r="F51" s="114">
        <v>2293</v>
      </c>
      <c r="G51" s="114">
        <v>2401</v>
      </c>
      <c r="H51" s="114">
        <v>2357</v>
      </c>
      <c r="I51" s="140">
        <v>2271</v>
      </c>
      <c r="J51" s="115">
        <v>-22</v>
      </c>
      <c r="K51" s="116">
        <v>-0.96873623954205201</v>
      </c>
    </row>
    <row r="52" spans="1:11" ht="14.1" customHeight="1" x14ac:dyDescent="0.2">
      <c r="A52" s="306">
        <v>71</v>
      </c>
      <c r="B52" s="307" t="s">
        <v>276</v>
      </c>
      <c r="C52" s="308"/>
      <c r="D52" s="113">
        <v>12.04873536356776</v>
      </c>
      <c r="E52" s="115">
        <v>19798</v>
      </c>
      <c r="F52" s="114">
        <v>19820</v>
      </c>
      <c r="G52" s="114">
        <v>19917</v>
      </c>
      <c r="H52" s="114">
        <v>19580</v>
      </c>
      <c r="I52" s="140">
        <v>19606</v>
      </c>
      <c r="J52" s="115">
        <v>192</v>
      </c>
      <c r="K52" s="116">
        <v>0.97929205345302461</v>
      </c>
    </row>
    <row r="53" spans="1:11" ht="14.1" customHeight="1" x14ac:dyDescent="0.2">
      <c r="A53" s="306" t="s">
        <v>277</v>
      </c>
      <c r="B53" s="307" t="s">
        <v>278</v>
      </c>
      <c r="C53" s="308"/>
      <c r="D53" s="113">
        <v>3.9965675892791936</v>
      </c>
      <c r="E53" s="115">
        <v>6567</v>
      </c>
      <c r="F53" s="114">
        <v>6519</v>
      </c>
      <c r="G53" s="114">
        <v>6557</v>
      </c>
      <c r="H53" s="114">
        <v>6443</v>
      </c>
      <c r="I53" s="140">
        <v>6429</v>
      </c>
      <c r="J53" s="115">
        <v>138</v>
      </c>
      <c r="K53" s="116">
        <v>2.1465235650956602</v>
      </c>
    </row>
    <row r="54" spans="1:11" ht="14.1" customHeight="1" x14ac:dyDescent="0.2">
      <c r="A54" s="306" t="s">
        <v>279</v>
      </c>
      <c r="B54" s="307" t="s">
        <v>280</v>
      </c>
      <c r="C54" s="308"/>
      <c r="D54" s="113">
        <v>6.8325665181723023</v>
      </c>
      <c r="E54" s="115">
        <v>11227</v>
      </c>
      <c r="F54" s="114">
        <v>11304</v>
      </c>
      <c r="G54" s="114">
        <v>11337</v>
      </c>
      <c r="H54" s="114">
        <v>11182</v>
      </c>
      <c r="I54" s="140">
        <v>11214</v>
      </c>
      <c r="J54" s="115">
        <v>13</v>
      </c>
      <c r="K54" s="116">
        <v>0.11592652042090244</v>
      </c>
    </row>
    <row r="55" spans="1:11" ht="14.1" customHeight="1" x14ac:dyDescent="0.2">
      <c r="A55" s="306">
        <v>72</v>
      </c>
      <c r="B55" s="307" t="s">
        <v>281</v>
      </c>
      <c r="C55" s="308"/>
      <c r="D55" s="113">
        <v>3.4451909734901043</v>
      </c>
      <c r="E55" s="115">
        <v>5661</v>
      </c>
      <c r="F55" s="114">
        <v>5729</v>
      </c>
      <c r="G55" s="114">
        <v>5736</v>
      </c>
      <c r="H55" s="114">
        <v>5644</v>
      </c>
      <c r="I55" s="140">
        <v>5604</v>
      </c>
      <c r="J55" s="115">
        <v>57</v>
      </c>
      <c r="K55" s="116">
        <v>1.0171306209850106</v>
      </c>
    </row>
    <row r="56" spans="1:11" ht="14.1" customHeight="1" x14ac:dyDescent="0.2">
      <c r="A56" s="306" t="s">
        <v>282</v>
      </c>
      <c r="B56" s="307" t="s">
        <v>283</v>
      </c>
      <c r="C56" s="308"/>
      <c r="D56" s="113">
        <v>1.5421504905182697</v>
      </c>
      <c r="E56" s="115">
        <v>2534</v>
      </c>
      <c r="F56" s="114">
        <v>2596</v>
      </c>
      <c r="G56" s="114">
        <v>2596</v>
      </c>
      <c r="H56" s="114">
        <v>2572</v>
      </c>
      <c r="I56" s="140">
        <v>2596</v>
      </c>
      <c r="J56" s="115">
        <v>-62</v>
      </c>
      <c r="K56" s="116">
        <v>-2.3882896764252695</v>
      </c>
    </row>
    <row r="57" spans="1:11" ht="14.1" customHeight="1" x14ac:dyDescent="0.2">
      <c r="A57" s="306" t="s">
        <v>284</v>
      </c>
      <c r="B57" s="307" t="s">
        <v>285</v>
      </c>
      <c r="C57" s="308"/>
      <c r="D57" s="113">
        <v>1.2768081014630346</v>
      </c>
      <c r="E57" s="115">
        <v>2098</v>
      </c>
      <c r="F57" s="114">
        <v>2104</v>
      </c>
      <c r="G57" s="114">
        <v>2093</v>
      </c>
      <c r="H57" s="114">
        <v>2054</v>
      </c>
      <c r="I57" s="140">
        <v>2035</v>
      </c>
      <c r="J57" s="115">
        <v>63</v>
      </c>
      <c r="K57" s="116">
        <v>3.0958230958230959</v>
      </c>
    </row>
    <row r="58" spans="1:11" ht="14.1" customHeight="1" x14ac:dyDescent="0.2">
      <c r="A58" s="306">
        <v>73</v>
      </c>
      <c r="B58" s="307" t="s">
        <v>286</v>
      </c>
      <c r="C58" s="308"/>
      <c r="D58" s="113">
        <v>2.5803938752160471</v>
      </c>
      <c r="E58" s="115">
        <v>4240</v>
      </c>
      <c r="F58" s="114">
        <v>4281</v>
      </c>
      <c r="G58" s="114">
        <v>4265</v>
      </c>
      <c r="H58" s="114">
        <v>4163</v>
      </c>
      <c r="I58" s="140">
        <v>4160</v>
      </c>
      <c r="J58" s="115">
        <v>80</v>
      </c>
      <c r="K58" s="116">
        <v>1.9230769230769231</v>
      </c>
    </row>
    <row r="59" spans="1:11" ht="14.1" customHeight="1" x14ac:dyDescent="0.2">
      <c r="A59" s="306" t="s">
        <v>287</v>
      </c>
      <c r="B59" s="307" t="s">
        <v>288</v>
      </c>
      <c r="C59" s="308"/>
      <c r="D59" s="113">
        <v>2.0564035151780717</v>
      </c>
      <c r="E59" s="115">
        <v>3379</v>
      </c>
      <c r="F59" s="114">
        <v>3413</v>
      </c>
      <c r="G59" s="114">
        <v>3405</v>
      </c>
      <c r="H59" s="114">
        <v>3327</v>
      </c>
      <c r="I59" s="140">
        <v>3324</v>
      </c>
      <c r="J59" s="115">
        <v>55</v>
      </c>
      <c r="K59" s="116">
        <v>1.6546329723225031</v>
      </c>
    </row>
    <row r="60" spans="1:11" ht="14.1" customHeight="1" x14ac:dyDescent="0.2">
      <c r="A60" s="306">
        <v>81</v>
      </c>
      <c r="B60" s="307" t="s">
        <v>289</v>
      </c>
      <c r="C60" s="308"/>
      <c r="D60" s="113">
        <v>7.5074855765719715</v>
      </c>
      <c r="E60" s="115">
        <v>12336</v>
      </c>
      <c r="F60" s="114">
        <v>12317</v>
      </c>
      <c r="G60" s="114">
        <v>12386</v>
      </c>
      <c r="H60" s="114">
        <v>12154</v>
      </c>
      <c r="I60" s="140">
        <v>12172</v>
      </c>
      <c r="J60" s="115">
        <v>164</v>
      </c>
      <c r="K60" s="116">
        <v>1.3473545842918173</v>
      </c>
    </row>
    <row r="61" spans="1:11" ht="14.1" customHeight="1" x14ac:dyDescent="0.2">
      <c r="A61" s="306" t="s">
        <v>290</v>
      </c>
      <c r="B61" s="307" t="s">
        <v>291</v>
      </c>
      <c r="C61" s="308"/>
      <c r="D61" s="113">
        <v>2.5031037756517929</v>
      </c>
      <c r="E61" s="115">
        <v>4113</v>
      </c>
      <c r="F61" s="114">
        <v>4096</v>
      </c>
      <c r="G61" s="114">
        <v>4137</v>
      </c>
      <c r="H61" s="114">
        <v>3982</v>
      </c>
      <c r="I61" s="140">
        <v>4049</v>
      </c>
      <c r="J61" s="115">
        <v>64</v>
      </c>
      <c r="K61" s="116">
        <v>1.5806371943689801</v>
      </c>
    </row>
    <row r="62" spans="1:11" ht="14.1" customHeight="1" x14ac:dyDescent="0.2">
      <c r="A62" s="306" t="s">
        <v>292</v>
      </c>
      <c r="B62" s="307" t="s">
        <v>293</v>
      </c>
      <c r="C62" s="308"/>
      <c r="D62" s="113">
        <v>2.6089972978894327</v>
      </c>
      <c r="E62" s="115">
        <v>4287</v>
      </c>
      <c r="F62" s="114">
        <v>4293</v>
      </c>
      <c r="G62" s="114">
        <v>4344</v>
      </c>
      <c r="H62" s="114">
        <v>4274</v>
      </c>
      <c r="I62" s="140">
        <v>4260</v>
      </c>
      <c r="J62" s="115">
        <v>27</v>
      </c>
      <c r="K62" s="116">
        <v>0.63380281690140849</v>
      </c>
    </row>
    <row r="63" spans="1:11" ht="14.1" customHeight="1" x14ac:dyDescent="0.2">
      <c r="A63" s="306"/>
      <c r="B63" s="307" t="s">
        <v>294</v>
      </c>
      <c r="C63" s="308"/>
      <c r="D63" s="113">
        <v>2.0338859271160445</v>
      </c>
      <c r="E63" s="115">
        <v>3342</v>
      </c>
      <c r="F63" s="114">
        <v>3354</v>
      </c>
      <c r="G63" s="114">
        <v>3391</v>
      </c>
      <c r="H63" s="114">
        <v>3361</v>
      </c>
      <c r="I63" s="140">
        <v>3355</v>
      </c>
      <c r="J63" s="115">
        <v>-13</v>
      </c>
      <c r="K63" s="116">
        <v>-0.38748137108792846</v>
      </c>
    </row>
    <row r="64" spans="1:11" ht="14.1" customHeight="1" x14ac:dyDescent="0.2">
      <c r="A64" s="306" t="s">
        <v>295</v>
      </c>
      <c r="B64" s="307" t="s">
        <v>296</v>
      </c>
      <c r="C64" s="308"/>
      <c r="D64" s="113">
        <v>0.67857055916648412</v>
      </c>
      <c r="E64" s="115">
        <v>1115</v>
      </c>
      <c r="F64" s="114">
        <v>1096</v>
      </c>
      <c r="G64" s="114">
        <v>1120</v>
      </c>
      <c r="H64" s="114">
        <v>1126</v>
      </c>
      <c r="I64" s="140">
        <v>1118</v>
      </c>
      <c r="J64" s="115">
        <v>-3</v>
      </c>
      <c r="K64" s="116">
        <v>-0.26833631484794274</v>
      </c>
    </row>
    <row r="65" spans="1:11" ht="14.1" customHeight="1" x14ac:dyDescent="0.2">
      <c r="A65" s="306" t="s">
        <v>297</v>
      </c>
      <c r="B65" s="307" t="s">
        <v>298</v>
      </c>
      <c r="C65" s="308"/>
      <c r="D65" s="113">
        <v>0.82584775676136224</v>
      </c>
      <c r="E65" s="115">
        <v>1357</v>
      </c>
      <c r="F65" s="114">
        <v>1363</v>
      </c>
      <c r="G65" s="114">
        <v>1319</v>
      </c>
      <c r="H65" s="114">
        <v>1316</v>
      </c>
      <c r="I65" s="140">
        <v>1307</v>
      </c>
      <c r="J65" s="115">
        <v>50</v>
      </c>
      <c r="K65" s="116">
        <v>3.8255547054322876</v>
      </c>
    </row>
    <row r="66" spans="1:11" ht="14.1" customHeight="1" x14ac:dyDescent="0.2">
      <c r="A66" s="306">
        <v>82</v>
      </c>
      <c r="B66" s="307" t="s">
        <v>299</v>
      </c>
      <c r="C66" s="308"/>
      <c r="D66" s="113">
        <v>3.4634484773241803</v>
      </c>
      <c r="E66" s="115">
        <v>5691</v>
      </c>
      <c r="F66" s="114">
        <v>5744</v>
      </c>
      <c r="G66" s="114">
        <v>5774</v>
      </c>
      <c r="H66" s="114">
        <v>5671</v>
      </c>
      <c r="I66" s="140">
        <v>5717</v>
      </c>
      <c r="J66" s="115">
        <v>-26</v>
      </c>
      <c r="K66" s="116">
        <v>-0.45478397761063494</v>
      </c>
    </row>
    <row r="67" spans="1:11" ht="14.1" customHeight="1" x14ac:dyDescent="0.2">
      <c r="A67" s="306" t="s">
        <v>300</v>
      </c>
      <c r="B67" s="307" t="s">
        <v>301</v>
      </c>
      <c r="C67" s="308"/>
      <c r="D67" s="113">
        <v>2.1957691277781834</v>
      </c>
      <c r="E67" s="115">
        <v>3608</v>
      </c>
      <c r="F67" s="114">
        <v>3653</v>
      </c>
      <c r="G67" s="114">
        <v>3650</v>
      </c>
      <c r="H67" s="114">
        <v>3621</v>
      </c>
      <c r="I67" s="140">
        <v>3646</v>
      </c>
      <c r="J67" s="115">
        <v>-38</v>
      </c>
      <c r="K67" s="116">
        <v>-1.0422380691168405</v>
      </c>
    </row>
    <row r="68" spans="1:11" ht="14.1" customHeight="1" x14ac:dyDescent="0.2">
      <c r="A68" s="306" t="s">
        <v>302</v>
      </c>
      <c r="B68" s="307" t="s">
        <v>303</v>
      </c>
      <c r="C68" s="308"/>
      <c r="D68" s="113">
        <v>0.68648214416125031</v>
      </c>
      <c r="E68" s="115">
        <v>1128</v>
      </c>
      <c r="F68" s="114">
        <v>1149</v>
      </c>
      <c r="G68" s="114">
        <v>1193</v>
      </c>
      <c r="H68" s="114">
        <v>1153</v>
      </c>
      <c r="I68" s="140">
        <v>1158</v>
      </c>
      <c r="J68" s="115">
        <v>-30</v>
      </c>
      <c r="K68" s="116">
        <v>-2.5906735751295336</v>
      </c>
    </row>
    <row r="69" spans="1:11" ht="14.1" customHeight="1" x14ac:dyDescent="0.2">
      <c r="A69" s="306">
        <v>83</v>
      </c>
      <c r="B69" s="307" t="s">
        <v>304</v>
      </c>
      <c r="C69" s="308"/>
      <c r="D69" s="113">
        <v>7.5251344969449114</v>
      </c>
      <c r="E69" s="115">
        <v>12365</v>
      </c>
      <c r="F69" s="114">
        <v>12326</v>
      </c>
      <c r="G69" s="114">
        <v>12197</v>
      </c>
      <c r="H69" s="114">
        <v>11881</v>
      </c>
      <c r="I69" s="140">
        <v>11876</v>
      </c>
      <c r="J69" s="115">
        <v>489</v>
      </c>
      <c r="K69" s="116">
        <v>4.1175479959582351</v>
      </c>
    </row>
    <row r="70" spans="1:11" ht="14.1" customHeight="1" x14ac:dyDescent="0.2">
      <c r="A70" s="306" t="s">
        <v>305</v>
      </c>
      <c r="B70" s="307" t="s">
        <v>306</v>
      </c>
      <c r="C70" s="308"/>
      <c r="D70" s="113">
        <v>6.3962121765378903</v>
      </c>
      <c r="E70" s="115">
        <v>10510</v>
      </c>
      <c r="F70" s="114">
        <v>10503</v>
      </c>
      <c r="G70" s="114">
        <v>10363</v>
      </c>
      <c r="H70" s="114">
        <v>10058</v>
      </c>
      <c r="I70" s="140">
        <v>10042</v>
      </c>
      <c r="J70" s="115">
        <v>468</v>
      </c>
      <c r="K70" s="116">
        <v>4.6604262099183433</v>
      </c>
    </row>
    <row r="71" spans="1:11" ht="14.1" customHeight="1" x14ac:dyDescent="0.2">
      <c r="A71" s="306"/>
      <c r="B71" s="307" t="s">
        <v>307</v>
      </c>
      <c r="C71" s="308"/>
      <c r="D71" s="113">
        <v>3.7689573748143821</v>
      </c>
      <c r="E71" s="115">
        <v>6193</v>
      </c>
      <c r="F71" s="114">
        <v>6191</v>
      </c>
      <c r="G71" s="114">
        <v>6113</v>
      </c>
      <c r="H71" s="114">
        <v>5896</v>
      </c>
      <c r="I71" s="140">
        <v>5906</v>
      </c>
      <c r="J71" s="115">
        <v>287</v>
      </c>
      <c r="K71" s="116">
        <v>4.8594649508973928</v>
      </c>
    </row>
    <row r="72" spans="1:11" ht="14.1" customHeight="1" x14ac:dyDescent="0.2">
      <c r="A72" s="306">
        <v>84</v>
      </c>
      <c r="B72" s="307" t="s">
        <v>308</v>
      </c>
      <c r="C72" s="308"/>
      <c r="D72" s="113">
        <v>2.1215219455196084</v>
      </c>
      <c r="E72" s="115">
        <v>3486</v>
      </c>
      <c r="F72" s="114">
        <v>3510</v>
      </c>
      <c r="G72" s="114">
        <v>3431</v>
      </c>
      <c r="H72" s="114">
        <v>3504</v>
      </c>
      <c r="I72" s="140">
        <v>3439</v>
      </c>
      <c r="J72" s="115">
        <v>47</v>
      </c>
      <c r="K72" s="116">
        <v>1.3666763594068043</v>
      </c>
    </row>
    <row r="73" spans="1:11" ht="14.1" customHeight="1" x14ac:dyDescent="0.2">
      <c r="A73" s="306" t="s">
        <v>309</v>
      </c>
      <c r="B73" s="307" t="s">
        <v>310</v>
      </c>
      <c r="C73" s="308"/>
      <c r="D73" s="113">
        <v>0.94330436476058321</v>
      </c>
      <c r="E73" s="115">
        <v>1550</v>
      </c>
      <c r="F73" s="114">
        <v>1537</v>
      </c>
      <c r="G73" s="114">
        <v>1505</v>
      </c>
      <c r="H73" s="114">
        <v>1557</v>
      </c>
      <c r="I73" s="140">
        <v>1520</v>
      </c>
      <c r="J73" s="115">
        <v>30</v>
      </c>
      <c r="K73" s="116">
        <v>1.9736842105263157</v>
      </c>
    </row>
    <row r="74" spans="1:11" ht="14.1" customHeight="1" x14ac:dyDescent="0.2">
      <c r="A74" s="306" t="s">
        <v>311</v>
      </c>
      <c r="B74" s="307" t="s">
        <v>312</v>
      </c>
      <c r="C74" s="308"/>
      <c r="D74" s="113">
        <v>0.19352954064120353</v>
      </c>
      <c r="E74" s="115">
        <v>318</v>
      </c>
      <c r="F74" s="114">
        <v>337</v>
      </c>
      <c r="G74" s="114">
        <v>340</v>
      </c>
      <c r="H74" s="114">
        <v>351</v>
      </c>
      <c r="I74" s="140">
        <v>356</v>
      </c>
      <c r="J74" s="115">
        <v>-38</v>
      </c>
      <c r="K74" s="116">
        <v>-10.674157303370787</v>
      </c>
    </row>
    <row r="75" spans="1:11" ht="14.1" customHeight="1" x14ac:dyDescent="0.2">
      <c r="A75" s="306" t="s">
        <v>313</v>
      </c>
      <c r="B75" s="307" t="s">
        <v>314</v>
      </c>
      <c r="C75" s="308"/>
      <c r="D75" s="113">
        <v>0.60919204459699605</v>
      </c>
      <c r="E75" s="115">
        <v>1001</v>
      </c>
      <c r="F75" s="114">
        <v>992</v>
      </c>
      <c r="G75" s="114">
        <v>954</v>
      </c>
      <c r="H75" s="114">
        <v>941</v>
      </c>
      <c r="I75" s="140">
        <v>913</v>
      </c>
      <c r="J75" s="115">
        <v>88</v>
      </c>
      <c r="K75" s="116">
        <v>9.6385542168674707</v>
      </c>
    </row>
    <row r="76" spans="1:11" ht="14.1" customHeight="1" x14ac:dyDescent="0.2">
      <c r="A76" s="306">
        <v>91</v>
      </c>
      <c r="B76" s="307" t="s">
        <v>315</v>
      </c>
      <c r="C76" s="308"/>
      <c r="D76" s="113">
        <v>0.22761021446481169</v>
      </c>
      <c r="E76" s="115">
        <v>374</v>
      </c>
      <c r="F76" s="114">
        <v>375</v>
      </c>
      <c r="G76" s="114">
        <v>377</v>
      </c>
      <c r="H76" s="114">
        <v>365</v>
      </c>
      <c r="I76" s="140">
        <v>367</v>
      </c>
      <c r="J76" s="115">
        <v>7</v>
      </c>
      <c r="K76" s="116">
        <v>1.9073569482288828</v>
      </c>
    </row>
    <row r="77" spans="1:11" ht="14.1" customHeight="1" x14ac:dyDescent="0.2">
      <c r="A77" s="306">
        <v>92</v>
      </c>
      <c r="B77" s="307" t="s">
        <v>316</v>
      </c>
      <c r="C77" s="308"/>
      <c r="D77" s="113">
        <v>1.088755811972054</v>
      </c>
      <c r="E77" s="115">
        <v>1789</v>
      </c>
      <c r="F77" s="114">
        <v>1588</v>
      </c>
      <c r="G77" s="114">
        <v>1615</v>
      </c>
      <c r="H77" s="114">
        <v>1621</v>
      </c>
      <c r="I77" s="140">
        <v>1619</v>
      </c>
      <c r="J77" s="115">
        <v>170</v>
      </c>
      <c r="K77" s="116">
        <v>10.500308832612724</v>
      </c>
    </row>
    <row r="78" spans="1:11" ht="14.1" customHeight="1" x14ac:dyDescent="0.2">
      <c r="A78" s="306">
        <v>93</v>
      </c>
      <c r="B78" s="307" t="s">
        <v>317</v>
      </c>
      <c r="C78" s="308"/>
      <c r="D78" s="113">
        <v>0.25377930329365367</v>
      </c>
      <c r="E78" s="115">
        <v>417</v>
      </c>
      <c r="F78" s="114">
        <v>424</v>
      </c>
      <c r="G78" s="114">
        <v>426</v>
      </c>
      <c r="H78" s="114">
        <v>431</v>
      </c>
      <c r="I78" s="140">
        <v>431</v>
      </c>
      <c r="J78" s="115">
        <v>-14</v>
      </c>
      <c r="K78" s="116">
        <v>-3.2482598607888633</v>
      </c>
    </row>
    <row r="79" spans="1:11" ht="14.1" customHeight="1" x14ac:dyDescent="0.2">
      <c r="A79" s="306">
        <v>94</v>
      </c>
      <c r="B79" s="307" t="s">
        <v>318</v>
      </c>
      <c r="C79" s="308"/>
      <c r="D79" s="113">
        <v>0.20509262640278489</v>
      </c>
      <c r="E79" s="115">
        <v>337</v>
      </c>
      <c r="F79" s="114">
        <v>348</v>
      </c>
      <c r="G79" s="114">
        <v>359</v>
      </c>
      <c r="H79" s="114">
        <v>348</v>
      </c>
      <c r="I79" s="140">
        <v>342</v>
      </c>
      <c r="J79" s="115">
        <v>-5</v>
      </c>
      <c r="K79" s="116">
        <v>-1.4619883040935673</v>
      </c>
    </row>
    <row r="80" spans="1:11" ht="14.1" customHeight="1" x14ac:dyDescent="0.2">
      <c r="A80" s="306" t="s">
        <v>319</v>
      </c>
      <c r="B80" s="307" t="s">
        <v>320</v>
      </c>
      <c r="C80" s="308"/>
      <c r="D80" s="113">
        <v>4.8686676890868814E-3</v>
      </c>
      <c r="E80" s="115">
        <v>8</v>
      </c>
      <c r="F80" s="114">
        <v>12</v>
      </c>
      <c r="G80" s="114">
        <v>10</v>
      </c>
      <c r="H80" s="114">
        <v>11</v>
      </c>
      <c r="I80" s="140">
        <v>9</v>
      </c>
      <c r="J80" s="115">
        <v>-1</v>
      </c>
      <c r="K80" s="116">
        <v>-11.111111111111111</v>
      </c>
    </row>
    <row r="81" spans="1:11" ht="14.1" customHeight="1" x14ac:dyDescent="0.2">
      <c r="A81" s="310" t="s">
        <v>321</v>
      </c>
      <c r="B81" s="311" t="s">
        <v>224</v>
      </c>
      <c r="C81" s="312"/>
      <c r="D81" s="125">
        <v>1.0516322208427664</v>
      </c>
      <c r="E81" s="143">
        <v>1728</v>
      </c>
      <c r="F81" s="144">
        <v>1725</v>
      </c>
      <c r="G81" s="144">
        <v>1726</v>
      </c>
      <c r="H81" s="144">
        <v>1650</v>
      </c>
      <c r="I81" s="145">
        <v>1652</v>
      </c>
      <c r="J81" s="143">
        <v>76</v>
      </c>
      <c r="K81" s="146">
        <v>4.6004842615012107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54995</v>
      </c>
      <c r="E12" s="114">
        <v>57221</v>
      </c>
      <c r="F12" s="114">
        <v>57423</v>
      </c>
      <c r="G12" s="114">
        <v>57894</v>
      </c>
      <c r="H12" s="140">
        <v>56557</v>
      </c>
      <c r="I12" s="115">
        <v>-1562</v>
      </c>
      <c r="J12" s="116">
        <v>-2.7618155135526989</v>
      </c>
      <c r="K12"/>
      <c r="L12"/>
      <c r="M12"/>
      <c r="N12"/>
      <c r="O12"/>
      <c r="P12"/>
    </row>
    <row r="13" spans="1:16" s="110" customFormat="1" ht="14.45" customHeight="1" x14ac:dyDescent="0.2">
      <c r="A13" s="120" t="s">
        <v>105</v>
      </c>
      <c r="B13" s="119" t="s">
        <v>106</v>
      </c>
      <c r="C13" s="113">
        <v>41.032821165560506</v>
      </c>
      <c r="D13" s="115">
        <v>22566</v>
      </c>
      <c r="E13" s="114">
        <v>23495</v>
      </c>
      <c r="F13" s="114">
        <v>23495</v>
      </c>
      <c r="G13" s="114">
        <v>23585</v>
      </c>
      <c r="H13" s="140">
        <v>22974</v>
      </c>
      <c r="I13" s="115">
        <v>-408</v>
      </c>
      <c r="J13" s="116">
        <v>-1.7759206059023243</v>
      </c>
      <c r="K13"/>
      <c r="L13"/>
      <c r="M13"/>
      <c r="N13"/>
      <c r="O13"/>
      <c r="P13"/>
    </row>
    <row r="14" spans="1:16" s="110" customFormat="1" ht="14.45" customHeight="1" x14ac:dyDescent="0.2">
      <c r="A14" s="120"/>
      <c r="B14" s="119" t="s">
        <v>107</v>
      </c>
      <c r="C14" s="113">
        <v>58.967178834439494</v>
      </c>
      <c r="D14" s="115">
        <v>32429</v>
      </c>
      <c r="E14" s="114">
        <v>33726</v>
      </c>
      <c r="F14" s="114">
        <v>33928</v>
      </c>
      <c r="G14" s="114">
        <v>34309</v>
      </c>
      <c r="H14" s="140">
        <v>33583</v>
      </c>
      <c r="I14" s="115">
        <v>-1154</v>
      </c>
      <c r="J14" s="116">
        <v>-3.436262394663967</v>
      </c>
      <c r="K14"/>
      <c r="L14"/>
      <c r="M14"/>
      <c r="N14"/>
      <c r="O14"/>
      <c r="P14"/>
    </row>
    <row r="15" spans="1:16" s="110" customFormat="1" ht="14.45" customHeight="1" x14ac:dyDescent="0.2">
      <c r="A15" s="118" t="s">
        <v>105</v>
      </c>
      <c r="B15" s="121" t="s">
        <v>108</v>
      </c>
      <c r="C15" s="113">
        <v>19.185380489135376</v>
      </c>
      <c r="D15" s="115">
        <v>10551</v>
      </c>
      <c r="E15" s="114">
        <v>11196</v>
      </c>
      <c r="F15" s="114">
        <v>11292</v>
      </c>
      <c r="G15" s="114">
        <v>11758</v>
      </c>
      <c r="H15" s="140">
        <v>10899</v>
      </c>
      <c r="I15" s="115">
        <v>-348</v>
      </c>
      <c r="J15" s="116">
        <v>-3.192953481970823</v>
      </c>
      <c r="K15"/>
      <c r="L15"/>
      <c r="M15"/>
      <c r="N15"/>
      <c r="O15"/>
      <c r="P15"/>
    </row>
    <row r="16" spans="1:16" s="110" customFormat="1" ht="14.45" customHeight="1" x14ac:dyDescent="0.2">
      <c r="A16" s="118"/>
      <c r="B16" s="121" t="s">
        <v>109</v>
      </c>
      <c r="C16" s="113">
        <v>49.282662060187292</v>
      </c>
      <c r="D16" s="115">
        <v>27103</v>
      </c>
      <c r="E16" s="114">
        <v>28314</v>
      </c>
      <c r="F16" s="114">
        <v>28506</v>
      </c>
      <c r="G16" s="114">
        <v>28576</v>
      </c>
      <c r="H16" s="140">
        <v>28354</v>
      </c>
      <c r="I16" s="115">
        <v>-1251</v>
      </c>
      <c r="J16" s="116">
        <v>-4.4120758975805883</v>
      </c>
      <c r="K16"/>
      <c r="L16"/>
      <c r="M16"/>
      <c r="N16"/>
      <c r="O16"/>
      <c r="P16"/>
    </row>
    <row r="17" spans="1:16" s="110" customFormat="1" ht="14.45" customHeight="1" x14ac:dyDescent="0.2">
      <c r="A17" s="118"/>
      <c r="B17" s="121" t="s">
        <v>110</v>
      </c>
      <c r="C17" s="113">
        <v>17.770706427857078</v>
      </c>
      <c r="D17" s="115">
        <v>9773</v>
      </c>
      <c r="E17" s="114">
        <v>10004</v>
      </c>
      <c r="F17" s="114">
        <v>9994</v>
      </c>
      <c r="G17" s="114">
        <v>10024</v>
      </c>
      <c r="H17" s="140">
        <v>9904</v>
      </c>
      <c r="I17" s="115">
        <v>-131</v>
      </c>
      <c r="J17" s="116">
        <v>-1.3226978998384491</v>
      </c>
      <c r="K17"/>
      <c r="L17"/>
      <c r="M17"/>
      <c r="N17"/>
      <c r="O17"/>
      <c r="P17"/>
    </row>
    <row r="18" spans="1:16" s="110" customFormat="1" ht="14.45" customHeight="1" x14ac:dyDescent="0.2">
      <c r="A18" s="120"/>
      <c r="B18" s="121" t="s">
        <v>111</v>
      </c>
      <c r="C18" s="113">
        <v>13.761251022820256</v>
      </c>
      <c r="D18" s="115">
        <v>7568</v>
      </c>
      <c r="E18" s="114">
        <v>7707</v>
      </c>
      <c r="F18" s="114">
        <v>7631</v>
      </c>
      <c r="G18" s="114">
        <v>7536</v>
      </c>
      <c r="H18" s="140">
        <v>7400</v>
      </c>
      <c r="I18" s="115">
        <v>168</v>
      </c>
      <c r="J18" s="116">
        <v>2.2702702702702702</v>
      </c>
      <c r="K18"/>
      <c r="L18"/>
      <c r="M18"/>
      <c r="N18"/>
      <c r="O18"/>
      <c r="P18"/>
    </row>
    <row r="19" spans="1:16" s="110" customFormat="1" ht="14.45" customHeight="1" x14ac:dyDescent="0.2">
      <c r="A19" s="120"/>
      <c r="B19" s="121" t="s">
        <v>112</v>
      </c>
      <c r="C19" s="113">
        <v>1.3528502591144649</v>
      </c>
      <c r="D19" s="115">
        <v>744</v>
      </c>
      <c r="E19" s="114">
        <v>737</v>
      </c>
      <c r="F19" s="114">
        <v>763</v>
      </c>
      <c r="G19" s="114">
        <v>699</v>
      </c>
      <c r="H19" s="140">
        <v>659</v>
      </c>
      <c r="I19" s="115">
        <v>85</v>
      </c>
      <c r="J19" s="116">
        <v>12.898330804248863</v>
      </c>
      <c r="K19"/>
      <c r="L19"/>
      <c r="M19"/>
      <c r="N19"/>
      <c r="O19"/>
      <c r="P19"/>
    </row>
    <row r="20" spans="1:16" s="110" customFormat="1" ht="14.45" customHeight="1" x14ac:dyDescent="0.2">
      <c r="A20" s="120" t="s">
        <v>113</v>
      </c>
      <c r="B20" s="119" t="s">
        <v>116</v>
      </c>
      <c r="C20" s="113">
        <v>86.640603691244664</v>
      </c>
      <c r="D20" s="115">
        <v>47648</v>
      </c>
      <c r="E20" s="114">
        <v>49444</v>
      </c>
      <c r="F20" s="114">
        <v>49712</v>
      </c>
      <c r="G20" s="114">
        <v>50285</v>
      </c>
      <c r="H20" s="140">
        <v>49267</v>
      </c>
      <c r="I20" s="115">
        <v>-1619</v>
      </c>
      <c r="J20" s="116">
        <v>-3.2861753303428256</v>
      </c>
      <c r="K20"/>
      <c r="L20"/>
      <c r="M20"/>
      <c r="N20"/>
      <c r="O20"/>
      <c r="P20"/>
    </row>
    <row r="21" spans="1:16" s="110" customFormat="1" ht="14.45" customHeight="1" x14ac:dyDescent="0.2">
      <c r="A21" s="123"/>
      <c r="B21" s="124" t="s">
        <v>117</v>
      </c>
      <c r="C21" s="125">
        <v>13.108464405855077</v>
      </c>
      <c r="D21" s="143">
        <v>7209</v>
      </c>
      <c r="E21" s="144">
        <v>7624</v>
      </c>
      <c r="F21" s="144">
        <v>7552</v>
      </c>
      <c r="G21" s="144">
        <v>7452</v>
      </c>
      <c r="H21" s="145">
        <v>7152</v>
      </c>
      <c r="I21" s="143">
        <v>57</v>
      </c>
      <c r="J21" s="146">
        <v>0.79697986577181212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55345</v>
      </c>
      <c r="E56" s="114">
        <v>57386</v>
      </c>
      <c r="F56" s="114">
        <v>57412</v>
      </c>
      <c r="G56" s="114">
        <v>57871</v>
      </c>
      <c r="H56" s="140">
        <v>56891</v>
      </c>
      <c r="I56" s="115">
        <v>-1546</v>
      </c>
      <c r="J56" s="116">
        <v>-2.7174772811165209</v>
      </c>
      <c r="K56"/>
      <c r="L56"/>
      <c r="M56"/>
      <c r="N56"/>
      <c r="O56"/>
      <c r="P56"/>
    </row>
    <row r="57" spans="1:16" s="110" customFormat="1" ht="14.45" customHeight="1" x14ac:dyDescent="0.2">
      <c r="A57" s="120" t="s">
        <v>105</v>
      </c>
      <c r="B57" s="119" t="s">
        <v>106</v>
      </c>
      <c r="C57" s="113">
        <v>40.57096395338332</v>
      </c>
      <c r="D57" s="115">
        <v>22454</v>
      </c>
      <c r="E57" s="114">
        <v>23174</v>
      </c>
      <c r="F57" s="114">
        <v>23059</v>
      </c>
      <c r="G57" s="114">
        <v>23076</v>
      </c>
      <c r="H57" s="140">
        <v>22586</v>
      </c>
      <c r="I57" s="115">
        <v>-132</v>
      </c>
      <c r="J57" s="116">
        <v>-0.58443283449924732</v>
      </c>
    </row>
    <row r="58" spans="1:16" s="110" customFormat="1" ht="14.45" customHeight="1" x14ac:dyDescent="0.2">
      <c r="A58" s="120"/>
      <c r="B58" s="119" t="s">
        <v>107</v>
      </c>
      <c r="C58" s="113">
        <v>59.42903604661668</v>
      </c>
      <c r="D58" s="115">
        <v>32891</v>
      </c>
      <c r="E58" s="114">
        <v>34212</v>
      </c>
      <c r="F58" s="114">
        <v>34353</v>
      </c>
      <c r="G58" s="114">
        <v>34795</v>
      </c>
      <c r="H58" s="140">
        <v>34305</v>
      </c>
      <c r="I58" s="115">
        <v>-1414</v>
      </c>
      <c r="J58" s="116">
        <v>-4.1218481270951752</v>
      </c>
    </row>
    <row r="59" spans="1:16" s="110" customFormat="1" ht="14.45" customHeight="1" x14ac:dyDescent="0.2">
      <c r="A59" s="118" t="s">
        <v>105</v>
      </c>
      <c r="B59" s="121" t="s">
        <v>108</v>
      </c>
      <c r="C59" s="113">
        <v>18.297949227572499</v>
      </c>
      <c r="D59" s="115">
        <v>10127</v>
      </c>
      <c r="E59" s="114">
        <v>10656</v>
      </c>
      <c r="F59" s="114">
        <v>10604</v>
      </c>
      <c r="G59" s="114">
        <v>10976</v>
      </c>
      <c r="H59" s="140">
        <v>10349</v>
      </c>
      <c r="I59" s="115">
        <v>-222</v>
      </c>
      <c r="J59" s="116">
        <v>-2.145134795632428</v>
      </c>
    </row>
    <row r="60" spans="1:16" s="110" customFormat="1" ht="14.45" customHeight="1" x14ac:dyDescent="0.2">
      <c r="A60" s="118"/>
      <c r="B60" s="121" t="s">
        <v>109</v>
      </c>
      <c r="C60" s="113">
        <v>47.895925557864302</v>
      </c>
      <c r="D60" s="115">
        <v>26508</v>
      </c>
      <c r="E60" s="114">
        <v>27664</v>
      </c>
      <c r="F60" s="114">
        <v>27874</v>
      </c>
      <c r="G60" s="114">
        <v>28019</v>
      </c>
      <c r="H60" s="140">
        <v>27982</v>
      </c>
      <c r="I60" s="115">
        <v>-1474</v>
      </c>
      <c r="J60" s="116">
        <v>-5.2676720749052963</v>
      </c>
    </row>
    <row r="61" spans="1:16" s="110" customFormat="1" ht="14.45" customHeight="1" x14ac:dyDescent="0.2">
      <c r="A61" s="118"/>
      <c r="B61" s="121" t="s">
        <v>110</v>
      </c>
      <c r="C61" s="113">
        <v>18.944800795013098</v>
      </c>
      <c r="D61" s="115">
        <v>10485</v>
      </c>
      <c r="E61" s="114">
        <v>10695</v>
      </c>
      <c r="F61" s="114">
        <v>10667</v>
      </c>
      <c r="G61" s="114">
        <v>10703</v>
      </c>
      <c r="H61" s="140">
        <v>10556</v>
      </c>
      <c r="I61" s="115">
        <v>-71</v>
      </c>
      <c r="J61" s="116">
        <v>-0.67260325881015537</v>
      </c>
    </row>
    <row r="62" spans="1:16" s="110" customFormat="1" ht="14.45" customHeight="1" x14ac:dyDescent="0.2">
      <c r="A62" s="120"/>
      <c r="B62" s="121" t="s">
        <v>111</v>
      </c>
      <c r="C62" s="113">
        <v>14.861324419550094</v>
      </c>
      <c r="D62" s="115">
        <v>8225</v>
      </c>
      <c r="E62" s="114">
        <v>8371</v>
      </c>
      <c r="F62" s="114">
        <v>8267</v>
      </c>
      <c r="G62" s="114">
        <v>8173</v>
      </c>
      <c r="H62" s="140">
        <v>8004</v>
      </c>
      <c r="I62" s="115">
        <v>221</v>
      </c>
      <c r="J62" s="116">
        <v>2.76111944027986</v>
      </c>
    </row>
    <row r="63" spans="1:16" s="110" customFormat="1" ht="14.45" customHeight="1" x14ac:dyDescent="0.2">
      <c r="A63" s="120"/>
      <c r="B63" s="121" t="s">
        <v>112</v>
      </c>
      <c r="C63" s="113">
        <v>1.4418646670882644</v>
      </c>
      <c r="D63" s="115">
        <v>798</v>
      </c>
      <c r="E63" s="114">
        <v>792</v>
      </c>
      <c r="F63" s="114">
        <v>821</v>
      </c>
      <c r="G63" s="114">
        <v>726</v>
      </c>
      <c r="H63" s="140">
        <v>672</v>
      </c>
      <c r="I63" s="115">
        <v>126</v>
      </c>
      <c r="J63" s="116">
        <v>18.75</v>
      </c>
    </row>
    <row r="64" spans="1:16" s="110" customFormat="1" ht="14.45" customHeight="1" x14ac:dyDescent="0.2">
      <c r="A64" s="120" t="s">
        <v>113</v>
      </c>
      <c r="B64" s="119" t="s">
        <v>116</v>
      </c>
      <c r="C64" s="113">
        <v>88.42171831240401</v>
      </c>
      <c r="D64" s="115">
        <v>48937</v>
      </c>
      <c r="E64" s="114">
        <v>50761</v>
      </c>
      <c r="F64" s="114">
        <v>50819</v>
      </c>
      <c r="G64" s="114">
        <v>51326</v>
      </c>
      <c r="H64" s="140">
        <v>50564</v>
      </c>
      <c r="I64" s="115">
        <v>-1627</v>
      </c>
      <c r="J64" s="116">
        <v>-3.2177042955462385</v>
      </c>
    </row>
    <row r="65" spans="1:10" s="110" customFormat="1" ht="14.45" customHeight="1" x14ac:dyDescent="0.2">
      <c r="A65" s="123"/>
      <c r="B65" s="124" t="s">
        <v>117</v>
      </c>
      <c r="C65" s="125">
        <v>11.3361640617942</v>
      </c>
      <c r="D65" s="143">
        <v>6274</v>
      </c>
      <c r="E65" s="144">
        <v>6478</v>
      </c>
      <c r="F65" s="144">
        <v>6446</v>
      </c>
      <c r="G65" s="144">
        <v>6396</v>
      </c>
      <c r="H65" s="145">
        <v>6187</v>
      </c>
      <c r="I65" s="143">
        <v>87</v>
      </c>
      <c r="J65" s="146">
        <v>1.4061742363019234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54995</v>
      </c>
      <c r="G11" s="114">
        <v>57221</v>
      </c>
      <c r="H11" s="114">
        <v>57423</v>
      </c>
      <c r="I11" s="114">
        <v>57894</v>
      </c>
      <c r="J11" s="140">
        <v>56557</v>
      </c>
      <c r="K11" s="114">
        <v>-1562</v>
      </c>
      <c r="L11" s="116">
        <v>-2.7618155135526989</v>
      </c>
    </row>
    <row r="12" spans="1:17" s="110" customFormat="1" ht="24" customHeight="1" x14ac:dyDescent="0.2">
      <c r="A12" s="604" t="s">
        <v>185</v>
      </c>
      <c r="B12" s="605"/>
      <c r="C12" s="605"/>
      <c r="D12" s="606"/>
      <c r="E12" s="113">
        <v>41.032821165560506</v>
      </c>
      <c r="F12" s="115">
        <v>22566</v>
      </c>
      <c r="G12" s="114">
        <v>23495</v>
      </c>
      <c r="H12" s="114">
        <v>23495</v>
      </c>
      <c r="I12" s="114">
        <v>23585</v>
      </c>
      <c r="J12" s="140">
        <v>22974</v>
      </c>
      <c r="K12" s="114">
        <v>-408</v>
      </c>
      <c r="L12" s="116">
        <v>-1.7759206059023243</v>
      </c>
    </row>
    <row r="13" spans="1:17" s="110" customFormat="1" ht="15" customHeight="1" x14ac:dyDescent="0.2">
      <c r="A13" s="120"/>
      <c r="B13" s="612" t="s">
        <v>107</v>
      </c>
      <c r="C13" s="612"/>
      <c r="E13" s="113">
        <v>58.967178834439494</v>
      </c>
      <c r="F13" s="115">
        <v>32429</v>
      </c>
      <c r="G13" s="114">
        <v>33726</v>
      </c>
      <c r="H13" s="114">
        <v>33928</v>
      </c>
      <c r="I13" s="114">
        <v>34309</v>
      </c>
      <c r="J13" s="140">
        <v>33583</v>
      </c>
      <c r="K13" s="114">
        <v>-1154</v>
      </c>
      <c r="L13" s="116">
        <v>-3.436262394663967</v>
      </c>
    </row>
    <row r="14" spans="1:17" s="110" customFormat="1" ht="22.5" customHeight="1" x14ac:dyDescent="0.2">
      <c r="A14" s="604" t="s">
        <v>186</v>
      </c>
      <c r="B14" s="605"/>
      <c r="C14" s="605"/>
      <c r="D14" s="606"/>
      <c r="E14" s="113">
        <v>19.185380489135376</v>
      </c>
      <c r="F14" s="115">
        <v>10551</v>
      </c>
      <c r="G14" s="114">
        <v>11196</v>
      </c>
      <c r="H14" s="114">
        <v>11292</v>
      </c>
      <c r="I14" s="114">
        <v>11758</v>
      </c>
      <c r="J14" s="140">
        <v>10899</v>
      </c>
      <c r="K14" s="114">
        <v>-348</v>
      </c>
      <c r="L14" s="116">
        <v>-3.192953481970823</v>
      </c>
    </row>
    <row r="15" spans="1:17" s="110" customFormat="1" ht="15" customHeight="1" x14ac:dyDescent="0.2">
      <c r="A15" s="120"/>
      <c r="B15" s="119"/>
      <c r="C15" s="258" t="s">
        <v>106</v>
      </c>
      <c r="E15" s="113">
        <v>48.763150412283196</v>
      </c>
      <c r="F15" s="115">
        <v>5145</v>
      </c>
      <c r="G15" s="114">
        <v>5390</v>
      </c>
      <c r="H15" s="114">
        <v>5418</v>
      </c>
      <c r="I15" s="114">
        <v>5678</v>
      </c>
      <c r="J15" s="140">
        <v>5276</v>
      </c>
      <c r="K15" s="114">
        <v>-131</v>
      </c>
      <c r="L15" s="116">
        <v>-2.4829416224412433</v>
      </c>
    </row>
    <row r="16" spans="1:17" s="110" customFormat="1" ht="15" customHeight="1" x14ac:dyDescent="0.2">
      <c r="A16" s="120"/>
      <c r="B16" s="119"/>
      <c r="C16" s="258" t="s">
        <v>107</v>
      </c>
      <c r="E16" s="113">
        <v>51.236849587716804</v>
      </c>
      <c r="F16" s="115">
        <v>5406</v>
      </c>
      <c r="G16" s="114">
        <v>5806</v>
      </c>
      <c r="H16" s="114">
        <v>5874</v>
      </c>
      <c r="I16" s="114">
        <v>6080</v>
      </c>
      <c r="J16" s="140">
        <v>5623</v>
      </c>
      <c r="K16" s="114">
        <v>-217</v>
      </c>
      <c r="L16" s="116">
        <v>-3.8591499199715456</v>
      </c>
    </row>
    <row r="17" spans="1:12" s="110" customFormat="1" ht="15" customHeight="1" x14ac:dyDescent="0.2">
      <c r="A17" s="120"/>
      <c r="B17" s="121" t="s">
        <v>109</v>
      </c>
      <c r="C17" s="258"/>
      <c r="E17" s="113">
        <v>49.282662060187292</v>
      </c>
      <c r="F17" s="115">
        <v>27103</v>
      </c>
      <c r="G17" s="114">
        <v>28314</v>
      </c>
      <c r="H17" s="114">
        <v>28506</v>
      </c>
      <c r="I17" s="114">
        <v>28576</v>
      </c>
      <c r="J17" s="140">
        <v>28354</v>
      </c>
      <c r="K17" s="114">
        <v>-1251</v>
      </c>
      <c r="L17" s="116">
        <v>-4.4120758975805883</v>
      </c>
    </row>
    <row r="18" spans="1:12" s="110" customFormat="1" ht="15" customHeight="1" x14ac:dyDescent="0.2">
      <c r="A18" s="120"/>
      <c r="B18" s="119"/>
      <c r="C18" s="258" t="s">
        <v>106</v>
      </c>
      <c r="E18" s="113">
        <v>37.302143674132012</v>
      </c>
      <c r="F18" s="115">
        <v>10110</v>
      </c>
      <c r="G18" s="114">
        <v>10660</v>
      </c>
      <c r="H18" s="114">
        <v>10641</v>
      </c>
      <c r="I18" s="114">
        <v>10554</v>
      </c>
      <c r="J18" s="140">
        <v>10407</v>
      </c>
      <c r="K18" s="114">
        <v>-297</v>
      </c>
      <c r="L18" s="116">
        <v>-2.8538483712885556</v>
      </c>
    </row>
    <row r="19" spans="1:12" s="110" customFormat="1" ht="15" customHeight="1" x14ac:dyDescent="0.2">
      <c r="A19" s="120"/>
      <c r="B19" s="119"/>
      <c r="C19" s="258" t="s">
        <v>107</v>
      </c>
      <c r="E19" s="113">
        <v>62.697856325867988</v>
      </c>
      <c r="F19" s="115">
        <v>16993</v>
      </c>
      <c r="G19" s="114">
        <v>17654</v>
      </c>
      <c r="H19" s="114">
        <v>17865</v>
      </c>
      <c r="I19" s="114">
        <v>18022</v>
      </c>
      <c r="J19" s="140">
        <v>17947</v>
      </c>
      <c r="K19" s="114">
        <v>-954</v>
      </c>
      <c r="L19" s="116">
        <v>-5.3156516409427761</v>
      </c>
    </row>
    <row r="20" spans="1:12" s="110" customFormat="1" ht="15" customHeight="1" x14ac:dyDescent="0.2">
      <c r="A20" s="120"/>
      <c r="B20" s="121" t="s">
        <v>110</v>
      </c>
      <c r="C20" s="258"/>
      <c r="E20" s="113">
        <v>17.770706427857078</v>
      </c>
      <c r="F20" s="115">
        <v>9773</v>
      </c>
      <c r="G20" s="114">
        <v>10004</v>
      </c>
      <c r="H20" s="114">
        <v>9994</v>
      </c>
      <c r="I20" s="114">
        <v>10024</v>
      </c>
      <c r="J20" s="140">
        <v>9904</v>
      </c>
      <c r="K20" s="114">
        <v>-131</v>
      </c>
      <c r="L20" s="116">
        <v>-1.3226978998384491</v>
      </c>
    </row>
    <row r="21" spans="1:12" s="110" customFormat="1" ht="15" customHeight="1" x14ac:dyDescent="0.2">
      <c r="A21" s="120"/>
      <c r="B21" s="119"/>
      <c r="C21" s="258" t="s">
        <v>106</v>
      </c>
      <c r="E21" s="113">
        <v>34.646474982093522</v>
      </c>
      <c r="F21" s="115">
        <v>3386</v>
      </c>
      <c r="G21" s="114">
        <v>3467</v>
      </c>
      <c r="H21" s="114">
        <v>3482</v>
      </c>
      <c r="I21" s="114">
        <v>3458</v>
      </c>
      <c r="J21" s="140">
        <v>3446</v>
      </c>
      <c r="K21" s="114">
        <v>-60</v>
      </c>
      <c r="L21" s="116">
        <v>-1.7411491584445735</v>
      </c>
    </row>
    <row r="22" spans="1:12" s="110" customFormat="1" ht="15" customHeight="1" x14ac:dyDescent="0.2">
      <c r="A22" s="120"/>
      <c r="B22" s="119"/>
      <c r="C22" s="258" t="s">
        <v>107</v>
      </c>
      <c r="E22" s="113">
        <v>65.353525017906478</v>
      </c>
      <c r="F22" s="115">
        <v>6387</v>
      </c>
      <c r="G22" s="114">
        <v>6537</v>
      </c>
      <c r="H22" s="114">
        <v>6512</v>
      </c>
      <c r="I22" s="114">
        <v>6566</v>
      </c>
      <c r="J22" s="140">
        <v>6458</v>
      </c>
      <c r="K22" s="114">
        <v>-71</v>
      </c>
      <c r="L22" s="116">
        <v>-1.099411582533292</v>
      </c>
    </row>
    <row r="23" spans="1:12" s="110" customFormat="1" ht="15" customHeight="1" x14ac:dyDescent="0.2">
      <c r="A23" s="120"/>
      <c r="B23" s="121" t="s">
        <v>111</v>
      </c>
      <c r="C23" s="258"/>
      <c r="E23" s="113">
        <v>13.761251022820256</v>
      </c>
      <c r="F23" s="115">
        <v>7568</v>
      </c>
      <c r="G23" s="114">
        <v>7707</v>
      </c>
      <c r="H23" s="114">
        <v>7631</v>
      </c>
      <c r="I23" s="114">
        <v>7536</v>
      </c>
      <c r="J23" s="140">
        <v>7400</v>
      </c>
      <c r="K23" s="114">
        <v>168</v>
      </c>
      <c r="L23" s="116">
        <v>2.2702702702702702</v>
      </c>
    </row>
    <row r="24" spans="1:12" s="110" customFormat="1" ht="15" customHeight="1" x14ac:dyDescent="0.2">
      <c r="A24" s="120"/>
      <c r="B24" s="119"/>
      <c r="C24" s="258" t="s">
        <v>106</v>
      </c>
      <c r="E24" s="113">
        <v>51.86310782241015</v>
      </c>
      <c r="F24" s="115">
        <v>3925</v>
      </c>
      <c r="G24" s="114">
        <v>3978</v>
      </c>
      <c r="H24" s="114">
        <v>3954</v>
      </c>
      <c r="I24" s="114">
        <v>3895</v>
      </c>
      <c r="J24" s="140">
        <v>3845</v>
      </c>
      <c r="K24" s="114">
        <v>80</v>
      </c>
      <c r="L24" s="116">
        <v>2.080624187256177</v>
      </c>
    </row>
    <row r="25" spans="1:12" s="110" customFormat="1" ht="15" customHeight="1" x14ac:dyDescent="0.2">
      <c r="A25" s="120"/>
      <c r="B25" s="119"/>
      <c r="C25" s="258" t="s">
        <v>107</v>
      </c>
      <c r="E25" s="113">
        <v>48.13689217758985</v>
      </c>
      <c r="F25" s="115">
        <v>3643</v>
      </c>
      <c r="G25" s="114">
        <v>3729</v>
      </c>
      <c r="H25" s="114">
        <v>3677</v>
      </c>
      <c r="I25" s="114">
        <v>3641</v>
      </c>
      <c r="J25" s="140">
        <v>3555</v>
      </c>
      <c r="K25" s="114">
        <v>88</v>
      </c>
      <c r="L25" s="116">
        <v>2.4753867791842477</v>
      </c>
    </row>
    <row r="26" spans="1:12" s="110" customFormat="1" ht="15" customHeight="1" x14ac:dyDescent="0.2">
      <c r="A26" s="120"/>
      <c r="C26" s="121" t="s">
        <v>187</v>
      </c>
      <c r="D26" s="110" t="s">
        <v>188</v>
      </c>
      <c r="E26" s="113">
        <v>1.3528502591144649</v>
      </c>
      <c r="F26" s="115">
        <v>744</v>
      </c>
      <c r="G26" s="114">
        <v>737</v>
      </c>
      <c r="H26" s="114">
        <v>763</v>
      </c>
      <c r="I26" s="114">
        <v>699</v>
      </c>
      <c r="J26" s="140">
        <v>659</v>
      </c>
      <c r="K26" s="114">
        <v>85</v>
      </c>
      <c r="L26" s="116">
        <v>12.898330804248863</v>
      </c>
    </row>
    <row r="27" spans="1:12" s="110" customFormat="1" ht="15" customHeight="1" x14ac:dyDescent="0.2">
      <c r="A27" s="120"/>
      <c r="B27" s="119"/>
      <c r="D27" s="259" t="s">
        <v>106</v>
      </c>
      <c r="E27" s="113">
        <v>45.161290322580648</v>
      </c>
      <c r="F27" s="115">
        <v>336</v>
      </c>
      <c r="G27" s="114">
        <v>338</v>
      </c>
      <c r="H27" s="114">
        <v>352</v>
      </c>
      <c r="I27" s="114">
        <v>305</v>
      </c>
      <c r="J27" s="140">
        <v>305</v>
      </c>
      <c r="K27" s="114">
        <v>31</v>
      </c>
      <c r="L27" s="116">
        <v>10.163934426229508</v>
      </c>
    </row>
    <row r="28" spans="1:12" s="110" customFormat="1" ht="15" customHeight="1" x14ac:dyDescent="0.2">
      <c r="A28" s="120"/>
      <c r="B28" s="119"/>
      <c r="D28" s="259" t="s">
        <v>107</v>
      </c>
      <c r="E28" s="113">
        <v>54.838709677419352</v>
      </c>
      <c r="F28" s="115">
        <v>408</v>
      </c>
      <c r="G28" s="114">
        <v>399</v>
      </c>
      <c r="H28" s="114">
        <v>411</v>
      </c>
      <c r="I28" s="114">
        <v>394</v>
      </c>
      <c r="J28" s="140">
        <v>354</v>
      </c>
      <c r="K28" s="114">
        <v>54</v>
      </c>
      <c r="L28" s="116">
        <v>15.254237288135593</v>
      </c>
    </row>
    <row r="29" spans="1:12" s="110" customFormat="1" ht="24" customHeight="1" x14ac:dyDescent="0.2">
      <c r="A29" s="604" t="s">
        <v>189</v>
      </c>
      <c r="B29" s="605"/>
      <c r="C29" s="605"/>
      <c r="D29" s="606"/>
      <c r="E29" s="113">
        <v>86.640603691244664</v>
      </c>
      <c r="F29" s="115">
        <v>47648</v>
      </c>
      <c r="G29" s="114">
        <v>49444</v>
      </c>
      <c r="H29" s="114">
        <v>49712</v>
      </c>
      <c r="I29" s="114">
        <v>50285</v>
      </c>
      <c r="J29" s="140">
        <v>49267</v>
      </c>
      <c r="K29" s="114">
        <v>-1619</v>
      </c>
      <c r="L29" s="116">
        <v>-3.2861753303428256</v>
      </c>
    </row>
    <row r="30" spans="1:12" s="110" customFormat="1" ht="15" customHeight="1" x14ac:dyDescent="0.2">
      <c r="A30" s="120"/>
      <c r="B30" s="119"/>
      <c r="C30" s="258" t="s">
        <v>106</v>
      </c>
      <c r="E30" s="113">
        <v>40.557840832773671</v>
      </c>
      <c r="F30" s="115">
        <v>19325</v>
      </c>
      <c r="G30" s="114">
        <v>19965</v>
      </c>
      <c r="H30" s="114">
        <v>20022</v>
      </c>
      <c r="I30" s="114">
        <v>20141</v>
      </c>
      <c r="J30" s="140">
        <v>19661</v>
      </c>
      <c r="K30" s="114">
        <v>-336</v>
      </c>
      <c r="L30" s="116">
        <v>-1.708966990488785</v>
      </c>
    </row>
    <row r="31" spans="1:12" s="110" customFormat="1" ht="15" customHeight="1" x14ac:dyDescent="0.2">
      <c r="A31" s="120"/>
      <c r="B31" s="119"/>
      <c r="C31" s="258" t="s">
        <v>107</v>
      </c>
      <c r="E31" s="113">
        <v>59.442159167226329</v>
      </c>
      <c r="F31" s="115">
        <v>28323</v>
      </c>
      <c r="G31" s="114">
        <v>29479</v>
      </c>
      <c r="H31" s="114">
        <v>29690</v>
      </c>
      <c r="I31" s="114">
        <v>30144</v>
      </c>
      <c r="J31" s="140">
        <v>29606</v>
      </c>
      <c r="K31" s="114">
        <v>-1283</v>
      </c>
      <c r="L31" s="116">
        <v>-4.3335810308721205</v>
      </c>
    </row>
    <row r="32" spans="1:12" s="110" customFormat="1" ht="15" customHeight="1" x14ac:dyDescent="0.2">
      <c r="A32" s="120"/>
      <c r="B32" s="119" t="s">
        <v>117</v>
      </c>
      <c r="C32" s="258"/>
      <c r="E32" s="113">
        <v>13.108464405855077</v>
      </c>
      <c r="F32" s="114">
        <v>7209</v>
      </c>
      <c r="G32" s="114">
        <v>7624</v>
      </c>
      <c r="H32" s="114">
        <v>7552</v>
      </c>
      <c r="I32" s="114">
        <v>7452</v>
      </c>
      <c r="J32" s="140">
        <v>7152</v>
      </c>
      <c r="K32" s="114">
        <v>57</v>
      </c>
      <c r="L32" s="116">
        <v>0.79697986577181212</v>
      </c>
    </row>
    <row r="33" spans="1:12" s="110" customFormat="1" ht="15" customHeight="1" x14ac:dyDescent="0.2">
      <c r="A33" s="120"/>
      <c r="B33" s="119"/>
      <c r="C33" s="258" t="s">
        <v>106</v>
      </c>
      <c r="E33" s="113">
        <v>44.277985851019558</v>
      </c>
      <c r="F33" s="114">
        <v>3192</v>
      </c>
      <c r="G33" s="114">
        <v>3472</v>
      </c>
      <c r="H33" s="114">
        <v>3414</v>
      </c>
      <c r="I33" s="114">
        <v>3385</v>
      </c>
      <c r="J33" s="140">
        <v>3266</v>
      </c>
      <c r="K33" s="114">
        <v>-74</v>
      </c>
      <c r="L33" s="116">
        <v>-2.2657685241886099</v>
      </c>
    </row>
    <row r="34" spans="1:12" s="110" customFormat="1" ht="15" customHeight="1" x14ac:dyDescent="0.2">
      <c r="A34" s="120"/>
      <c r="B34" s="119"/>
      <c r="C34" s="258" t="s">
        <v>107</v>
      </c>
      <c r="E34" s="113">
        <v>55.722014148980442</v>
      </c>
      <c r="F34" s="114">
        <v>4017</v>
      </c>
      <c r="G34" s="114">
        <v>4152</v>
      </c>
      <c r="H34" s="114">
        <v>4138</v>
      </c>
      <c r="I34" s="114">
        <v>4067</v>
      </c>
      <c r="J34" s="140">
        <v>3886</v>
      </c>
      <c r="K34" s="114">
        <v>131</v>
      </c>
      <c r="L34" s="116">
        <v>3.3710756562017501</v>
      </c>
    </row>
    <row r="35" spans="1:12" s="110" customFormat="1" ht="24" customHeight="1" x14ac:dyDescent="0.2">
      <c r="A35" s="604" t="s">
        <v>192</v>
      </c>
      <c r="B35" s="605"/>
      <c r="C35" s="605"/>
      <c r="D35" s="606"/>
      <c r="E35" s="113">
        <v>21.445585962360216</v>
      </c>
      <c r="F35" s="114">
        <v>11794</v>
      </c>
      <c r="G35" s="114">
        <v>12339</v>
      </c>
      <c r="H35" s="114">
        <v>12450</v>
      </c>
      <c r="I35" s="114">
        <v>12871</v>
      </c>
      <c r="J35" s="114">
        <v>11930</v>
      </c>
      <c r="K35" s="318">
        <v>-136</v>
      </c>
      <c r="L35" s="319">
        <v>-1.1399832355406538</v>
      </c>
    </row>
    <row r="36" spans="1:12" s="110" customFormat="1" ht="15" customHeight="1" x14ac:dyDescent="0.2">
      <c r="A36" s="120"/>
      <c r="B36" s="119"/>
      <c r="C36" s="258" t="s">
        <v>106</v>
      </c>
      <c r="E36" s="113">
        <v>45.336611836527048</v>
      </c>
      <c r="F36" s="114">
        <v>5347</v>
      </c>
      <c r="G36" s="114">
        <v>5620</v>
      </c>
      <c r="H36" s="114">
        <v>5602</v>
      </c>
      <c r="I36" s="114">
        <v>5827</v>
      </c>
      <c r="J36" s="114">
        <v>5380</v>
      </c>
      <c r="K36" s="318">
        <v>-33</v>
      </c>
      <c r="L36" s="116">
        <v>-0.61338289962825276</v>
      </c>
    </row>
    <row r="37" spans="1:12" s="110" customFormat="1" ht="15" customHeight="1" x14ac:dyDescent="0.2">
      <c r="A37" s="120"/>
      <c r="B37" s="119"/>
      <c r="C37" s="258" t="s">
        <v>107</v>
      </c>
      <c r="E37" s="113">
        <v>54.663388163472952</v>
      </c>
      <c r="F37" s="114">
        <v>6447</v>
      </c>
      <c r="G37" s="114">
        <v>6719</v>
      </c>
      <c r="H37" s="114">
        <v>6848</v>
      </c>
      <c r="I37" s="114">
        <v>7044</v>
      </c>
      <c r="J37" s="140">
        <v>6550</v>
      </c>
      <c r="K37" s="114">
        <v>-103</v>
      </c>
      <c r="L37" s="116">
        <v>-1.5725190839694656</v>
      </c>
    </row>
    <row r="38" spans="1:12" s="110" customFormat="1" ht="15" customHeight="1" x14ac:dyDescent="0.2">
      <c r="A38" s="120"/>
      <c r="B38" s="119" t="s">
        <v>328</v>
      </c>
      <c r="C38" s="258"/>
      <c r="E38" s="113">
        <v>48.17892535685062</v>
      </c>
      <c r="F38" s="114">
        <v>26496</v>
      </c>
      <c r="G38" s="114">
        <v>27249</v>
      </c>
      <c r="H38" s="114">
        <v>27409</v>
      </c>
      <c r="I38" s="114">
        <v>27278</v>
      </c>
      <c r="J38" s="140">
        <v>27029</v>
      </c>
      <c r="K38" s="114">
        <v>-533</v>
      </c>
      <c r="L38" s="116">
        <v>-1.9719560472085538</v>
      </c>
    </row>
    <row r="39" spans="1:12" s="110" customFormat="1" ht="15" customHeight="1" x14ac:dyDescent="0.2">
      <c r="A39" s="120"/>
      <c r="B39" s="119"/>
      <c r="C39" s="258" t="s">
        <v>106</v>
      </c>
      <c r="E39" s="113">
        <v>40.858997584541065</v>
      </c>
      <c r="F39" s="115">
        <v>10826</v>
      </c>
      <c r="G39" s="114">
        <v>11096</v>
      </c>
      <c r="H39" s="114">
        <v>11140</v>
      </c>
      <c r="I39" s="114">
        <v>10980</v>
      </c>
      <c r="J39" s="140">
        <v>10919</v>
      </c>
      <c r="K39" s="114">
        <v>-93</v>
      </c>
      <c r="L39" s="116">
        <v>-0.85172634856671858</v>
      </c>
    </row>
    <row r="40" spans="1:12" s="110" customFormat="1" ht="15" customHeight="1" x14ac:dyDescent="0.2">
      <c r="A40" s="120"/>
      <c r="B40" s="119"/>
      <c r="C40" s="258" t="s">
        <v>107</v>
      </c>
      <c r="E40" s="113">
        <v>59.141002415458935</v>
      </c>
      <c r="F40" s="115">
        <v>15670</v>
      </c>
      <c r="G40" s="114">
        <v>16153</v>
      </c>
      <c r="H40" s="114">
        <v>16269</v>
      </c>
      <c r="I40" s="114">
        <v>16298</v>
      </c>
      <c r="J40" s="140">
        <v>16110</v>
      </c>
      <c r="K40" s="114">
        <v>-440</v>
      </c>
      <c r="L40" s="116">
        <v>-2.7312228429546863</v>
      </c>
    </row>
    <row r="41" spans="1:12" s="110" customFormat="1" ht="15" customHeight="1" x14ac:dyDescent="0.2">
      <c r="A41" s="120"/>
      <c r="B41" s="320" t="s">
        <v>516</v>
      </c>
      <c r="C41" s="258"/>
      <c r="E41" s="113">
        <v>7.8570779161741973</v>
      </c>
      <c r="F41" s="115">
        <v>4321</v>
      </c>
      <c r="G41" s="114">
        <v>4405</v>
      </c>
      <c r="H41" s="114">
        <v>4340</v>
      </c>
      <c r="I41" s="114">
        <v>4373</v>
      </c>
      <c r="J41" s="140">
        <v>4218</v>
      </c>
      <c r="K41" s="114">
        <v>103</v>
      </c>
      <c r="L41" s="116">
        <v>2.4419155998103368</v>
      </c>
    </row>
    <row r="42" spans="1:12" s="110" customFormat="1" ht="15" customHeight="1" x14ac:dyDescent="0.2">
      <c r="A42" s="120"/>
      <c r="B42" s="119"/>
      <c r="C42" s="268" t="s">
        <v>106</v>
      </c>
      <c r="D42" s="182"/>
      <c r="E42" s="113">
        <v>43.508447118722515</v>
      </c>
      <c r="F42" s="115">
        <v>1880</v>
      </c>
      <c r="G42" s="114">
        <v>1931</v>
      </c>
      <c r="H42" s="114">
        <v>1900</v>
      </c>
      <c r="I42" s="114">
        <v>1891</v>
      </c>
      <c r="J42" s="140">
        <v>1829</v>
      </c>
      <c r="K42" s="114">
        <v>51</v>
      </c>
      <c r="L42" s="116">
        <v>2.7884089666484417</v>
      </c>
    </row>
    <row r="43" spans="1:12" s="110" customFormat="1" ht="15" customHeight="1" x14ac:dyDescent="0.2">
      <c r="A43" s="120"/>
      <c r="B43" s="119"/>
      <c r="C43" s="268" t="s">
        <v>107</v>
      </c>
      <c r="D43" s="182"/>
      <c r="E43" s="113">
        <v>56.491552881277485</v>
      </c>
      <c r="F43" s="115">
        <v>2441</v>
      </c>
      <c r="G43" s="114">
        <v>2474</v>
      </c>
      <c r="H43" s="114">
        <v>2440</v>
      </c>
      <c r="I43" s="114">
        <v>2482</v>
      </c>
      <c r="J43" s="140">
        <v>2389</v>
      </c>
      <c r="K43" s="114">
        <v>52</v>
      </c>
      <c r="L43" s="116">
        <v>2.176642946839682</v>
      </c>
    </row>
    <row r="44" spans="1:12" s="110" customFormat="1" ht="15" customHeight="1" x14ac:dyDescent="0.2">
      <c r="A44" s="120"/>
      <c r="B44" s="119" t="s">
        <v>205</v>
      </c>
      <c r="C44" s="268"/>
      <c r="D44" s="182"/>
      <c r="E44" s="113">
        <v>22.518410764614966</v>
      </c>
      <c r="F44" s="115">
        <v>12384</v>
      </c>
      <c r="G44" s="114">
        <v>13228</v>
      </c>
      <c r="H44" s="114">
        <v>13224</v>
      </c>
      <c r="I44" s="114">
        <v>13372</v>
      </c>
      <c r="J44" s="140">
        <v>13380</v>
      </c>
      <c r="K44" s="114">
        <v>-996</v>
      </c>
      <c r="L44" s="116">
        <v>-7.4439461883408073</v>
      </c>
    </row>
    <row r="45" spans="1:12" s="110" customFormat="1" ht="15" customHeight="1" x14ac:dyDescent="0.2">
      <c r="A45" s="120"/>
      <c r="B45" s="119"/>
      <c r="C45" s="268" t="s">
        <v>106</v>
      </c>
      <c r="D45" s="182"/>
      <c r="E45" s="113">
        <v>36.442183462532299</v>
      </c>
      <c r="F45" s="115">
        <v>4513</v>
      </c>
      <c r="G45" s="114">
        <v>4848</v>
      </c>
      <c r="H45" s="114">
        <v>4853</v>
      </c>
      <c r="I45" s="114">
        <v>4887</v>
      </c>
      <c r="J45" s="140">
        <v>4846</v>
      </c>
      <c r="K45" s="114">
        <v>-333</v>
      </c>
      <c r="L45" s="116">
        <v>-6.8716467189434587</v>
      </c>
    </row>
    <row r="46" spans="1:12" s="110" customFormat="1" ht="15" customHeight="1" x14ac:dyDescent="0.2">
      <c r="A46" s="123"/>
      <c r="B46" s="124"/>
      <c r="C46" s="260" t="s">
        <v>107</v>
      </c>
      <c r="D46" s="261"/>
      <c r="E46" s="125">
        <v>63.557816537467701</v>
      </c>
      <c r="F46" s="143">
        <v>7871</v>
      </c>
      <c r="G46" s="144">
        <v>8380</v>
      </c>
      <c r="H46" s="144">
        <v>8371</v>
      </c>
      <c r="I46" s="144">
        <v>8485</v>
      </c>
      <c r="J46" s="145">
        <v>8534</v>
      </c>
      <c r="K46" s="144">
        <v>-663</v>
      </c>
      <c r="L46" s="146">
        <v>-7.7689243027888448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54995</v>
      </c>
      <c r="E11" s="114">
        <v>57221</v>
      </c>
      <c r="F11" s="114">
        <v>57423</v>
      </c>
      <c r="G11" s="114">
        <v>57894</v>
      </c>
      <c r="H11" s="140">
        <v>56557</v>
      </c>
      <c r="I11" s="115">
        <v>-1562</v>
      </c>
      <c r="J11" s="116">
        <v>-2.7618155135526989</v>
      </c>
    </row>
    <row r="12" spans="1:15" s="110" customFormat="1" ht="24.95" customHeight="1" x14ac:dyDescent="0.2">
      <c r="A12" s="193" t="s">
        <v>132</v>
      </c>
      <c r="B12" s="194" t="s">
        <v>133</v>
      </c>
      <c r="C12" s="113">
        <v>1.0510046367851622</v>
      </c>
      <c r="D12" s="115">
        <v>578</v>
      </c>
      <c r="E12" s="114">
        <v>557</v>
      </c>
      <c r="F12" s="114">
        <v>560</v>
      </c>
      <c r="G12" s="114">
        <v>590</v>
      </c>
      <c r="H12" s="140">
        <v>531</v>
      </c>
      <c r="I12" s="115">
        <v>47</v>
      </c>
      <c r="J12" s="116">
        <v>8.8512241054613927</v>
      </c>
    </row>
    <row r="13" spans="1:15" s="110" customFormat="1" ht="24.95" customHeight="1" x14ac:dyDescent="0.2">
      <c r="A13" s="193" t="s">
        <v>134</v>
      </c>
      <c r="B13" s="199" t="s">
        <v>214</v>
      </c>
      <c r="C13" s="113">
        <v>0.37639785435039547</v>
      </c>
      <c r="D13" s="115">
        <v>207</v>
      </c>
      <c r="E13" s="114">
        <v>210</v>
      </c>
      <c r="F13" s="114">
        <v>206</v>
      </c>
      <c r="G13" s="114">
        <v>232</v>
      </c>
      <c r="H13" s="140">
        <v>229</v>
      </c>
      <c r="I13" s="115">
        <v>-22</v>
      </c>
      <c r="J13" s="116">
        <v>-9.606986899563319</v>
      </c>
    </row>
    <row r="14" spans="1:15" s="287" customFormat="1" ht="24.95" customHeight="1" x14ac:dyDescent="0.2">
      <c r="A14" s="193" t="s">
        <v>215</v>
      </c>
      <c r="B14" s="199" t="s">
        <v>137</v>
      </c>
      <c r="C14" s="113">
        <v>7.0951904718610779</v>
      </c>
      <c r="D14" s="115">
        <v>3902</v>
      </c>
      <c r="E14" s="114">
        <v>3920</v>
      </c>
      <c r="F14" s="114">
        <v>4023</v>
      </c>
      <c r="G14" s="114">
        <v>4078</v>
      </c>
      <c r="H14" s="140">
        <v>4085</v>
      </c>
      <c r="I14" s="115">
        <v>-183</v>
      </c>
      <c r="J14" s="116">
        <v>-4.4798041615667072</v>
      </c>
      <c r="K14" s="110"/>
      <c r="L14" s="110"/>
      <c r="M14" s="110"/>
      <c r="N14" s="110"/>
      <c r="O14" s="110"/>
    </row>
    <row r="15" spans="1:15" s="110" customFormat="1" ht="24.95" customHeight="1" x14ac:dyDescent="0.2">
      <c r="A15" s="193" t="s">
        <v>216</v>
      </c>
      <c r="B15" s="199" t="s">
        <v>217</v>
      </c>
      <c r="C15" s="113">
        <v>2.631148286207837</v>
      </c>
      <c r="D15" s="115">
        <v>1447</v>
      </c>
      <c r="E15" s="114">
        <v>1438</v>
      </c>
      <c r="F15" s="114">
        <v>1439</v>
      </c>
      <c r="G15" s="114">
        <v>1408</v>
      </c>
      <c r="H15" s="140">
        <v>1408</v>
      </c>
      <c r="I15" s="115">
        <v>39</v>
      </c>
      <c r="J15" s="116">
        <v>2.7698863636363638</v>
      </c>
    </row>
    <row r="16" spans="1:15" s="287" customFormat="1" ht="24.95" customHeight="1" x14ac:dyDescent="0.2">
      <c r="A16" s="193" t="s">
        <v>218</v>
      </c>
      <c r="B16" s="199" t="s">
        <v>141</v>
      </c>
      <c r="C16" s="113">
        <v>2.7820710973724885</v>
      </c>
      <c r="D16" s="115">
        <v>1530</v>
      </c>
      <c r="E16" s="114">
        <v>1579</v>
      </c>
      <c r="F16" s="114">
        <v>1633</v>
      </c>
      <c r="G16" s="114">
        <v>1667</v>
      </c>
      <c r="H16" s="140">
        <v>1649</v>
      </c>
      <c r="I16" s="115">
        <v>-119</v>
      </c>
      <c r="J16" s="116">
        <v>-7.2164948453608249</v>
      </c>
      <c r="K16" s="110"/>
      <c r="L16" s="110"/>
      <c r="M16" s="110"/>
      <c r="N16" s="110"/>
      <c r="O16" s="110"/>
    </row>
    <row r="17" spans="1:15" s="110" customFormat="1" ht="24.95" customHeight="1" x14ac:dyDescent="0.2">
      <c r="A17" s="193" t="s">
        <v>142</v>
      </c>
      <c r="B17" s="199" t="s">
        <v>220</v>
      </c>
      <c r="C17" s="113">
        <v>1.6819710882807528</v>
      </c>
      <c r="D17" s="115">
        <v>925</v>
      </c>
      <c r="E17" s="114">
        <v>903</v>
      </c>
      <c r="F17" s="114">
        <v>951</v>
      </c>
      <c r="G17" s="114">
        <v>1003</v>
      </c>
      <c r="H17" s="140">
        <v>1028</v>
      </c>
      <c r="I17" s="115">
        <v>-103</v>
      </c>
      <c r="J17" s="116">
        <v>-10.019455252918288</v>
      </c>
    </row>
    <row r="18" spans="1:15" s="287" customFormat="1" ht="24.95" customHeight="1" x14ac:dyDescent="0.2">
      <c r="A18" s="201" t="s">
        <v>144</v>
      </c>
      <c r="B18" s="202" t="s">
        <v>145</v>
      </c>
      <c r="C18" s="113">
        <v>4.3476679698154381</v>
      </c>
      <c r="D18" s="115">
        <v>2391</v>
      </c>
      <c r="E18" s="114">
        <v>2444</v>
      </c>
      <c r="F18" s="114">
        <v>2377</v>
      </c>
      <c r="G18" s="114">
        <v>2412</v>
      </c>
      <c r="H18" s="140">
        <v>2405</v>
      </c>
      <c r="I18" s="115">
        <v>-14</v>
      </c>
      <c r="J18" s="116">
        <v>-0.58212058212058215</v>
      </c>
      <c r="K18" s="110"/>
      <c r="L18" s="110"/>
      <c r="M18" s="110"/>
      <c r="N18" s="110"/>
      <c r="O18" s="110"/>
    </row>
    <row r="19" spans="1:15" s="110" customFormat="1" ht="24.95" customHeight="1" x14ac:dyDescent="0.2">
      <c r="A19" s="193" t="s">
        <v>146</v>
      </c>
      <c r="B19" s="199" t="s">
        <v>147</v>
      </c>
      <c r="C19" s="113">
        <v>17.177925265933268</v>
      </c>
      <c r="D19" s="115">
        <v>9447</v>
      </c>
      <c r="E19" s="114">
        <v>9588</v>
      </c>
      <c r="F19" s="114">
        <v>9448</v>
      </c>
      <c r="G19" s="114">
        <v>9662</v>
      </c>
      <c r="H19" s="140">
        <v>9456</v>
      </c>
      <c r="I19" s="115">
        <v>-9</v>
      </c>
      <c r="J19" s="116">
        <v>-9.5177664974619283E-2</v>
      </c>
    </row>
    <row r="20" spans="1:15" s="287" customFormat="1" ht="24.95" customHeight="1" x14ac:dyDescent="0.2">
      <c r="A20" s="193" t="s">
        <v>148</v>
      </c>
      <c r="B20" s="199" t="s">
        <v>149</v>
      </c>
      <c r="C20" s="113">
        <v>5.365942358396218</v>
      </c>
      <c r="D20" s="115">
        <v>2951</v>
      </c>
      <c r="E20" s="114">
        <v>3067</v>
      </c>
      <c r="F20" s="114">
        <v>3075</v>
      </c>
      <c r="G20" s="114">
        <v>3096</v>
      </c>
      <c r="H20" s="140">
        <v>3132</v>
      </c>
      <c r="I20" s="115">
        <v>-181</v>
      </c>
      <c r="J20" s="116">
        <v>-5.7790549169859515</v>
      </c>
      <c r="K20" s="110"/>
      <c r="L20" s="110"/>
      <c r="M20" s="110"/>
      <c r="N20" s="110"/>
      <c r="O20" s="110"/>
    </row>
    <row r="21" spans="1:15" s="110" customFormat="1" ht="24.95" customHeight="1" x14ac:dyDescent="0.2">
      <c r="A21" s="201" t="s">
        <v>150</v>
      </c>
      <c r="B21" s="202" t="s">
        <v>151</v>
      </c>
      <c r="C21" s="113">
        <v>8.9862714792253833</v>
      </c>
      <c r="D21" s="115">
        <v>4942</v>
      </c>
      <c r="E21" s="114">
        <v>5722</v>
      </c>
      <c r="F21" s="114">
        <v>5929</v>
      </c>
      <c r="G21" s="114">
        <v>5910</v>
      </c>
      <c r="H21" s="140">
        <v>5553</v>
      </c>
      <c r="I21" s="115">
        <v>-611</v>
      </c>
      <c r="J21" s="116">
        <v>-11.003061408247794</v>
      </c>
    </row>
    <row r="22" spans="1:15" s="110" customFormat="1" ht="24.95" customHeight="1" x14ac:dyDescent="0.2">
      <c r="A22" s="201" t="s">
        <v>152</v>
      </c>
      <c r="B22" s="199" t="s">
        <v>153</v>
      </c>
      <c r="C22" s="113">
        <v>1.052822983907628</v>
      </c>
      <c r="D22" s="115">
        <v>579</v>
      </c>
      <c r="E22" s="114">
        <v>638</v>
      </c>
      <c r="F22" s="114">
        <v>640</v>
      </c>
      <c r="G22" s="114">
        <v>643</v>
      </c>
      <c r="H22" s="140">
        <v>665</v>
      </c>
      <c r="I22" s="115">
        <v>-86</v>
      </c>
      <c r="J22" s="116">
        <v>-12.93233082706767</v>
      </c>
    </row>
    <row r="23" spans="1:15" s="110" customFormat="1" ht="24.95" customHeight="1" x14ac:dyDescent="0.2">
      <c r="A23" s="193" t="s">
        <v>154</v>
      </c>
      <c r="B23" s="199" t="s">
        <v>155</v>
      </c>
      <c r="C23" s="113">
        <v>1.1510137285207747</v>
      </c>
      <c r="D23" s="115">
        <v>633</v>
      </c>
      <c r="E23" s="114">
        <v>646</v>
      </c>
      <c r="F23" s="114">
        <v>672</v>
      </c>
      <c r="G23" s="114">
        <v>672</v>
      </c>
      <c r="H23" s="140">
        <v>653</v>
      </c>
      <c r="I23" s="115">
        <v>-20</v>
      </c>
      <c r="J23" s="116">
        <v>-3.0627871362940278</v>
      </c>
    </row>
    <row r="24" spans="1:15" s="110" customFormat="1" ht="24.95" customHeight="1" x14ac:dyDescent="0.2">
      <c r="A24" s="193" t="s">
        <v>156</v>
      </c>
      <c r="B24" s="199" t="s">
        <v>221</v>
      </c>
      <c r="C24" s="113">
        <v>8.1789253568506233</v>
      </c>
      <c r="D24" s="115">
        <v>4498</v>
      </c>
      <c r="E24" s="114">
        <v>4519</v>
      </c>
      <c r="F24" s="114">
        <v>4559</v>
      </c>
      <c r="G24" s="114">
        <v>4552</v>
      </c>
      <c r="H24" s="140">
        <v>4532</v>
      </c>
      <c r="I24" s="115">
        <v>-34</v>
      </c>
      <c r="J24" s="116">
        <v>-0.75022065313327446</v>
      </c>
    </row>
    <row r="25" spans="1:15" s="110" customFormat="1" ht="24.95" customHeight="1" x14ac:dyDescent="0.2">
      <c r="A25" s="193" t="s">
        <v>222</v>
      </c>
      <c r="B25" s="204" t="s">
        <v>159</v>
      </c>
      <c r="C25" s="113">
        <v>18.730793708518956</v>
      </c>
      <c r="D25" s="115">
        <v>10301</v>
      </c>
      <c r="E25" s="114">
        <v>10789</v>
      </c>
      <c r="F25" s="114">
        <v>10745</v>
      </c>
      <c r="G25" s="114">
        <v>10640</v>
      </c>
      <c r="H25" s="140">
        <v>10406</v>
      </c>
      <c r="I25" s="115">
        <v>-105</v>
      </c>
      <c r="J25" s="116">
        <v>-1.0090332500480492</v>
      </c>
    </row>
    <row r="26" spans="1:15" s="110" customFormat="1" ht="24.95" customHeight="1" x14ac:dyDescent="0.2">
      <c r="A26" s="201">
        <v>782.78300000000002</v>
      </c>
      <c r="B26" s="203" t="s">
        <v>160</v>
      </c>
      <c r="C26" s="113">
        <v>0.43458496226929721</v>
      </c>
      <c r="D26" s="115">
        <v>239</v>
      </c>
      <c r="E26" s="114">
        <v>350</v>
      </c>
      <c r="F26" s="114">
        <v>413</v>
      </c>
      <c r="G26" s="114">
        <v>439</v>
      </c>
      <c r="H26" s="140">
        <v>217</v>
      </c>
      <c r="I26" s="115">
        <v>22</v>
      </c>
      <c r="J26" s="116">
        <v>10.138248847926267</v>
      </c>
    </row>
    <row r="27" spans="1:15" s="110" customFormat="1" ht="24.95" customHeight="1" x14ac:dyDescent="0.2">
      <c r="A27" s="193" t="s">
        <v>161</v>
      </c>
      <c r="B27" s="199" t="s">
        <v>162</v>
      </c>
      <c r="C27" s="113">
        <v>1.2582962087462497</v>
      </c>
      <c r="D27" s="115">
        <v>692</v>
      </c>
      <c r="E27" s="114">
        <v>682</v>
      </c>
      <c r="F27" s="114">
        <v>661</v>
      </c>
      <c r="G27" s="114">
        <v>669</v>
      </c>
      <c r="H27" s="140">
        <v>631</v>
      </c>
      <c r="I27" s="115">
        <v>61</v>
      </c>
      <c r="J27" s="116">
        <v>9.6671949286846282</v>
      </c>
    </row>
    <row r="28" spans="1:15" s="110" customFormat="1" ht="24.95" customHeight="1" x14ac:dyDescent="0.2">
      <c r="A28" s="193" t="s">
        <v>163</v>
      </c>
      <c r="B28" s="199" t="s">
        <v>164</v>
      </c>
      <c r="C28" s="113">
        <v>2.4656786980634604</v>
      </c>
      <c r="D28" s="115">
        <v>1356</v>
      </c>
      <c r="E28" s="114">
        <v>1432</v>
      </c>
      <c r="F28" s="114">
        <v>1413</v>
      </c>
      <c r="G28" s="114">
        <v>1468</v>
      </c>
      <c r="H28" s="140">
        <v>1379</v>
      </c>
      <c r="I28" s="115">
        <v>-23</v>
      </c>
      <c r="J28" s="116">
        <v>-1.6678752719361856</v>
      </c>
    </row>
    <row r="29" spans="1:15" s="110" customFormat="1" ht="24.95" customHeight="1" x14ac:dyDescent="0.2">
      <c r="A29" s="193">
        <v>86</v>
      </c>
      <c r="B29" s="199" t="s">
        <v>165</v>
      </c>
      <c r="C29" s="113">
        <v>5.351395581416492</v>
      </c>
      <c r="D29" s="115">
        <v>2943</v>
      </c>
      <c r="E29" s="114">
        <v>2967</v>
      </c>
      <c r="F29" s="114">
        <v>2997</v>
      </c>
      <c r="G29" s="114">
        <v>3040</v>
      </c>
      <c r="H29" s="140">
        <v>3048</v>
      </c>
      <c r="I29" s="115">
        <v>-105</v>
      </c>
      <c r="J29" s="116">
        <v>-3.4448818897637796</v>
      </c>
    </row>
    <row r="30" spans="1:15" s="110" customFormat="1" ht="24.95" customHeight="1" x14ac:dyDescent="0.2">
      <c r="A30" s="193">
        <v>87.88</v>
      </c>
      <c r="B30" s="204" t="s">
        <v>166</v>
      </c>
      <c r="C30" s="113">
        <v>4.8095281389217206</v>
      </c>
      <c r="D30" s="115">
        <v>2645</v>
      </c>
      <c r="E30" s="114">
        <v>2633</v>
      </c>
      <c r="F30" s="114">
        <v>2666</v>
      </c>
      <c r="G30" s="114">
        <v>2700</v>
      </c>
      <c r="H30" s="140">
        <v>2727</v>
      </c>
      <c r="I30" s="115">
        <v>-82</v>
      </c>
      <c r="J30" s="116">
        <v>-3.0069673634030072</v>
      </c>
    </row>
    <row r="31" spans="1:15" s="110" customFormat="1" ht="24.95" customHeight="1" x14ac:dyDescent="0.2">
      <c r="A31" s="193" t="s">
        <v>167</v>
      </c>
      <c r="B31" s="199" t="s">
        <v>168</v>
      </c>
      <c r="C31" s="113">
        <v>12.1483771251932</v>
      </c>
      <c r="D31" s="115">
        <v>6681</v>
      </c>
      <c r="E31" s="114">
        <v>7051</v>
      </c>
      <c r="F31" s="114">
        <v>7032</v>
      </c>
      <c r="G31" s="114">
        <v>7082</v>
      </c>
      <c r="H31" s="140">
        <v>6899</v>
      </c>
      <c r="I31" s="115">
        <v>-218</v>
      </c>
      <c r="J31" s="116">
        <v>-3.1598782432236554</v>
      </c>
    </row>
    <row r="32" spans="1:15" s="110" customFormat="1" ht="24.95" customHeight="1" x14ac:dyDescent="0.2">
      <c r="A32" s="193"/>
      <c r="B32" s="204" t="s">
        <v>169</v>
      </c>
      <c r="C32" s="113" t="s">
        <v>513</v>
      </c>
      <c r="D32" s="115" t="s">
        <v>513</v>
      </c>
      <c r="E32" s="114" t="s">
        <v>513</v>
      </c>
      <c r="F32" s="114" t="s">
        <v>513</v>
      </c>
      <c r="G32" s="114">
        <v>9</v>
      </c>
      <c r="H32" s="140">
        <v>9</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1.0510046367851622</v>
      </c>
      <c r="D34" s="115">
        <v>578</v>
      </c>
      <c r="E34" s="114">
        <v>557</v>
      </c>
      <c r="F34" s="114">
        <v>560</v>
      </c>
      <c r="G34" s="114">
        <v>590</v>
      </c>
      <c r="H34" s="140">
        <v>531</v>
      </c>
      <c r="I34" s="115">
        <v>47</v>
      </c>
      <c r="J34" s="116">
        <v>8.8512241054613927</v>
      </c>
    </row>
    <row r="35" spans="1:10" s="110" customFormat="1" ht="24.95" customHeight="1" x14ac:dyDescent="0.2">
      <c r="A35" s="292" t="s">
        <v>171</v>
      </c>
      <c r="B35" s="293" t="s">
        <v>172</v>
      </c>
      <c r="C35" s="113">
        <v>11.819256296026911</v>
      </c>
      <c r="D35" s="115">
        <v>6500</v>
      </c>
      <c r="E35" s="114">
        <v>6574</v>
      </c>
      <c r="F35" s="114">
        <v>6606</v>
      </c>
      <c r="G35" s="114">
        <v>6722</v>
      </c>
      <c r="H35" s="140">
        <v>6719</v>
      </c>
      <c r="I35" s="115">
        <v>-219</v>
      </c>
      <c r="J35" s="116">
        <v>-3.2594136032147643</v>
      </c>
    </row>
    <row r="36" spans="1:10" s="110" customFormat="1" ht="24.95" customHeight="1" x14ac:dyDescent="0.2">
      <c r="A36" s="294" t="s">
        <v>173</v>
      </c>
      <c r="B36" s="295" t="s">
        <v>174</v>
      </c>
      <c r="C36" s="125">
        <v>87.111555595963267</v>
      </c>
      <c r="D36" s="143">
        <v>47907</v>
      </c>
      <c r="E36" s="144">
        <v>50084</v>
      </c>
      <c r="F36" s="144">
        <v>50250</v>
      </c>
      <c r="G36" s="144">
        <v>50573</v>
      </c>
      <c r="H36" s="145">
        <v>49298</v>
      </c>
      <c r="I36" s="143">
        <v>-1391</v>
      </c>
      <c r="J36" s="146">
        <v>-2.8216154813582701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54995</v>
      </c>
      <c r="F11" s="264">
        <v>57221</v>
      </c>
      <c r="G11" s="264">
        <v>57423</v>
      </c>
      <c r="H11" s="264">
        <v>57894</v>
      </c>
      <c r="I11" s="265">
        <v>56557</v>
      </c>
      <c r="J11" s="263">
        <v>-1562</v>
      </c>
      <c r="K11" s="266">
        <v>-2.7618155135526989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48.420765524138559</v>
      </c>
      <c r="E13" s="115">
        <v>26629</v>
      </c>
      <c r="F13" s="114">
        <v>27685</v>
      </c>
      <c r="G13" s="114">
        <v>27915</v>
      </c>
      <c r="H13" s="114">
        <v>28148</v>
      </c>
      <c r="I13" s="140">
        <v>27338</v>
      </c>
      <c r="J13" s="115">
        <v>-709</v>
      </c>
      <c r="K13" s="116">
        <v>-2.5934596532299365</v>
      </c>
    </row>
    <row r="14" spans="1:15" ht="15.95" customHeight="1" x14ac:dyDescent="0.2">
      <c r="A14" s="306" t="s">
        <v>230</v>
      </c>
      <c r="B14" s="307"/>
      <c r="C14" s="308"/>
      <c r="D14" s="113">
        <v>39.665424129466317</v>
      </c>
      <c r="E14" s="115">
        <v>21814</v>
      </c>
      <c r="F14" s="114">
        <v>22712</v>
      </c>
      <c r="G14" s="114">
        <v>22788</v>
      </c>
      <c r="H14" s="114">
        <v>22901</v>
      </c>
      <c r="I14" s="140">
        <v>22507</v>
      </c>
      <c r="J14" s="115">
        <v>-693</v>
      </c>
      <c r="K14" s="116">
        <v>-3.0790420757986405</v>
      </c>
    </row>
    <row r="15" spans="1:15" ht="15.95" customHeight="1" x14ac:dyDescent="0.2">
      <c r="A15" s="306" t="s">
        <v>231</v>
      </c>
      <c r="B15" s="307"/>
      <c r="C15" s="308"/>
      <c r="D15" s="113">
        <v>4.633148468042549</v>
      </c>
      <c r="E15" s="115">
        <v>2548</v>
      </c>
      <c r="F15" s="114">
        <v>2616</v>
      </c>
      <c r="G15" s="114">
        <v>2572</v>
      </c>
      <c r="H15" s="114">
        <v>2578</v>
      </c>
      <c r="I15" s="140">
        <v>2558</v>
      </c>
      <c r="J15" s="115">
        <v>-10</v>
      </c>
      <c r="K15" s="116">
        <v>-0.39093041438623927</v>
      </c>
    </row>
    <row r="16" spans="1:15" ht="15.95" customHeight="1" x14ac:dyDescent="0.2">
      <c r="A16" s="306" t="s">
        <v>232</v>
      </c>
      <c r="B16" s="307"/>
      <c r="C16" s="308"/>
      <c r="D16" s="113">
        <v>2.3329393581234656</v>
      </c>
      <c r="E16" s="115">
        <v>1283</v>
      </c>
      <c r="F16" s="114">
        <v>1347</v>
      </c>
      <c r="G16" s="114">
        <v>1311</v>
      </c>
      <c r="H16" s="114">
        <v>1358</v>
      </c>
      <c r="I16" s="140">
        <v>1335</v>
      </c>
      <c r="J16" s="115">
        <v>-52</v>
      </c>
      <c r="K16" s="116">
        <v>-3.8951310861423223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0.83825802345667788</v>
      </c>
      <c r="E18" s="115">
        <v>461</v>
      </c>
      <c r="F18" s="114">
        <v>447</v>
      </c>
      <c r="G18" s="114">
        <v>440</v>
      </c>
      <c r="H18" s="114">
        <v>459</v>
      </c>
      <c r="I18" s="140">
        <v>431</v>
      </c>
      <c r="J18" s="115">
        <v>30</v>
      </c>
      <c r="K18" s="116">
        <v>6.9605568445475638</v>
      </c>
    </row>
    <row r="19" spans="1:11" ht="14.1" customHeight="1" x14ac:dyDescent="0.2">
      <c r="A19" s="306" t="s">
        <v>235</v>
      </c>
      <c r="B19" s="307" t="s">
        <v>236</v>
      </c>
      <c r="C19" s="308"/>
      <c r="D19" s="113">
        <v>0.52368397127011546</v>
      </c>
      <c r="E19" s="115">
        <v>288</v>
      </c>
      <c r="F19" s="114">
        <v>271</v>
      </c>
      <c r="G19" s="114">
        <v>272</v>
      </c>
      <c r="H19" s="114">
        <v>282</v>
      </c>
      <c r="I19" s="140">
        <v>258</v>
      </c>
      <c r="J19" s="115">
        <v>30</v>
      </c>
      <c r="K19" s="116">
        <v>11.627906976744185</v>
      </c>
    </row>
    <row r="20" spans="1:11" ht="14.1" customHeight="1" x14ac:dyDescent="0.2">
      <c r="A20" s="306">
        <v>12</v>
      </c>
      <c r="B20" s="307" t="s">
        <v>237</v>
      </c>
      <c r="C20" s="308"/>
      <c r="D20" s="113">
        <v>1.2782980270933721</v>
      </c>
      <c r="E20" s="115">
        <v>703</v>
      </c>
      <c r="F20" s="114">
        <v>691</v>
      </c>
      <c r="G20" s="114">
        <v>724</v>
      </c>
      <c r="H20" s="114">
        <v>732</v>
      </c>
      <c r="I20" s="140">
        <v>689</v>
      </c>
      <c r="J20" s="115">
        <v>14</v>
      </c>
      <c r="K20" s="116">
        <v>2.0319303338171264</v>
      </c>
    </row>
    <row r="21" spans="1:11" ht="14.1" customHeight="1" x14ac:dyDescent="0.2">
      <c r="A21" s="306">
        <v>21</v>
      </c>
      <c r="B21" s="307" t="s">
        <v>238</v>
      </c>
      <c r="C21" s="308"/>
      <c r="D21" s="113">
        <v>0.26366033275752343</v>
      </c>
      <c r="E21" s="115">
        <v>145</v>
      </c>
      <c r="F21" s="114">
        <v>145</v>
      </c>
      <c r="G21" s="114">
        <v>160</v>
      </c>
      <c r="H21" s="114">
        <v>166</v>
      </c>
      <c r="I21" s="140">
        <v>162</v>
      </c>
      <c r="J21" s="115">
        <v>-17</v>
      </c>
      <c r="K21" s="116">
        <v>-10.493827160493828</v>
      </c>
    </row>
    <row r="22" spans="1:11" ht="14.1" customHeight="1" x14ac:dyDescent="0.2">
      <c r="A22" s="306">
        <v>22</v>
      </c>
      <c r="B22" s="307" t="s">
        <v>239</v>
      </c>
      <c r="C22" s="308"/>
      <c r="D22" s="113">
        <v>0.42185653241203747</v>
      </c>
      <c r="E22" s="115">
        <v>232</v>
      </c>
      <c r="F22" s="114">
        <v>237</v>
      </c>
      <c r="G22" s="114">
        <v>233</v>
      </c>
      <c r="H22" s="114">
        <v>246</v>
      </c>
      <c r="I22" s="140">
        <v>243</v>
      </c>
      <c r="J22" s="115">
        <v>-11</v>
      </c>
      <c r="K22" s="116">
        <v>-4.5267489711934159</v>
      </c>
    </row>
    <row r="23" spans="1:11" ht="14.1" customHeight="1" x14ac:dyDescent="0.2">
      <c r="A23" s="306">
        <v>23</v>
      </c>
      <c r="B23" s="307" t="s">
        <v>240</v>
      </c>
      <c r="C23" s="308"/>
      <c r="D23" s="113">
        <v>0.44731339212655696</v>
      </c>
      <c r="E23" s="115">
        <v>246</v>
      </c>
      <c r="F23" s="114">
        <v>266</v>
      </c>
      <c r="G23" s="114">
        <v>269</v>
      </c>
      <c r="H23" s="114">
        <v>273</v>
      </c>
      <c r="I23" s="140">
        <v>275</v>
      </c>
      <c r="J23" s="115">
        <v>-29</v>
      </c>
      <c r="K23" s="116">
        <v>-10.545454545454545</v>
      </c>
    </row>
    <row r="24" spans="1:11" ht="14.1" customHeight="1" x14ac:dyDescent="0.2">
      <c r="A24" s="306">
        <v>24</v>
      </c>
      <c r="B24" s="307" t="s">
        <v>241</v>
      </c>
      <c r="C24" s="308"/>
      <c r="D24" s="113">
        <v>0.5982362032912083</v>
      </c>
      <c r="E24" s="115">
        <v>329</v>
      </c>
      <c r="F24" s="114">
        <v>345</v>
      </c>
      <c r="G24" s="114">
        <v>362</v>
      </c>
      <c r="H24" s="114">
        <v>392</v>
      </c>
      <c r="I24" s="140">
        <v>396</v>
      </c>
      <c r="J24" s="115">
        <v>-67</v>
      </c>
      <c r="K24" s="116">
        <v>-16.91919191919192</v>
      </c>
    </row>
    <row r="25" spans="1:11" ht="14.1" customHeight="1" x14ac:dyDescent="0.2">
      <c r="A25" s="306">
        <v>25</v>
      </c>
      <c r="B25" s="307" t="s">
        <v>242</v>
      </c>
      <c r="C25" s="308"/>
      <c r="D25" s="113">
        <v>1.0000909173561232</v>
      </c>
      <c r="E25" s="115">
        <v>550</v>
      </c>
      <c r="F25" s="114">
        <v>578</v>
      </c>
      <c r="G25" s="114">
        <v>567</v>
      </c>
      <c r="H25" s="114">
        <v>592</v>
      </c>
      <c r="I25" s="140">
        <v>590</v>
      </c>
      <c r="J25" s="115">
        <v>-40</v>
      </c>
      <c r="K25" s="116">
        <v>-6.7796610169491522</v>
      </c>
    </row>
    <row r="26" spans="1:11" ht="14.1" customHeight="1" x14ac:dyDescent="0.2">
      <c r="A26" s="306">
        <v>26</v>
      </c>
      <c r="B26" s="307" t="s">
        <v>243</v>
      </c>
      <c r="C26" s="308"/>
      <c r="D26" s="113">
        <v>0.78007091553777619</v>
      </c>
      <c r="E26" s="115">
        <v>429</v>
      </c>
      <c r="F26" s="114">
        <v>437</v>
      </c>
      <c r="G26" s="114">
        <v>443</v>
      </c>
      <c r="H26" s="114">
        <v>443</v>
      </c>
      <c r="I26" s="140">
        <v>433</v>
      </c>
      <c r="J26" s="115">
        <v>-4</v>
      </c>
      <c r="K26" s="116">
        <v>-0.92378752886836024</v>
      </c>
    </row>
    <row r="27" spans="1:11" ht="14.1" customHeight="1" x14ac:dyDescent="0.2">
      <c r="A27" s="306">
        <v>27</v>
      </c>
      <c r="B27" s="307" t="s">
        <v>244</v>
      </c>
      <c r="C27" s="308"/>
      <c r="D27" s="113">
        <v>0.29093553959450857</v>
      </c>
      <c r="E27" s="115">
        <v>160</v>
      </c>
      <c r="F27" s="114">
        <v>160</v>
      </c>
      <c r="G27" s="114">
        <v>157</v>
      </c>
      <c r="H27" s="114">
        <v>164</v>
      </c>
      <c r="I27" s="140">
        <v>159</v>
      </c>
      <c r="J27" s="115">
        <v>1</v>
      </c>
      <c r="K27" s="116">
        <v>0.62893081761006286</v>
      </c>
    </row>
    <row r="28" spans="1:11" ht="14.1" customHeight="1" x14ac:dyDescent="0.2">
      <c r="A28" s="306">
        <v>28</v>
      </c>
      <c r="B28" s="307" t="s">
        <v>245</v>
      </c>
      <c r="C28" s="308"/>
      <c r="D28" s="113">
        <v>0.20365487771615601</v>
      </c>
      <c r="E28" s="115">
        <v>112</v>
      </c>
      <c r="F28" s="114">
        <v>123</v>
      </c>
      <c r="G28" s="114">
        <v>117</v>
      </c>
      <c r="H28" s="114">
        <v>116</v>
      </c>
      <c r="I28" s="140">
        <v>120</v>
      </c>
      <c r="J28" s="115">
        <v>-8</v>
      </c>
      <c r="K28" s="116">
        <v>-6.666666666666667</v>
      </c>
    </row>
    <row r="29" spans="1:11" ht="14.1" customHeight="1" x14ac:dyDescent="0.2">
      <c r="A29" s="306">
        <v>29</v>
      </c>
      <c r="B29" s="307" t="s">
        <v>246</v>
      </c>
      <c r="C29" s="308"/>
      <c r="D29" s="113">
        <v>2.9657241567415218</v>
      </c>
      <c r="E29" s="115">
        <v>1631</v>
      </c>
      <c r="F29" s="114">
        <v>1808</v>
      </c>
      <c r="G29" s="114">
        <v>1781</v>
      </c>
      <c r="H29" s="114">
        <v>1835</v>
      </c>
      <c r="I29" s="140">
        <v>1793</v>
      </c>
      <c r="J29" s="115">
        <v>-162</v>
      </c>
      <c r="K29" s="116">
        <v>-9.035136642498605</v>
      </c>
    </row>
    <row r="30" spans="1:11" ht="14.1" customHeight="1" x14ac:dyDescent="0.2">
      <c r="A30" s="306" t="s">
        <v>247</v>
      </c>
      <c r="B30" s="307" t="s">
        <v>248</v>
      </c>
      <c r="C30" s="308"/>
      <c r="D30" s="113">
        <v>0.36366942449313572</v>
      </c>
      <c r="E30" s="115">
        <v>200</v>
      </c>
      <c r="F30" s="114">
        <v>194</v>
      </c>
      <c r="G30" s="114">
        <v>198</v>
      </c>
      <c r="H30" s="114">
        <v>207</v>
      </c>
      <c r="I30" s="140">
        <v>194</v>
      </c>
      <c r="J30" s="115">
        <v>6</v>
      </c>
      <c r="K30" s="116">
        <v>3.0927835051546393</v>
      </c>
    </row>
    <row r="31" spans="1:11" ht="14.1" customHeight="1" x14ac:dyDescent="0.2">
      <c r="A31" s="306" t="s">
        <v>249</v>
      </c>
      <c r="B31" s="307" t="s">
        <v>250</v>
      </c>
      <c r="C31" s="308"/>
      <c r="D31" s="113">
        <v>2.5947813437585237</v>
      </c>
      <c r="E31" s="115">
        <v>1427</v>
      </c>
      <c r="F31" s="114">
        <v>1609</v>
      </c>
      <c r="G31" s="114">
        <v>1579</v>
      </c>
      <c r="H31" s="114">
        <v>1624</v>
      </c>
      <c r="I31" s="140">
        <v>1596</v>
      </c>
      <c r="J31" s="115">
        <v>-169</v>
      </c>
      <c r="K31" s="116">
        <v>-10.588972431077694</v>
      </c>
    </row>
    <row r="32" spans="1:11" ht="14.1" customHeight="1" x14ac:dyDescent="0.2">
      <c r="A32" s="306">
        <v>31</v>
      </c>
      <c r="B32" s="307" t="s">
        <v>251</v>
      </c>
      <c r="C32" s="308"/>
      <c r="D32" s="113">
        <v>0.14364942267478861</v>
      </c>
      <c r="E32" s="115">
        <v>79</v>
      </c>
      <c r="F32" s="114">
        <v>83</v>
      </c>
      <c r="G32" s="114">
        <v>87</v>
      </c>
      <c r="H32" s="114">
        <v>91</v>
      </c>
      <c r="I32" s="140">
        <v>86</v>
      </c>
      <c r="J32" s="115">
        <v>-7</v>
      </c>
      <c r="K32" s="116">
        <v>-8.1395348837209305</v>
      </c>
    </row>
    <row r="33" spans="1:11" ht="14.1" customHeight="1" x14ac:dyDescent="0.2">
      <c r="A33" s="306">
        <v>32</v>
      </c>
      <c r="B33" s="307" t="s">
        <v>252</v>
      </c>
      <c r="C33" s="308"/>
      <c r="D33" s="113">
        <v>0.83643967633421223</v>
      </c>
      <c r="E33" s="115">
        <v>460</v>
      </c>
      <c r="F33" s="114">
        <v>498</v>
      </c>
      <c r="G33" s="114">
        <v>497</v>
      </c>
      <c r="H33" s="114">
        <v>484</v>
      </c>
      <c r="I33" s="140">
        <v>471</v>
      </c>
      <c r="J33" s="115">
        <v>-11</v>
      </c>
      <c r="K33" s="116">
        <v>-2.335456475583864</v>
      </c>
    </row>
    <row r="34" spans="1:11" ht="14.1" customHeight="1" x14ac:dyDescent="0.2">
      <c r="A34" s="306">
        <v>33</v>
      </c>
      <c r="B34" s="307" t="s">
        <v>253</v>
      </c>
      <c r="C34" s="308"/>
      <c r="D34" s="113">
        <v>0.40367306118738067</v>
      </c>
      <c r="E34" s="115">
        <v>222</v>
      </c>
      <c r="F34" s="114">
        <v>217</v>
      </c>
      <c r="G34" s="114">
        <v>217</v>
      </c>
      <c r="H34" s="114">
        <v>227</v>
      </c>
      <c r="I34" s="140">
        <v>232</v>
      </c>
      <c r="J34" s="115">
        <v>-10</v>
      </c>
      <c r="K34" s="116">
        <v>-4.3103448275862073</v>
      </c>
    </row>
    <row r="35" spans="1:11" ht="14.1" customHeight="1" x14ac:dyDescent="0.2">
      <c r="A35" s="306">
        <v>34</v>
      </c>
      <c r="B35" s="307" t="s">
        <v>254</v>
      </c>
      <c r="C35" s="308"/>
      <c r="D35" s="113">
        <v>3.5330484589508138</v>
      </c>
      <c r="E35" s="115">
        <v>1943</v>
      </c>
      <c r="F35" s="114">
        <v>1956</v>
      </c>
      <c r="G35" s="114">
        <v>1954</v>
      </c>
      <c r="H35" s="114">
        <v>1925</v>
      </c>
      <c r="I35" s="140">
        <v>1885</v>
      </c>
      <c r="J35" s="115">
        <v>58</v>
      </c>
      <c r="K35" s="116">
        <v>3.0769230769230771</v>
      </c>
    </row>
    <row r="36" spans="1:11" ht="14.1" customHeight="1" x14ac:dyDescent="0.2">
      <c r="A36" s="306">
        <v>41</v>
      </c>
      <c r="B36" s="307" t="s">
        <v>255</v>
      </c>
      <c r="C36" s="308"/>
      <c r="D36" s="113">
        <v>0.16183289389944541</v>
      </c>
      <c r="E36" s="115">
        <v>89</v>
      </c>
      <c r="F36" s="114">
        <v>84</v>
      </c>
      <c r="G36" s="114">
        <v>83</v>
      </c>
      <c r="H36" s="114">
        <v>83</v>
      </c>
      <c r="I36" s="140">
        <v>89</v>
      </c>
      <c r="J36" s="115">
        <v>0</v>
      </c>
      <c r="K36" s="116">
        <v>0</v>
      </c>
    </row>
    <row r="37" spans="1:11" ht="14.1" customHeight="1" x14ac:dyDescent="0.2">
      <c r="A37" s="306">
        <v>42</v>
      </c>
      <c r="B37" s="307" t="s">
        <v>256</v>
      </c>
      <c r="C37" s="308"/>
      <c r="D37" s="113">
        <v>4.364033093917629E-2</v>
      </c>
      <c r="E37" s="115">
        <v>24</v>
      </c>
      <c r="F37" s="114" t="s">
        <v>513</v>
      </c>
      <c r="G37" s="114" t="s">
        <v>513</v>
      </c>
      <c r="H37" s="114" t="s">
        <v>513</v>
      </c>
      <c r="I37" s="140" t="s">
        <v>513</v>
      </c>
      <c r="J37" s="115" t="s">
        <v>513</v>
      </c>
      <c r="K37" s="116" t="s">
        <v>513</v>
      </c>
    </row>
    <row r="38" spans="1:11" ht="14.1" customHeight="1" x14ac:dyDescent="0.2">
      <c r="A38" s="306">
        <v>43</v>
      </c>
      <c r="B38" s="307" t="s">
        <v>257</v>
      </c>
      <c r="C38" s="308"/>
      <c r="D38" s="113">
        <v>0.36548777161560142</v>
      </c>
      <c r="E38" s="115">
        <v>201</v>
      </c>
      <c r="F38" s="114">
        <v>211</v>
      </c>
      <c r="G38" s="114">
        <v>204</v>
      </c>
      <c r="H38" s="114">
        <v>200</v>
      </c>
      <c r="I38" s="140">
        <v>197</v>
      </c>
      <c r="J38" s="115">
        <v>4</v>
      </c>
      <c r="K38" s="116">
        <v>2.030456852791878</v>
      </c>
    </row>
    <row r="39" spans="1:11" ht="14.1" customHeight="1" x14ac:dyDescent="0.2">
      <c r="A39" s="306">
        <v>51</v>
      </c>
      <c r="B39" s="307" t="s">
        <v>258</v>
      </c>
      <c r="C39" s="308"/>
      <c r="D39" s="113">
        <v>15.275934175834166</v>
      </c>
      <c r="E39" s="115">
        <v>8401</v>
      </c>
      <c r="F39" s="114">
        <v>8883</v>
      </c>
      <c r="G39" s="114">
        <v>8978</v>
      </c>
      <c r="H39" s="114">
        <v>9104</v>
      </c>
      <c r="I39" s="140">
        <v>8807</v>
      </c>
      <c r="J39" s="115">
        <v>-406</v>
      </c>
      <c r="K39" s="116">
        <v>-4.6099693425684114</v>
      </c>
    </row>
    <row r="40" spans="1:11" ht="14.1" customHeight="1" x14ac:dyDescent="0.2">
      <c r="A40" s="306" t="s">
        <v>259</v>
      </c>
      <c r="B40" s="307" t="s">
        <v>260</v>
      </c>
      <c r="C40" s="308"/>
      <c r="D40" s="113">
        <v>14.957723429402673</v>
      </c>
      <c r="E40" s="115">
        <v>8226</v>
      </c>
      <c r="F40" s="114">
        <v>8701</v>
      </c>
      <c r="G40" s="114">
        <v>8805</v>
      </c>
      <c r="H40" s="114">
        <v>8930</v>
      </c>
      <c r="I40" s="140">
        <v>8631</v>
      </c>
      <c r="J40" s="115">
        <v>-405</v>
      </c>
      <c r="K40" s="116">
        <v>-4.6923879040667362</v>
      </c>
    </row>
    <row r="41" spans="1:11" ht="14.1" customHeight="1" x14ac:dyDescent="0.2">
      <c r="A41" s="306"/>
      <c r="B41" s="307" t="s">
        <v>261</v>
      </c>
      <c r="C41" s="308"/>
      <c r="D41" s="113">
        <v>13.379398127102464</v>
      </c>
      <c r="E41" s="115">
        <v>7358</v>
      </c>
      <c r="F41" s="114">
        <v>7848</v>
      </c>
      <c r="G41" s="114">
        <v>7942</v>
      </c>
      <c r="H41" s="114">
        <v>8066</v>
      </c>
      <c r="I41" s="140">
        <v>7730</v>
      </c>
      <c r="J41" s="115">
        <v>-372</v>
      </c>
      <c r="K41" s="116">
        <v>-4.8124191461837</v>
      </c>
    </row>
    <row r="42" spans="1:11" ht="14.1" customHeight="1" x14ac:dyDescent="0.2">
      <c r="A42" s="306">
        <v>52</v>
      </c>
      <c r="B42" s="307" t="s">
        <v>262</v>
      </c>
      <c r="C42" s="308"/>
      <c r="D42" s="113">
        <v>5.3332121101918357</v>
      </c>
      <c r="E42" s="115">
        <v>2933</v>
      </c>
      <c r="F42" s="114">
        <v>2957</v>
      </c>
      <c r="G42" s="114">
        <v>2933</v>
      </c>
      <c r="H42" s="114">
        <v>2930</v>
      </c>
      <c r="I42" s="140">
        <v>2923</v>
      </c>
      <c r="J42" s="115">
        <v>10</v>
      </c>
      <c r="K42" s="116">
        <v>0.34211426616489909</v>
      </c>
    </row>
    <row r="43" spans="1:11" ht="14.1" customHeight="1" x14ac:dyDescent="0.2">
      <c r="A43" s="306" t="s">
        <v>263</v>
      </c>
      <c r="B43" s="307" t="s">
        <v>264</v>
      </c>
      <c r="C43" s="308"/>
      <c r="D43" s="113">
        <v>5.1841076461496503</v>
      </c>
      <c r="E43" s="115">
        <v>2851</v>
      </c>
      <c r="F43" s="114">
        <v>2875</v>
      </c>
      <c r="G43" s="114">
        <v>2863</v>
      </c>
      <c r="H43" s="114">
        <v>2853</v>
      </c>
      <c r="I43" s="140">
        <v>2848</v>
      </c>
      <c r="J43" s="115">
        <v>3</v>
      </c>
      <c r="K43" s="116">
        <v>0.10533707865168539</v>
      </c>
    </row>
    <row r="44" spans="1:11" ht="14.1" customHeight="1" x14ac:dyDescent="0.2">
      <c r="A44" s="306">
        <v>53</v>
      </c>
      <c r="B44" s="307" t="s">
        <v>265</v>
      </c>
      <c r="C44" s="308"/>
      <c r="D44" s="113">
        <v>1.31284662242022</v>
      </c>
      <c r="E44" s="115">
        <v>722</v>
      </c>
      <c r="F44" s="114">
        <v>785</v>
      </c>
      <c r="G44" s="114">
        <v>815</v>
      </c>
      <c r="H44" s="114">
        <v>835</v>
      </c>
      <c r="I44" s="140">
        <v>848</v>
      </c>
      <c r="J44" s="115">
        <v>-126</v>
      </c>
      <c r="K44" s="116">
        <v>-14.858490566037736</v>
      </c>
    </row>
    <row r="45" spans="1:11" ht="14.1" customHeight="1" x14ac:dyDescent="0.2">
      <c r="A45" s="306" t="s">
        <v>266</v>
      </c>
      <c r="B45" s="307" t="s">
        <v>267</v>
      </c>
      <c r="C45" s="308"/>
      <c r="D45" s="113">
        <v>1.2837530684607692</v>
      </c>
      <c r="E45" s="115">
        <v>706</v>
      </c>
      <c r="F45" s="114">
        <v>765</v>
      </c>
      <c r="G45" s="114">
        <v>795</v>
      </c>
      <c r="H45" s="114">
        <v>817</v>
      </c>
      <c r="I45" s="140">
        <v>830</v>
      </c>
      <c r="J45" s="115">
        <v>-124</v>
      </c>
      <c r="K45" s="116">
        <v>-14.939759036144578</v>
      </c>
    </row>
    <row r="46" spans="1:11" ht="14.1" customHeight="1" x14ac:dyDescent="0.2">
      <c r="A46" s="306">
        <v>54</v>
      </c>
      <c r="B46" s="307" t="s">
        <v>268</v>
      </c>
      <c r="C46" s="308"/>
      <c r="D46" s="113">
        <v>12.188380761887444</v>
      </c>
      <c r="E46" s="115">
        <v>6703</v>
      </c>
      <c r="F46" s="114">
        <v>6859</v>
      </c>
      <c r="G46" s="114">
        <v>6946</v>
      </c>
      <c r="H46" s="114">
        <v>6772</v>
      </c>
      <c r="I46" s="140">
        <v>6703</v>
      </c>
      <c r="J46" s="115">
        <v>0</v>
      </c>
      <c r="K46" s="116">
        <v>0</v>
      </c>
    </row>
    <row r="47" spans="1:11" ht="14.1" customHeight="1" x14ac:dyDescent="0.2">
      <c r="A47" s="306">
        <v>61</v>
      </c>
      <c r="B47" s="307" t="s">
        <v>269</v>
      </c>
      <c r="C47" s="308"/>
      <c r="D47" s="113">
        <v>0.79279934539503594</v>
      </c>
      <c r="E47" s="115">
        <v>436</v>
      </c>
      <c r="F47" s="114">
        <v>460</v>
      </c>
      <c r="G47" s="114">
        <v>475</v>
      </c>
      <c r="H47" s="114">
        <v>458</v>
      </c>
      <c r="I47" s="140">
        <v>422</v>
      </c>
      <c r="J47" s="115">
        <v>14</v>
      </c>
      <c r="K47" s="116">
        <v>3.3175355450236967</v>
      </c>
    </row>
    <row r="48" spans="1:11" ht="14.1" customHeight="1" x14ac:dyDescent="0.2">
      <c r="A48" s="306">
        <v>62</v>
      </c>
      <c r="B48" s="307" t="s">
        <v>270</v>
      </c>
      <c r="C48" s="308"/>
      <c r="D48" s="113">
        <v>11.864714974088553</v>
      </c>
      <c r="E48" s="115">
        <v>6525</v>
      </c>
      <c r="F48" s="114">
        <v>6690</v>
      </c>
      <c r="G48" s="114">
        <v>6622</v>
      </c>
      <c r="H48" s="114">
        <v>6882</v>
      </c>
      <c r="I48" s="140">
        <v>6581</v>
      </c>
      <c r="J48" s="115">
        <v>-56</v>
      </c>
      <c r="K48" s="116">
        <v>-0.85093450843336882</v>
      </c>
    </row>
    <row r="49" spans="1:11" ht="14.1" customHeight="1" x14ac:dyDescent="0.2">
      <c r="A49" s="306">
        <v>63</v>
      </c>
      <c r="B49" s="307" t="s">
        <v>271</v>
      </c>
      <c r="C49" s="308"/>
      <c r="D49" s="113">
        <v>7.4279479952722971</v>
      </c>
      <c r="E49" s="115">
        <v>4085</v>
      </c>
      <c r="F49" s="114">
        <v>4757</v>
      </c>
      <c r="G49" s="114">
        <v>4921</v>
      </c>
      <c r="H49" s="114">
        <v>4829</v>
      </c>
      <c r="I49" s="140">
        <v>4507</v>
      </c>
      <c r="J49" s="115">
        <v>-422</v>
      </c>
      <c r="K49" s="116">
        <v>-9.3632127801198131</v>
      </c>
    </row>
    <row r="50" spans="1:11" ht="14.1" customHeight="1" x14ac:dyDescent="0.2">
      <c r="A50" s="306" t="s">
        <v>272</v>
      </c>
      <c r="B50" s="307" t="s">
        <v>273</v>
      </c>
      <c r="C50" s="308"/>
      <c r="D50" s="113">
        <v>0.54186744249477226</v>
      </c>
      <c r="E50" s="115">
        <v>298</v>
      </c>
      <c r="F50" s="114">
        <v>323</v>
      </c>
      <c r="G50" s="114">
        <v>312</v>
      </c>
      <c r="H50" s="114">
        <v>310</v>
      </c>
      <c r="I50" s="140">
        <v>307</v>
      </c>
      <c r="J50" s="115">
        <v>-9</v>
      </c>
      <c r="K50" s="116">
        <v>-2.9315960912052117</v>
      </c>
    </row>
    <row r="51" spans="1:11" ht="14.1" customHeight="1" x14ac:dyDescent="0.2">
      <c r="A51" s="306" t="s">
        <v>274</v>
      </c>
      <c r="B51" s="307" t="s">
        <v>275</v>
      </c>
      <c r="C51" s="308"/>
      <c r="D51" s="113">
        <v>6.5151377397945271</v>
      </c>
      <c r="E51" s="115">
        <v>3583</v>
      </c>
      <c r="F51" s="114">
        <v>4208</v>
      </c>
      <c r="G51" s="114">
        <v>4376</v>
      </c>
      <c r="H51" s="114">
        <v>4291</v>
      </c>
      <c r="I51" s="140">
        <v>3981</v>
      </c>
      <c r="J51" s="115">
        <v>-398</v>
      </c>
      <c r="K51" s="116">
        <v>-9.9974880683245413</v>
      </c>
    </row>
    <row r="52" spans="1:11" ht="14.1" customHeight="1" x14ac:dyDescent="0.2">
      <c r="A52" s="306">
        <v>71</v>
      </c>
      <c r="B52" s="307" t="s">
        <v>276</v>
      </c>
      <c r="C52" s="308"/>
      <c r="D52" s="113">
        <v>13.321211019183561</v>
      </c>
      <c r="E52" s="115">
        <v>7326</v>
      </c>
      <c r="F52" s="114">
        <v>7454</v>
      </c>
      <c r="G52" s="114">
        <v>7404</v>
      </c>
      <c r="H52" s="114">
        <v>7467</v>
      </c>
      <c r="I52" s="140">
        <v>7501</v>
      </c>
      <c r="J52" s="115">
        <v>-175</v>
      </c>
      <c r="K52" s="116">
        <v>-2.3330222636981737</v>
      </c>
    </row>
    <row r="53" spans="1:11" ht="14.1" customHeight="1" x14ac:dyDescent="0.2">
      <c r="A53" s="306" t="s">
        <v>277</v>
      </c>
      <c r="B53" s="307" t="s">
        <v>278</v>
      </c>
      <c r="C53" s="308"/>
      <c r="D53" s="113">
        <v>0.80734612237476133</v>
      </c>
      <c r="E53" s="115">
        <v>444</v>
      </c>
      <c r="F53" s="114">
        <v>456</v>
      </c>
      <c r="G53" s="114">
        <v>465</v>
      </c>
      <c r="H53" s="114">
        <v>467</v>
      </c>
      <c r="I53" s="140">
        <v>485</v>
      </c>
      <c r="J53" s="115">
        <v>-41</v>
      </c>
      <c r="K53" s="116">
        <v>-8.4536082474226806</v>
      </c>
    </row>
    <row r="54" spans="1:11" ht="14.1" customHeight="1" x14ac:dyDescent="0.2">
      <c r="A54" s="306" t="s">
        <v>279</v>
      </c>
      <c r="B54" s="307" t="s">
        <v>280</v>
      </c>
      <c r="C54" s="308"/>
      <c r="D54" s="113">
        <v>12.210200927357032</v>
      </c>
      <c r="E54" s="115">
        <v>6715</v>
      </c>
      <c r="F54" s="114">
        <v>6819</v>
      </c>
      <c r="G54" s="114">
        <v>6768</v>
      </c>
      <c r="H54" s="114">
        <v>6831</v>
      </c>
      <c r="I54" s="140">
        <v>6836</v>
      </c>
      <c r="J54" s="115">
        <v>-121</v>
      </c>
      <c r="K54" s="116">
        <v>-1.770040959625512</v>
      </c>
    </row>
    <row r="55" spans="1:11" ht="14.1" customHeight="1" x14ac:dyDescent="0.2">
      <c r="A55" s="306">
        <v>72</v>
      </c>
      <c r="B55" s="307" t="s">
        <v>281</v>
      </c>
      <c r="C55" s="308"/>
      <c r="D55" s="113">
        <v>1.1673788526229658</v>
      </c>
      <c r="E55" s="115">
        <v>642</v>
      </c>
      <c r="F55" s="114">
        <v>620</v>
      </c>
      <c r="G55" s="114">
        <v>608</v>
      </c>
      <c r="H55" s="114">
        <v>638</v>
      </c>
      <c r="I55" s="140">
        <v>641</v>
      </c>
      <c r="J55" s="115">
        <v>1</v>
      </c>
      <c r="K55" s="116">
        <v>0.15600624024960999</v>
      </c>
    </row>
    <row r="56" spans="1:11" ht="14.1" customHeight="1" x14ac:dyDescent="0.2">
      <c r="A56" s="306" t="s">
        <v>282</v>
      </c>
      <c r="B56" s="307" t="s">
        <v>283</v>
      </c>
      <c r="C56" s="308"/>
      <c r="D56" s="113">
        <v>0.15092281116465134</v>
      </c>
      <c r="E56" s="115">
        <v>83</v>
      </c>
      <c r="F56" s="114">
        <v>80</v>
      </c>
      <c r="G56" s="114">
        <v>81</v>
      </c>
      <c r="H56" s="114">
        <v>91</v>
      </c>
      <c r="I56" s="140">
        <v>95</v>
      </c>
      <c r="J56" s="115">
        <v>-12</v>
      </c>
      <c r="K56" s="116">
        <v>-12.631578947368421</v>
      </c>
    </row>
    <row r="57" spans="1:11" ht="14.1" customHeight="1" x14ac:dyDescent="0.2">
      <c r="A57" s="306" t="s">
        <v>284</v>
      </c>
      <c r="B57" s="307" t="s">
        <v>285</v>
      </c>
      <c r="C57" s="308"/>
      <c r="D57" s="113">
        <v>0.7218838076188745</v>
      </c>
      <c r="E57" s="115">
        <v>397</v>
      </c>
      <c r="F57" s="114">
        <v>382</v>
      </c>
      <c r="G57" s="114">
        <v>372</v>
      </c>
      <c r="H57" s="114">
        <v>395</v>
      </c>
      <c r="I57" s="140">
        <v>392</v>
      </c>
      <c r="J57" s="115">
        <v>5</v>
      </c>
      <c r="K57" s="116">
        <v>1.2755102040816326</v>
      </c>
    </row>
    <row r="58" spans="1:11" ht="14.1" customHeight="1" x14ac:dyDescent="0.2">
      <c r="A58" s="306">
        <v>73</v>
      </c>
      <c r="B58" s="307" t="s">
        <v>286</v>
      </c>
      <c r="C58" s="308"/>
      <c r="D58" s="113">
        <v>0.84007637057914353</v>
      </c>
      <c r="E58" s="115">
        <v>462</v>
      </c>
      <c r="F58" s="114">
        <v>453</v>
      </c>
      <c r="G58" s="114">
        <v>460</v>
      </c>
      <c r="H58" s="114">
        <v>455</v>
      </c>
      <c r="I58" s="140">
        <v>462</v>
      </c>
      <c r="J58" s="115">
        <v>0</v>
      </c>
      <c r="K58" s="116">
        <v>0</v>
      </c>
    </row>
    <row r="59" spans="1:11" ht="14.1" customHeight="1" x14ac:dyDescent="0.2">
      <c r="A59" s="306" t="s">
        <v>287</v>
      </c>
      <c r="B59" s="307" t="s">
        <v>288</v>
      </c>
      <c r="C59" s="308"/>
      <c r="D59" s="113">
        <v>0.55823256659696341</v>
      </c>
      <c r="E59" s="115">
        <v>307</v>
      </c>
      <c r="F59" s="114">
        <v>304</v>
      </c>
      <c r="G59" s="114">
        <v>303</v>
      </c>
      <c r="H59" s="114">
        <v>301</v>
      </c>
      <c r="I59" s="140">
        <v>304</v>
      </c>
      <c r="J59" s="115">
        <v>3</v>
      </c>
      <c r="K59" s="116">
        <v>0.98684210526315785</v>
      </c>
    </row>
    <row r="60" spans="1:11" ht="14.1" customHeight="1" x14ac:dyDescent="0.2">
      <c r="A60" s="306">
        <v>81</v>
      </c>
      <c r="B60" s="307" t="s">
        <v>289</v>
      </c>
      <c r="C60" s="308"/>
      <c r="D60" s="113">
        <v>3.6312392035639602</v>
      </c>
      <c r="E60" s="115">
        <v>1997</v>
      </c>
      <c r="F60" s="114">
        <v>2009</v>
      </c>
      <c r="G60" s="114">
        <v>2028</v>
      </c>
      <c r="H60" s="114">
        <v>2078</v>
      </c>
      <c r="I60" s="140">
        <v>2073</v>
      </c>
      <c r="J60" s="115">
        <v>-76</v>
      </c>
      <c r="K60" s="116">
        <v>-3.6661842739990353</v>
      </c>
    </row>
    <row r="61" spans="1:11" ht="14.1" customHeight="1" x14ac:dyDescent="0.2">
      <c r="A61" s="306" t="s">
        <v>290</v>
      </c>
      <c r="B61" s="307" t="s">
        <v>291</v>
      </c>
      <c r="C61" s="308"/>
      <c r="D61" s="113">
        <v>1.1364669515410493</v>
      </c>
      <c r="E61" s="115">
        <v>625</v>
      </c>
      <c r="F61" s="114">
        <v>634</v>
      </c>
      <c r="G61" s="114">
        <v>631</v>
      </c>
      <c r="H61" s="114">
        <v>679</v>
      </c>
      <c r="I61" s="140">
        <v>674</v>
      </c>
      <c r="J61" s="115">
        <v>-49</v>
      </c>
      <c r="K61" s="116">
        <v>-7.2700296735905043</v>
      </c>
    </row>
    <row r="62" spans="1:11" ht="14.1" customHeight="1" x14ac:dyDescent="0.2">
      <c r="A62" s="306" t="s">
        <v>292</v>
      </c>
      <c r="B62" s="307" t="s">
        <v>293</v>
      </c>
      <c r="C62" s="308"/>
      <c r="D62" s="113">
        <v>1.4092190199109009</v>
      </c>
      <c r="E62" s="115">
        <v>775</v>
      </c>
      <c r="F62" s="114">
        <v>769</v>
      </c>
      <c r="G62" s="114">
        <v>772</v>
      </c>
      <c r="H62" s="114">
        <v>767</v>
      </c>
      <c r="I62" s="140">
        <v>770</v>
      </c>
      <c r="J62" s="115">
        <v>5</v>
      </c>
      <c r="K62" s="116">
        <v>0.64935064935064934</v>
      </c>
    </row>
    <row r="63" spans="1:11" ht="14.1" customHeight="1" x14ac:dyDescent="0.2">
      <c r="A63" s="306"/>
      <c r="B63" s="307" t="s">
        <v>294</v>
      </c>
      <c r="C63" s="308"/>
      <c r="D63" s="113">
        <v>0.95099554504954997</v>
      </c>
      <c r="E63" s="115">
        <v>523</v>
      </c>
      <c r="F63" s="114">
        <v>521</v>
      </c>
      <c r="G63" s="114">
        <v>520</v>
      </c>
      <c r="H63" s="114">
        <v>517</v>
      </c>
      <c r="I63" s="140">
        <v>523</v>
      </c>
      <c r="J63" s="115">
        <v>0</v>
      </c>
      <c r="K63" s="116">
        <v>0</v>
      </c>
    </row>
    <row r="64" spans="1:11" ht="14.1" customHeight="1" x14ac:dyDescent="0.2">
      <c r="A64" s="306" t="s">
        <v>295</v>
      </c>
      <c r="B64" s="307" t="s">
        <v>296</v>
      </c>
      <c r="C64" s="308"/>
      <c r="D64" s="113">
        <v>7.8188926266024181E-2</v>
      </c>
      <c r="E64" s="115">
        <v>43</v>
      </c>
      <c r="F64" s="114">
        <v>46</v>
      </c>
      <c r="G64" s="114">
        <v>46</v>
      </c>
      <c r="H64" s="114">
        <v>49</v>
      </c>
      <c r="I64" s="140">
        <v>54</v>
      </c>
      <c r="J64" s="115">
        <v>-11</v>
      </c>
      <c r="K64" s="116">
        <v>-20.37037037037037</v>
      </c>
    </row>
    <row r="65" spans="1:11" ht="14.1" customHeight="1" x14ac:dyDescent="0.2">
      <c r="A65" s="306" t="s">
        <v>297</v>
      </c>
      <c r="B65" s="307" t="s">
        <v>298</v>
      </c>
      <c r="C65" s="308"/>
      <c r="D65" s="113">
        <v>0.65824165833257564</v>
      </c>
      <c r="E65" s="115">
        <v>362</v>
      </c>
      <c r="F65" s="114">
        <v>375</v>
      </c>
      <c r="G65" s="114">
        <v>392</v>
      </c>
      <c r="H65" s="114">
        <v>396</v>
      </c>
      <c r="I65" s="140">
        <v>383</v>
      </c>
      <c r="J65" s="115">
        <v>-21</v>
      </c>
      <c r="K65" s="116">
        <v>-5.4830287206266322</v>
      </c>
    </row>
    <row r="66" spans="1:11" ht="14.1" customHeight="1" x14ac:dyDescent="0.2">
      <c r="A66" s="306">
        <v>82</v>
      </c>
      <c r="B66" s="307" t="s">
        <v>299</v>
      </c>
      <c r="C66" s="308"/>
      <c r="D66" s="113">
        <v>2.1201927447949815</v>
      </c>
      <c r="E66" s="115">
        <v>1166</v>
      </c>
      <c r="F66" s="114">
        <v>1222</v>
      </c>
      <c r="G66" s="114">
        <v>1262</v>
      </c>
      <c r="H66" s="114">
        <v>1230</v>
      </c>
      <c r="I66" s="140">
        <v>1202</v>
      </c>
      <c r="J66" s="115">
        <v>-36</v>
      </c>
      <c r="K66" s="116">
        <v>-2.9950083194675541</v>
      </c>
    </row>
    <row r="67" spans="1:11" ht="14.1" customHeight="1" x14ac:dyDescent="0.2">
      <c r="A67" s="306" t="s">
        <v>300</v>
      </c>
      <c r="B67" s="307" t="s">
        <v>301</v>
      </c>
      <c r="C67" s="308"/>
      <c r="D67" s="113">
        <v>1.0128193472133831</v>
      </c>
      <c r="E67" s="115">
        <v>557</v>
      </c>
      <c r="F67" s="114">
        <v>554</v>
      </c>
      <c r="G67" s="114">
        <v>578</v>
      </c>
      <c r="H67" s="114">
        <v>557</v>
      </c>
      <c r="I67" s="140">
        <v>559</v>
      </c>
      <c r="J67" s="115">
        <v>-2</v>
      </c>
      <c r="K67" s="116">
        <v>-0.35778175313059035</v>
      </c>
    </row>
    <row r="68" spans="1:11" ht="14.1" customHeight="1" x14ac:dyDescent="0.2">
      <c r="A68" s="306" t="s">
        <v>302</v>
      </c>
      <c r="B68" s="307" t="s">
        <v>303</v>
      </c>
      <c r="C68" s="308"/>
      <c r="D68" s="113">
        <v>0.83098463496681518</v>
      </c>
      <c r="E68" s="115">
        <v>457</v>
      </c>
      <c r="F68" s="114">
        <v>502</v>
      </c>
      <c r="G68" s="114">
        <v>515</v>
      </c>
      <c r="H68" s="114">
        <v>511</v>
      </c>
      <c r="I68" s="140">
        <v>495</v>
      </c>
      <c r="J68" s="115">
        <v>-38</v>
      </c>
      <c r="K68" s="116">
        <v>-7.6767676767676765</v>
      </c>
    </row>
    <row r="69" spans="1:11" ht="14.1" customHeight="1" x14ac:dyDescent="0.2">
      <c r="A69" s="306">
        <v>83</v>
      </c>
      <c r="B69" s="307" t="s">
        <v>304</v>
      </c>
      <c r="C69" s="308"/>
      <c r="D69" s="113">
        <v>2.8511682880261842</v>
      </c>
      <c r="E69" s="115">
        <v>1568</v>
      </c>
      <c r="F69" s="114">
        <v>1609</v>
      </c>
      <c r="G69" s="114">
        <v>1618</v>
      </c>
      <c r="H69" s="114">
        <v>1655</v>
      </c>
      <c r="I69" s="140">
        <v>1645</v>
      </c>
      <c r="J69" s="115">
        <v>-77</v>
      </c>
      <c r="K69" s="116">
        <v>-4.6808510638297873</v>
      </c>
    </row>
    <row r="70" spans="1:11" ht="14.1" customHeight="1" x14ac:dyDescent="0.2">
      <c r="A70" s="306" t="s">
        <v>305</v>
      </c>
      <c r="B70" s="307" t="s">
        <v>306</v>
      </c>
      <c r="C70" s="308"/>
      <c r="D70" s="113">
        <v>2.0838258023456677</v>
      </c>
      <c r="E70" s="115">
        <v>1146</v>
      </c>
      <c r="F70" s="114">
        <v>1161</v>
      </c>
      <c r="G70" s="114">
        <v>1156</v>
      </c>
      <c r="H70" s="114">
        <v>1205</v>
      </c>
      <c r="I70" s="140">
        <v>1193</v>
      </c>
      <c r="J70" s="115">
        <v>-47</v>
      </c>
      <c r="K70" s="116">
        <v>-3.9396479463537299</v>
      </c>
    </row>
    <row r="71" spans="1:11" ht="14.1" customHeight="1" x14ac:dyDescent="0.2">
      <c r="A71" s="306"/>
      <c r="B71" s="307" t="s">
        <v>307</v>
      </c>
      <c r="C71" s="308"/>
      <c r="D71" s="113">
        <v>1.2364760432766615</v>
      </c>
      <c r="E71" s="115">
        <v>680</v>
      </c>
      <c r="F71" s="114">
        <v>694</v>
      </c>
      <c r="G71" s="114">
        <v>695</v>
      </c>
      <c r="H71" s="114">
        <v>738</v>
      </c>
      <c r="I71" s="140">
        <v>717</v>
      </c>
      <c r="J71" s="115">
        <v>-37</v>
      </c>
      <c r="K71" s="116">
        <v>-5.160390516039052</v>
      </c>
    </row>
    <row r="72" spans="1:11" ht="14.1" customHeight="1" x14ac:dyDescent="0.2">
      <c r="A72" s="306">
        <v>84</v>
      </c>
      <c r="B72" s="307" t="s">
        <v>308</v>
      </c>
      <c r="C72" s="308"/>
      <c r="D72" s="113">
        <v>1.3401218292572052</v>
      </c>
      <c r="E72" s="115">
        <v>737</v>
      </c>
      <c r="F72" s="114">
        <v>814</v>
      </c>
      <c r="G72" s="114">
        <v>731</v>
      </c>
      <c r="H72" s="114">
        <v>753</v>
      </c>
      <c r="I72" s="140">
        <v>709</v>
      </c>
      <c r="J72" s="115">
        <v>28</v>
      </c>
      <c r="K72" s="116">
        <v>3.9492242595204514</v>
      </c>
    </row>
    <row r="73" spans="1:11" ht="14.1" customHeight="1" x14ac:dyDescent="0.2">
      <c r="A73" s="306" t="s">
        <v>309</v>
      </c>
      <c r="B73" s="307" t="s">
        <v>310</v>
      </c>
      <c r="C73" s="308"/>
      <c r="D73" s="113">
        <v>0.10364578598054369</v>
      </c>
      <c r="E73" s="115">
        <v>57</v>
      </c>
      <c r="F73" s="114">
        <v>57</v>
      </c>
      <c r="G73" s="114">
        <v>53</v>
      </c>
      <c r="H73" s="114">
        <v>61</v>
      </c>
      <c r="I73" s="140">
        <v>60</v>
      </c>
      <c r="J73" s="115">
        <v>-3</v>
      </c>
      <c r="K73" s="116">
        <v>-5</v>
      </c>
    </row>
    <row r="74" spans="1:11" ht="14.1" customHeight="1" x14ac:dyDescent="0.2">
      <c r="A74" s="306" t="s">
        <v>311</v>
      </c>
      <c r="B74" s="307" t="s">
        <v>312</v>
      </c>
      <c r="C74" s="308"/>
      <c r="D74" s="113">
        <v>2.0001818347122467E-2</v>
      </c>
      <c r="E74" s="115">
        <v>11</v>
      </c>
      <c r="F74" s="114">
        <v>12</v>
      </c>
      <c r="G74" s="114">
        <v>13</v>
      </c>
      <c r="H74" s="114">
        <v>13</v>
      </c>
      <c r="I74" s="140">
        <v>14</v>
      </c>
      <c r="J74" s="115">
        <v>-3</v>
      </c>
      <c r="K74" s="116">
        <v>-21.428571428571427</v>
      </c>
    </row>
    <row r="75" spans="1:11" ht="14.1" customHeight="1" x14ac:dyDescent="0.2">
      <c r="A75" s="306" t="s">
        <v>313</v>
      </c>
      <c r="B75" s="307" t="s">
        <v>314</v>
      </c>
      <c r="C75" s="308"/>
      <c r="D75" s="113">
        <v>0.34184925902354757</v>
      </c>
      <c r="E75" s="115">
        <v>188</v>
      </c>
      <c r="F75" s="114">
        <v>232</v>
      </c>
      <c r="G75" s="114">
        <v>186</v>
      </c>
      <c r="H75" s="114">
        <v>210</v>
      </c>
      <c r="I75" s="140">
        <v>160</v>
      </c>
      <c r="J75" s="115">
        <v>28</v>
      </c>
      <c r="K75" s="116">
        <v>17.5</v>
      </c>
    </row>
    <row r="76" spans="1:11" ht="14.1" customHeight="1" x14ac:dyDescent="0.2">
      <c r="A76" s="306">
        <v>91</v>
      </c>
      <c r="B76" s="307" t="s">
        <v>315</v>
      </c>
      <c r="C76" s="308"/>
      <c r="D76" s="113">
        <v>5.6368760796436039E-2</v>
      </c>
      <c r="E76" s="115">
        <v>31</v>
      </c>
      <c r="F76" s="114">
        <v>27</v>
      </c>
      <c r="G76" s="114">
        <v>28</v>
      </c>
      <c r="H76" s="114">
        <v>29</v>
      </c>
      <c r="I76" s="140">
        <v>27</v>
      </c>
      <c r="J76" s="115">
        <v>4</v>
      </c>
      <c r="K76" s="116">
        <v>14.814814814814815</v>
      </c>
    </row>
    <row r="77" spans="1:11" ht="14.1" customHeight="1" x14ac:dyDescent="0.2">
      <c r="A77" s="306">
        <v>92</v>
      </c>
      <c r="B77" s="307" t="s">
        <v>316</v>
      </c>
      <c r="C77" s="308"/>
      <c r="D77" s="113">
        <v>0.46004182198381671</v>
      </c>
      <c r="E77" s="115">
        <v>253</v>
      </c>
      <c r="F77" s="114">
        <v>174</v>
      </c>
      <c r="G77" s="114">
        <v>173</v>
      </c>
      <c r="H77" s="114">
        <v>174</v>
      </c>
      <c r="I77" s="140">
        <v>172</v>
      </c>
      <c r="J77" s="115">
        <v>81</v>
      </c>
      <c r="K77" s="116">
        <v>47.093023255813954</v>
      </c>
    </row>
    <row r="78" spans="1:11" ht="14.1" customHeight="1" x14ac:dyDescent="0.2">
      <c r="A78" s="306">
        <v>93</v>
      </c>
      <c r="B78" s="307" t="s">
        <v>317</v>
      </c>
      <c r="C78" s="308"/>
      <c r="D78" s="113">
        <v>6.3642149286298758E-2</v>
      </c>
      <c r="E78" s="115">
        <v>35</v>
      </c>
      <c r="F78" s="114">
        <v>34</v>
      </c>
      <c r="G78" s="114">
        <v>35</v>
      </c>
      <c r="H78" s="114">
        <v>36</v>
      </c>
      <c r="I78" s="140">
        <v>31</v>
      </c>
      <c r="J78" s="115">
        <v>4</v>
      </c>
      <c r="K78" s="116">
        <v>12.903225806451612</v>
      </c>
    </row>
    <row r="79" spans="1:11" ht="14.1" customHeight="1" x14ac:dyDescent="0.2">
      <c r="A79" s="306">
        <v>94</v>
      </c>
      <c r="B79" s="307" t="s">
        <v>318</v>
      </c>
      <c r="C79" s="308"/>
      <c r="D79" s="113">
        <v>0.42367487953450311</v>
      </c>
      <c r="E79" s="115">
        <v>233</v>
      </c>
      <c r="F79" s="114">
        <v>241</v>
      </c>
      <c r="G79" s="114">
        <v>229</v>
      </c>
      <c r="H79" s="114">
        <v>209</v>
      </c>
      <c r="I79" s="140">
        <v>211</v>
      </c>
      <c r="J79" s="115">
        <v>22</v>
      </c>
      <c r="K79" s="116">
        <v>10.42654028436019</v>
      </c>
    </row>
    <row r="80" spans="1:11" ht="14.1" customHeight="1" x14ac:dyDescent="0.2">
      <c r="A80" s="306" t="s">
        <v>319</v>
      </c>
      <c r="B80" s="307" t="s">
        <v>320</v>
      </c>
      <c r="C80" s="308"/>
      <c r="D80" s="113">
        <v>5.4550413673970363E-3</v>
      </c>
      <c r="E80" s="115">
        <v>3</v>
      </c>
      <c r="F80" s="114" t="s">
        <v>513</v>
      </c>
      <c r="G80" s="114" t="s">
        <v>513</v>
      </c>
      <c r="H80" s="114" t="s">
        <v>513</v>
      </c>
      <c r="I80" s="140" t="s">
        <v>513</v>
      </c>
      <c r="J80" s="115" t="s">
        <v>513</v>
      </c>
      <c r="K80" s="116" t="s">
        <v>513</v>
      </c>
    </row>
    <row r="81" spans="1:11" ht="14.1" customHeight="1" x14ac:dyDescent="0.2">
      <c r="A81" s="310" t="s">
        <v>321</v>
      </c>
      <c r="B81" s="311" t="s">
        <v>333</v>
      </c>
      <c r="C81" s="312"/>
      <c r="D81" s="125">
        <v>4.947722520229112</v>
      </c>
      <c r="E81" s="143">
        <v>2721</v>
      </c>
      <c r="F81" s="144">
        <v>2861</v>
      </c>
      <c r="G81" s="144">
        <v>2837</v>
      </c>
      <c r="H81" s="144">
        <v>2909</v>
      </c>
      <c r="I81" s="145">
        <v>2819</v>
      </c>
      <c r="J81" s="143">
        <v>-98</v>
      </c>
      <c r="K81" s="146">
        <v>-3.4764100744945017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13323</v>
      </c>
      <c r="G12" s="536">
        <v>11749</v>
      </c>
      <c r="H12" s="536">
        <v>18288</v>
      </c>
      <c r="I12" s="536">
        <v>12882</v>
      </c>
      <c r="J12" s="537">
        <v>13558</v>
      </c>
      <c r="K12" s="538">
        <v>-235</v>
      </c>
      <c r="L12" s="349">
        <v>-1.7332939961646261</v>
      </c>
    </row>
    <row r="13" spans="1:17" s="110" customFormat="1" ht="15" customHeight="1" x14ac:dyDescent="0.2">
      <c r="A13" s="350" t="s">
        <v>344</v>
      </c>
      <c r="B13" s="351" t="s">
        <v>345</v>
      </c>
      <c r="C13" s="347"/>
      <c r="D13" s="347"/>
      <c r="E13" s="348"/>
      <c r="F13" s="536">
        <v>7699</v>
      </c>
      <c r="G13" s="536">
        <v>6361</v>
      </c>
      <c r="H13" s="536">
        <v>10285</v>
      </c>
      <c r="I13" s="536">
        <v>7615</v>
      </c>
      <c r="J13" s="537">
        <v>7750</v>
      </c>
      <c r="K13" s="538">
        <v>-51</v>
      </c>
      <c r="L13" s="349">
        <v>-0.65806451612903227</v>
      </c>
    </row>
    <row r="14" spans="1:17" s="110" customFormat="1" ht="22.5" customHeight="1" x14ac:dyDescent="0.2">
      <c r="A14" s="350"/>
      <c r="B14" s="351" t="s">
        <v>346</v>
      </c>
      <c r="C14" s="347"/>
      <c r="D14" s="347"/>
      <c r="E14" s="348"/>
      <c r="F14" s="536">
        <v>5624</v>
      </c>
      <c r="G14" s="536">
        <v>5388</v>
      </c>
      <c r="H14" s="536">
        <v>8003</v>
      </c>
      <c r="I14" s="536">
        <v>5267</v>
      </c>
      <c r="J14" s="537">
        <v>5808</v>
      </c>
      <c r="K14" s="538">
        <v>-184</v>
      </c>
      <c r="L14" s="349">
        <v>-3.168044077134986</v>
      </c>
    </row>
    <row r="15" spans="1:17" s="110" customFormat="1" ht="15" customHeight="1" x14ac:dyDescent="0.2">
      <c r="A15" s="350" t="s">
        <v>347</v>
      </c>
      <c r="B15" s="351" t="s">
        <v>108</v>
      </c>
      <c r="C15" s="347"/>
      <c r="D15" s="347"/>
      <c r="E15" s="348"/>
      <c r="F15" s="536">
        <v>3139</v>
      </c>
      <c r="G15" s="536">
        <v>2858</v>
      </c>
      <c r="H15" s="536">
        <v>7055</v>
      </c>
      <c r="I15" s="536">
        <v>3132</v>
      </c>
      <c r="J15" s="537">
        <v>3052</v>
      </c>
      <c r="K15" s="538">
        <v>87</v>
      </c>
      <c r="L15" s="349">
        <v>2.8505897771952817</v>
      </c>
    </row>
    <row r="16" spans="1:17" s="110" customFormat="1" ht="15" customHeight="1" x14ac:dyDescent="0.2">
      <c r="A16" s="350"/>
      <c r="B16" s="351" t="s">
        <v>109</v>
      </c>
      <c r="C16" s="347"/>
      <c r="D16" s="347"/>
      <c r="E16" s="348"/>
      <c r="F16" s="536">
        <v>8818</v>
      </c>
      <c r="G16" s="536">
        <v>7736</v>
      </c>
      <c r="H16" s="536">
        <v>9791</v>
      </c>
      <c r="I16" s="536">
        <v>8568</v>
      </c>
      <c r="J16" s="537">
        <v>9132</v>
      </c>
      <c r="K16" s="538">
        <v>-314</v>
      </c>
      <c r="L16" s="349">
        <v>-3.4384581690757776</v>
      </c>
    </row>
    <row r="17" spans="1:12" s="110" customFormat="1" ht="15" customHeight="1" x14ac:dyDescent="0.2">
      <c r="A17" s="350"/>
      <c r="B17" s="351" t="s">
        <v>110</v>
      </c>
      <c r="C17" s="347"/>
      <c r="D17" s="347"/>
      <c r="E17" s="348"/>
      <c r="F17" s="536">
        <v>1199</v>
      </c>
      <c r="G17" s="536">
        <v>999</v>
      </c>
      <c r="H17" s="536">
        <v>1291</v>
      </c>
      <c r="I17" s="536">
        <v>1058</v>
      </c>
      <c r="J17" s="537">
        <v>1190</v>
      </c>
      <c r="K17" s="538">
        <v>9</v>
      </c>
      <c r="L17" s="349">
        <v>0.75630252100840334</v>
      </c>
    </row>
    <row r="18" spans="1:12" s="110" customFormat="1" ht="15" customHeight="1" x14ac:dyDescent="0.2">
      <c r="A18" s="350"/>
      <c r="B18" s="351" t="s">
        <v>111</v>
      </c>
      <c r="C18" s="347"/>
      <c r="D18" s="347"/>
      <c r="E18" s="348"/>
      <c r="F18" s="536">
        <v>167</v>
      </c>
      <c r="G18" s="536">
        <v>156</v>
      </c>
      <c r="H18" s="536">
        <v>151</v>
      </c>
      <c r="I18" s="536">
        <v>124</v>
      </c>
      <c r="J18" s="537">
        <v>184</v>
      </c>
      <c r="K18" s="538">
        <v>-17</v>
      </c>
      <c r="L18" s="349">
        <v>-9.2391304347826093</v>
      </c>
    </row>
    <row r="19" spans="1:12" s="110" customFormat="1" ht="15" customHeight="1" x14ac:dyDescent="0.2">
      <c r="A19" s="118" t="s">
        <v>113</v>
      </c>
      <c r="B19" s="119" t="s">
        <v>181</v>
      </c>
      <c r="C19" s="347"/>
      <c r="D19" s="347"/>
      <c r="E19" s="348"/>
      <c r="F19" s="536">
        <v>8406</v>
      </c>
      <c r="G19" s="536">
        <v>6697</v>
      </c>
      <c r="H19" s="536">
        <v>12472</v>
      </c>
      <c r="I19" s="536">
        <v>8187</v>
      </c>
      <c r="J19" s="537">
        <v>8571</v>
      </c>
      <c r="K19" s="538">
        <v>-165</v>
      </c>
      <c r="L19" s="349">
        <v>-1.9250962548127406</v>
      </c>
    </row>
    <row r="20" spans="1:12" s="110" customFormat="1" ht="15" customHeight="1" x14ac:dyDescent="0.2">
      <c r="A20" s="118"/>
      <c r="B20" s="119" t="s">
        <v>182</v>
      </c>
      <c r="C20" s="347"/>
      <c r="D20" s="347"/>
      <c r="E20" s="348"/>
      <c r="F20" s="536">
        <v>4917</v>
      </c>
      <c r="G20" s="536">
        <v>5052</v>
      </c>
      <c r="H20" s="536">
        <v>5816</v>
      </c>
      <c r="I20" s="536">
        <v>4695</v>
      </c>
      <c r="J20" s="537">
        <v>4987</v>
      </c>
      <c r="K20" s="538">
        <v>-70</v>
      </c>
      <c r="L20" s="349">
        <v>-1.4036494886705435</v>
      </c>
    </row>
    <row r="21" spans="1:12" s="110" customFormat="1" ht="15" customHeight="1" x14ac:dyDescent="0.2">
      <c r="A21" s="118" t="s">
        <v>113</v>
      </c>
      <c r="B21" s="119" t="s">
        <v>116</v>
      </c>
      <c r="C21" s="347"/>
      <c r="D21" s="347"/>
      <c r="E21" s="348"/>
      <c r="F21" s="536">
        <v>10040</v>
      </c>
      <c r="G21" s="536">
        <v>8653</v>
      </c>
      <c r="H21" s="536">
        <v>13936</v>
      </c>
      <c r="I21" s="536">
        <v>8731</v>
      </c>
      <c r="J21" s="537">
        <v>10093</v>
      </c>
      <c r="K21" s="538">
        <v>-53</v>
      </c>
      <c r="L21" s="349">
        <v>-0.52511641731893388</v>
      </c>
    </row>
    <row r="22" spans="1:12" s="110" customFormat="1" ht="15" customHeight="1" x14ac:dyDescent="0.2">
      <c r="A22" s="118"/>
      <c r="B22" s="119" t="s">
        <v>117</v>
      </c>
      <c r="C22" s="347"/>
      <c r="D22" s="347"/>
      <c r="E22" s="348"/>
      <c r="F22" s="536">
        <v>3260</v>
      </c>
      <c r="G22" s="536">
        <v>3078</v>
      </c>
      <c r="H22" s="536">
        <v>4330</v>
      </c>
      <c r="I22" s="536">
        <v>4134</v>
      </c>
      <c r="J22" s="537">
        <v>3445</v>
      </c>
      <c r="K22" s="538">
        <v>-185</v>
      </c>
      <c r="L22" s="349">
        <v>-5.3701015965166912</v>
      </c>
    </row>
    <row r="23" spans="1:12" s="110" customFormat="1" ht="15" customHeight="1" x14ac:dyDescent="0.2">
      <c r="A23" s="352" t="s">
        <v>347</v>
      </c>
      <c r="B23" s="353" t="s">
        <v>193</v>
      </c>
      <c r="C23" s="354"/>
      <c r="D23" s="354"/>
      <c r="E23" s="355"/>
      <c r="F23" s="539">
        <v>474</v>
      </c>
      <c r="G23" s="539">
        <v>559</v>
      </c>
      <c r="H23" s="539">
        <v>3331</v>
      </c>
      <c r="I23" s="539">
        <v>248</v>
      </c>
      <c r="J23" s="540">
        <v>428</v>
      </c>
      <c r="K23" s="541">
        <v>46</v>
      </c>
      <c r="L23" s="356">
        <v>10.747663551401869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36.200000000000003</v>
      </c>
      <c r="G25" s="542">
        <v>41.8</v>
      </c>
      <c r="H25" s="542">
        <v>40.6</v>
      </c>
      <c r="I25" s="542">
        <v>40.299999999999997</v>
      </c>
      <c r="J25" s="542">
        <v>37</v>
      </c>
      <c r="K25" s="543" t="s">
        <v>349</v>
      </c>
      <c r="L25" s="364">
        <v>-0.79999999999999716</v>
      </c>
    </row>
    <row r="26" spans="1:12" s="110" customFormat="1" ht="15" customHeight="1" x14ac:dyDescent="0.2">
      <c r="A26" s="365" t="s">
        <v>105</v>
      </c>
      <c r="B26" s="366" t="s">
        <v>345</v>
      </c>
      <c r="C26" s="362"/>
      <c r="D26" s="362"/>
      <c r="E26" s="363"/>
      <c r="F26" s="542">
        <v>34.299999999999997</v>
      </c>
      <c r="G26" s="542">
        <v>39.1</v>
      </c>
      <c r="H26" s="542">
        <v>39.299999999999997</v>
      </c>
      <c r="I26" s="542">
        <v>38.6</v>
      </c>
      <c r="J26" s="544">
        <v>34.799999999999997</v>
      </c>
      <c r="K26" s="543" t="s">
        <v>349</v>
      </c>
      <c r="L26" s="364">
        <v>-0.5</v>
      </c>
    </row>
    <row r="27" spans="1:12" s="110" customFormat="1" ht="15" customHeight="1" x14ac:dyDescent="0.2">
      <c r="A27" s="365"/>
      <c r="B27" s="366" t="s">
        <v>346</v>
      </c>
      <c r="C27" s="362"/>
      <c r="D27" s="362"/>
      <c r="E27" s="363"/>
      <c r="F27" s="542">
        <v>38.799999999999997</v>
      </c>
      <c r="G27" s="542">
        <v>44.9</v>
      </c>
      <c r="H27" s="542">
        <v>42.2</v>
      </c>
      <c r="I27" s="542">
        <v>42.8</v>
      </c>
      <c r="J27" s="542">
        <v>40</v>
      </c>
      <c r="K27" s="543" t="s">
        <v>349</v>
      </c>
      <c r="L27" s="364">
        <v>-1.2000000000000028</v>
      </c>
    </row>
    <row r="28" spans="1:12" s="110" customFormat="1" ht="15" customHeight="1" x14ac:dyDescent="0.2">
      <c r="A28" s="365" t="s">
        <v>113</v>
      </c>
      <c r="B28" s="366" t="s">
        <v>108</v>
      </c>
      <c r="C28" s="362"/>
      <c r="D28" s="362"/>
      <c r="E28" s="363"/>
      <c r="F28" s="542">
        <v>45.6</v>
      </c>
      <c r="G28" s="542">
        <v>53.1</v>
      </c>
      <c r="H28" s="542">
        <v>50.5</v>
      </c>
      <c r="I28" s="542">
        <v>51.1</v>
      </c>
      <c r="J28" s="542">
        <v>46.9</v>
      </c>
      <c r="K28" s="543" t="s">
        <v>349</v>
      </c>
      <c r="L28" s="364">
        <v>-1.2999999999999972</v>
      </c>
    </row>
    <row r="29" spans="1:12" s="110" customFormat="1" ht="11.25" x14ac:dyDescent="0.2">
      <c r="A29" s="365"/>
      <c r="B29" s="366" t="s">
        <v>109</v>
      </c>
      <c r="C29" s="362"/>
      <c r="D29" s="362"/>
      <c r="E29" s="363"/>
      <c r="F29" s="542">
        <v>33.799999999999997</v>
      </c>
      <c r="G29" s="542">
        <v>39.1</v>
      </c>
      <c r="H29" s="542">
        <v>38.4</v>
      </c>
      <c r="I29" s="542">
        <v>37.5</v>
      </c>
      <c r="J29" s="544">
        <v>35.1</v>
      </c>
      <c r="K29" s="543" t="s">
        <v>349</v>
      </c>
      <c r="L29" s="364">
        <v>-1.3000000000000043</v>
      </c>
    </row>
    <row r="30" spans="1:12" s="110" customFormat="1" ht="15" customHeight="1" x14ac:dyDescent="0.2">
      <c r="A30" s="365"/>
      <c r="B30" s="366" t="s">
        <v>110</v>
      </c>
      <c r="C30" s="362"/>
      <c r="D30" s="362"/>
      <c r="E30" s="363"/>
      <c r="F30" s="542">
        <v>30.5</v>
      </c>
      <c r="G30" s="542">
        <v>36</v>
      </c>
      <c r="H30" s="542">
        <v>29.3</v>
      </c>
      <c r="I30" s="542">
        <v>32.799999999999997</v>
      </c>
      <c r="J30" s="542">
        <v>28.3</v>
      </c>
      <c r="K30" s="543" t="s">
        <v>349</v>
      </c>
      <c r="L30" s="364">
        <v>2.1999999999999993</v>
      </c>
    </row>
    <row r="31" spans="1:12" s="110" customFormat="1" ht="15" customHeight="1" x14ac:dyDescent="0.2">
      <c r="A31" s="365"/>
      <c r="B31" s="366" t="s">
        <v>111</v>
      </c>
      <c r="C31" s="362"/>
      <c r="D31" s="362"/>
      <c r="E31" s="363"/>
      <c r="F31" s="542">
        <v>43.7</v>
      </c>
      <c r="G31" s="542">
        <v>42.3</v>
      </c>
      <c r="H31" s="542">
        <v>39.700000000000003</v>
      </c>
      <c r="I31" s="542">
        <v>39.5</v>
      </c>
      <c r="J31" s="542">
        <v>44.6</v>
      </c>
      <c r="K31" s="543" t="s">
        <v>349</v>
      </c>
      <c r="L31" s="364">
        <v>-0.89999999999999858</v>
      </c>
    </row>
    <row r="32" spans="1:12" s="110" customFormat="1" ht="15" customHeight="1" x14ac:dyDescent="0.2">
      <c r="A32" s="367" t="s">
        <v>113</v>
      </c>
      <c r="B32" s="368" t="s">
        <v>181</v>
      </c>
      <c r="C32" s="362"/>
      <c r="D32" s="362"/>
      <c r="E32" s="363"/>
      <c r="F32" s="542">
        <v>33</v>
      </c>
      <c r="G32" s="542">
        <v>34.799999999999997</v>
      </c>
      <c r="H32" s="542">
        <v>36.9</v>
      </c>
      <c r="I32" s="542">
        <v>36.5</v>
      </c>
      <c r="J32" s="544">
        <v>33.1</v>
      </c>
      <c r="K32" s="543" t="s">
        <v>349</v>
      </c>
      <c r="L32" s="364">
        <v>-0.10000000000000142</v>
      </c>
    </row>
    <row r="33" spans="1:12" s="110" customFormat="1" ht="15" customHeight="1" x14ac:dyDescent="0.2">
      <c r="A33" s="367"/>
      <c r="B33" s="368" t="s">
        <v>182</v>
      </c>
      <c r="C33" s="362"/>
      <c r="D33" s="362"/>
      <c r="E33" s="363"/>
      <c r="F33" s="542">
        <v>41.3</v>
      </c>
      <c r="G33" s="542">
        <v>50.2</v>
      </c>
      <c r="H33" s="542">
        <v>46.1</v>
      </c>
      <c r="I33" s="542">
        <v>46.6</v>
      </c>
      <c r="J33" s="542">
        <v>43.4</v>
      </c>
      <c r="K33" s="543" t="s">
        <v>349</v>
      </c>
      <c r="L33" s="364">
        <v>-2.1000000000000014</v>
      </c>
    </row>
    <row r="34" spans="1:12" s="369" customFormat="1" ht="15" customHeight="1" x14ac:dyDescent="0.2">
      <c r="A34" s="367" t="s">
        <v>113</v>
      </c>
      <c r="B34" s="368" t="s">
        <v>116</v>
      </c>
      <c r="C34" s="362"/>
      <c r="D34" s="362"/>
      <c r="E34" s="363"/>
      <c r="F34" s="542">
        <v>33.9</v>
      </c>
      <c r="G34" s="542">
        <v>39.299999999999997</v>
      </c>
      <c r="H34" s="542">
        <v>37.1</v>
      </c>
      <c r="I34" s="542">
        <v>36.5</v>
      </c>
      <c r="J34" s="542">
        <v>34.9</v>
      </c>
      <c r="K34" s="543" t="s">
        <v>349</v>
      </c>
      <c r="L34" s="364">
        <v>-1</v>
      </c>
    </row>
    <row r="35" spans="1:12" s="369" customFormat="1" ht="11.25" x14ac:dyDescent="0.2">
      <c r="A35" s="370"/>
      <c r="B35" s="371" t="s">
        <v>117</v>
      </c>
      <c r="C35" s="372"/>
      <c r="D35" s="372"/>
      <c r="E35" s="373"/>
      <c r="F35" s="545">
        <v>43</v>
      </c>
      <c r="G35" s="545">
        <v>48.5</v>
      </c>
      <c r="H35" s="545">
        <v>49.8</v>
      </c>
      <c r="I35" s="545">
        <v>48.2</v>
      </c>
      <c r="J35" s="546">
        <v>43.2</v>
      </c>
      <c r="K35" s="547" t="s">
        <v>349</v>
      </c>
      <c r="L35" s="374">
        <v>-0.20000000000000284</v>
      </c>
    </row>
    <row r="36" spans="1:12" s="369" customFormat="1" ht="15.95" customHeight="1" x14ac:dyDescent="0.2">
      <c r="A36" s="375" t="s">
        <v>350</v>
      </c>
      <c r="B36" s="376"/>
      <c r="C36" s="377"/>
      <c r="D36" s="376"/>
      <c r="E36" s="378"/>
      <c r="F36" s="548">
        <v>12736</v>
      </c>
      <c r="G36" s="548">
        <v>11017</v>
      </c>
      <c r="H36" s="548">
        <v>14297</v>
      </c>
      <c r="I36" s="548">
        <v>12560</v>
      </c>
      <c r="J36" s="548">
        <v>13038</v>
      </c>
      <c r="K36" s="549">
        <v>-302</v>
      </c>
      <c r="L36" s="380">
        <v>-2.3163061819297437</v>
      </c>
    </row>
    <row r="37" spans="1:12" s="369" customFormat="1" ht="15.95" customHeight="1" x14ac:dyDescent="0.2">
      <c r="A37" s="381"/>
      <c r="B37" s="382" t="s">
        <v>113</v>
      </c>
      <c r="C37" s="382" t="s">
        <v>351</v>
      </c>
      <c r="D37" s="382"/>
      <c r="E37" s="383"/>
      <c r="F37" s="548">
        <v>4605</v>
      </c>
      <c r="G37" s="548">
        <v>4600</v>
      </c>
      <c r="H37" s="548">
        <v>5801</v>
      </c>
      <c r="I37" s="548">
        <v>5059</v>
      </c>
      <c r="J37" s="548">
        <v>4827</v>
      </c>
      <c r="K37" s="549">
        <v>-222</v>
      </c>
      <c r="L37" s="380">
        <v>-4.5991298943443129</v>
      </c>
    </row>
    <row r="38" spans="1:12" s="369" customFormat="1" ht="15.95" customHeight="1" x14ac:dyDescent="0.2">
      <c r="A38" s="381"/>
      <c r="B38" s="384" t="s">
        <v>105</v>
      </c>
      <c r="C38" s="384" t="s">
        <v>106</v>
      </c>
      <c r="D38" s="385"/>
      <c r="E38" s="383"/>
      <c r="F38" s="548">
        <v>7386</v>
      </c>
      <c r="G38" s="548">
        <v>5999</v>
      </c>
      <c r="H38" s="548">
        <v>7905</v>
      </c>
      <c r="I38" s="548">
        <v>7449</v>
      </c>
      <c r="J38" s="550">
        <v>7485</v>
      </c>
      <c r="K38" s="549">
        <v>-99</v>
      </c>
      <c r="L38" s="380">
        <v>-1.3226452905811623</v>
      </c>
    </row>
    <row r="39" spans="1:12" s="369" customFormat="1" ht="15.95" customHeight="1" x14ac:dyDescent="0.2">
      <c r="A39" s="381"/>
      <c r="B39" s="385"/>
      <c r="C39" s="382" t="s">
        <v>352</v>
      </c>
      <c r="D39" s="385"/>
      <c r="E39" s="383"/>
      <c r="F39" s="548">
        <v>2531</v>
      </c>
      <c r="G39" s="548">
        <v>2348</v>
      </c>
      <c r="H39" s="548">
        <v>3106</v>
      </c>
      <c r="I39" s="548">
        <v>2874</v>
      </c>
      <c r="J39" s="548">
        <v>2608</v>
      </c>
      <c r="K39" s="549">
        <v>-77</v>
      </c>
      <c r="L39" s="380">
        <v>-2.9524539877300615</v>
      </c>
    </row>
    <row r="40" spans="1:12" s="369" customFormat="1" ht="15.95" customHeight="1" x14ac:dyDescent="0.2">
      <c r="A40" s="381"/>
      <c r="B40" s="384"/>
      <c r="C40" s="384" t="s">
        <v>107</v>
      </c>
      <c r="D40" s="385"/>
      <c r="E40" s="383"/>
      <c r="F40" s="548">
        <v>5350</v>
      </c>
      <c r="G40" s="548">
        <v>5018</v>
      </c>
      <c r="H40" s="548">
        <v>6392</v>
      </c>
      <c r="I40" s="548">
        <v>5111</v>
      </c>
      <c r="J40" s="548">
        <v>5553</v>
      </c>
      <c r="K40" s="549">
        <v>-203</v>
      </c>
      <c r="L40" s="380">
        <v>-3.6556816135422294</v>
      </c>
    </row>
    <row r="41" spans="1:12" s="369" customFormat="1" ht="24" customHeight="1" x14ac:dyDescent="0.2">
      <c r="A41" s="381"/>
      <c r="B41" s="385"/>
      <c r="C41" s="382" t="s">
        <v>352</v>
      </c>
      <c r="D41" s="385"/>
      <c r="E41" s="383"/>
      <c r="F41" s="548">
        <v>2074</v>
      </c>
      <c r="G41" s="548">
        <v>2252</v>
      </c>
      <c r="H41" s="548">
        <v>2695</v>
      </c>
      <c r="I41" s="548">
        <v>2185</v>
      </c>
      <c r="J41" s="550">
        <v>2219</v>
      </c>
      <c r="K41" s="549">
        <v>-145</v>
      </c>
      <c r="L41" s="380">
        <v>-6.5344749887336642</v>
      </c>
    </row>
    <row r="42" spans="1:12" s="110" customFormat="1" ht="15" customHeight="1" x14ac:dyDescent="0.2">
      <c r="A42" s="381"/>
      <c r="B42" s="384" t="s">
        <v>113</v>
      </c>
      <c r="C42" s="384" t="s">
        <v>353</v>
      </c>
      <c r="D42" s="385"/>
      <c r="E42" s="383"/>
      <c r="F42" s="548">
        <v>2698</v>
      </c>
      <c r="G42" s="548">
        <v>2283</v>
      </c>
      <c r="H42" s="548">
        <v>3525</v>
      </c>
      <c r="I42" s="548">
        <v>2921</v>
      </c>
      <c r="J42" s="548">
        <v>2657</v>
      </c>
      <c r="K42" s="549">
        <v>41</v>
      </c>
      <c r="L42" s="380">
        <v>1.543093714715845</v>
      </c>
    </row>
    <row r="43" spans="1:12" s="110" customFormat="1" ht="15" customHeight="1" x14ac:dyDescent="0.2">
      <c r="A43" s="381"/>
      <c r="B43" s="385"/>
      <c r="C43" s="382" t="s">
        <v>352</v>
      </c>
      <c r="D43" s="385"/>
      <c r="E43" s="383"/>
      <c r="F43" s="548">
        <v>1231</v>
      </c>
      <c r="G43" s="548">
        <v>1213</v>
      </c>
      <c r="H43" s="548">
        <v>1780</v>
      </c>
      <c r="I43" s="548">
        <v>1492</v>
      </c>
      <c r="J43" s="548">
        <v>1246</v>
      </c>
      <c r="K43" s="549">
        <v>-15</v>
      </c>
      <c r="L43" s="380">
        <v>-1.203852327447833</v>
      </c>
    </row>
    <row r="44" spans="1:12" s="110" customFormat="1" ht="15" customHeight="1" x14ac:dyDescent="0.2">
      <c r="A44" s="381"/>
      <c r="B44" s="384"/>
      <c r="C44" s="366" t="s">
        <v>109</v>
      </c>
      <c r="D44" s="385"/>
      <c r="E44" s="383"/>
      <c r="F44" s="548">
        <v>8676</v>
      </c>
      <c r="G44" s="548">
        <v>7584</v>
      </c>
      <c r="H44" s="548">
        <v>9336</v>
      </c>
      <c r="I44" s="548">
        <v>8459</v>
      </c>
      <c r="J44" s="550">
        <v>9009</v>
      </c>
      <c r="K44" s="549">
        <v>-333</v>
      </c>
      <c r="L44" s="380">
        <v>-3.6963036963036964</v>
      </c>
    </row>
    <row r="45" spans="1:12" s="110" customFormat="1" ht="15" customHeight="1" x14ac:dyDescent="0.2">
      <c r="A45" s="381"/>
      <c r="B45" s="385"/>
      <c r="C45" s="382" t="s">
        <v>352</v>
      </c>
      <c r="D45" s="385"/>
      <c r="E45" s="383"/>
      <c r="F45" s="548">
        <v>2936</v>
      </c>
      <c r="G45" s="548">
        <v>2963</v>
      </c>
      <c r="H45" s="548">
        <v>3584</v>
      </c>
      <c r="I45" s="548">
        <v>3172</v>
      </c>
      <c r="J45" s="548">
        <v>3163</v>
      </c>
      <c r="K45" s="549">
        <v>-227</v>
      </c>
      <c r="L45" s="380">
        <v>-7.1767309516282012</v>
      </c>
    </row>
    <row r="46" spans="1:12" s="110" customFormat="1" ht="15" customHeight="1" x14ac:dyDescent="0.2">
      <c r="A46" s="381"/>
      <c r="B46" s="384"/>
      <c r="C46" s="366" t="s">
        <v>110</v>
      </c>
      <c r="D46" s="385"/>
      <c r="E46" s="383"/>
      <c r="F46" s="548">
        <v>1195</v>
      </c>
      <c r="G46" s="548">
        <v>994</v>
      </c>
      <c r="H46" s="548">
        <v>1285</v>
      </c>
      <c r="I46" s="548">
        <v>1056</v>
      </c>
      <c r="J46" s="548">
        <v>1188</v>
      </c>
      <c r="K46" s="549">
        <v>7</v>
      </c>
      <c r="L46" s="380">
        <v>0.58922558922558921</v>
      </c>
    </row>
    <row r="47" spans="1:12" s="110" customFormat="1" ht="15" customHeight="1" x14ac:dyDescent="0.2">
      <c r="A47" s="381"/>
      <c r="B47" s="385"/>
      <c r="C47" s="382" t="s">
        <v>352</v>
      </c>
      <c r="D47" s="385"/>
      <c r="E47" s="383"/>
      <c r="F47" s="548">
        <v>365</v>
      </c>
      <c r="G47" s="548">
        <v>358</v>
      </c>
      <c r="H47" s="548">
        <v>377</v>
      </c>
      <c r="I47" s="548">
        <v>346</v>
      </c>
      <c r="J47" s="550">
        <v>336</v>
      </c>
      <c r="K47" s="549">
        <v>29</v>
      </c>
      <c r="L47" s="380">
        <v>8.6309523809523814</v>
      </c>
    </row>
    <row r="48" spans="1:12" s="110" customFormat="1" ht="15" customHeight="1" x14ac:dyDescent="0.2">
      <c r="A48" s="381"/>
      <c r="B48" s="385"/>
      <c r="C48" s="366" t="s">
        <v>111</v>
      </c>
      <c r="D48" s="386"/>
      <c r="E48" s="387"/>
      <c r="F48" s="548">
        <v>167</v>
      </c>
      <c r="G48" s="548">
        <v>156</v>
      </c>
      <c r="H48" s="548">
        <v>151</v>
      </c>
      <c r="I48" s="548">
        <v>124</v>
      </c>
      <c r="J48" s="548">
        <v>184</v>
      </c>
      <c r="K48" s="549">
        <v>-17</v>
      </c>
      <c r="L48" s="380">
        <v>-9.2391304347826093</v>
      </c>
    </row>
    <row r="49" spans="1:12" s="110" customFormat="1" ht="15" customHeight="1" x14ac:dyDescent="0.2">
      <c r="A49" s="381"/>
      <c r="B49" s="385"/>
      <c r="C49" s="382" t="s">
        <v>352</v>
      </c>
      <c r="D49" s="385"/>
      <c r="E49" s="383"/>
      <c r="F49" s="548">
        <v>73</v>
      </c>
      <c r="G49" s="548">
        <v>66</v>
      </c>
      <c r="H49" s="548">
        <v>60</v>
      </c>
      <c r="I49" s="548">
        <v>49</v>
      </c>
      <c r="J49" s="548">
        <v>82</v>
      </c>
      <c r="K49" s="549">
        <v>-9</v>
      </c>
      <c r="L49" s="380">
        <v>-10.975609756097562</v>
      </c>
    </row>
    <row r="50" spans="1:12" s="110" customFormat="1" ht="15" customHeight="1" x14ac:dyDescent="0.2">
      <c r="A50" s="381"/>
      <c r="B50" s="384" t="s">
        <v>113</v>
      </c>
      <c r="C50" s="382" t="s">
        <v>181</v>
      </c>
      <c r="D50" s="385"/>
      <c r="E50" s="383"/>
      <c r="F50" s="548">
        <v>7858</v>
      </c>
      <c r="G50" s="548">
        <v>6041</v>
      </c>
      <c r="H50" s="548">
        <v>8616</v>
      </c>
      <c r="I50" s="548">
        <v>7889</v>
      </c>
      <c r="J50" s="550">
        <v>8091</v>
      </c>
      <c r="K50" s="549">
        <v>-233</v>
      </c>
      <c r="L50" s="380">
        <v>-2.8797429242368064</v>
      </c>
    </row>
    <row r="51" spans="1:12" s="110" customFormat="1" ht="15" customHeight="1" x14ac:dyDescent="0.2">
      <c r="A51" s="381"/>
      <c r="B51" s="385"/>
      <c r="C51" s="382" t="s">
        <v>352</v>
      </c>
      <c r="D51" s="385"/>
      <c r="E51" s="383"/>
      <c r="F51" s="548">
        <v>2592</v>
      </c>
      <c r="G51" s="548">
        <v>2104</v>
      </c>
      <c r="H51" s="548">
        <v>3182</v>
      </c>
      <c r="I51" s="548">
        <v>2883</v>
      </c>
      <c r="J51" s="548">
        <v>2681</v>
      </c>
      <c r="K51" s="549">
        <v>-89</v>
      </c>
      <c r="L51" s="380">
        <v>-3.3196568444610222</v>
      </c>
    </row>
    <row r="52" spans="1:12" s="110" customFormat="1" ht="15" customHeight="1" x14ac:dyDescent="0.2">
      <c r="A52" s="381"/>
      <c r="B52" s="384"/>
      <c r="C52" s="382" t="s">
        <v>182</v>
      </c>
      <c r="D52" s="385"/>
      <c r="E52" s="383"/>
      <c r="F52" s="548">
        <v>4878</v>
      </c>
      <c r="G52" s="548">
        <v>4976</v>
      </c>
      <c r="H52" s="548">
        <v>5681</v>
      </c>
      <c r="I52" s="548">
        <v>4671</v>
      </c>
      <c r="J52" s="548">
        <v>4947</v>
      </c>
      <c r="K52" s="549">
        <v>-69</v>
      </c>
      <c r="L52" s="380">
        <v>-1.3947847180109156</v>
      </c>
    </row>
    <row r="53" spans="1:12" s="269" customFormat="1" ht="11.25" customHeight="1" x14ac:dyDescent="0.2">
      <c r="A53" s="381"/>
      <c r="B53" s="385"/>
      <c r="C53" s="382" t="s">
        <v>352</v>
      </c>
      <c r="D53" s="385"/>
      <c r="E53" s="383"/>
      <c r="F53" s="548">
        <v>2013</v>
      </c>
      <c r="G53" s="548">
        <v>2496</v>
      </c>
      <c r="H53" s="548">
        <v>2619</v>
      </c>
      <c r="I53" s="548">
        <v>2176</v>
      </c>
      <c r="J53" s="550">
        <v>2146</v>
      </c>
      <c r="K53" s="549">
        <v>-133</v>
      </c>
      <c r="L53" s="380">
        <v>-6.19757688723206</v>
      </c>
    </row>
    <row r="54" spans="1:12" s="151" customFormat="1" ht="12.75" customHeight="1" x14ac:dyDescent="0.2">
      <c r="A54" s="381"/>
      <c r="B54" s="384" t="s">
        <v>113</v>
      </c>
      <c r="C54" s="384" t="s">
        <v>116</v>
      </c>
      <c r="D54" s="385"/>
      <c r="E54" s="383"/>
      <c r="F54" s="548">
        <v>9550</v>
      </c>
      <c r="G54" s="548">
        <v>8048</v>
      </c>
      <c r="H54" s="548">
        <v>10419</v>
      </c>
      <c r="I54" s="548">
        <v>8469</v>
      </c>
      <c r="J54" s="548">
        <v>9657</v>
      </c>
      <c r="K54" s="549">
        <v>-107</v>
      </c>
      <c r="L54" s="380">
        <v>-1.1080045562804184</v>
      </c>
    </row>
    <row r="55" spans="1:12" ht="11.25" x14ac:dyDescent="0.2">
      <c r="A55" s="381"/>
      <c r="B55" s="385"/>
      <c r="C55" s="382" t="s">
        <v>352</v>
      </c>
      <c r="D55" s="385"/>
      <c r="E55" s="383"/>
      <c r="F55" s="548">
        <v>3238</v>
      </c>
      <c r="G55" s="548">
        <v>3159</v>
      </c>
      <c r="H55" s="548">
        <v>3869</v>
      </c>
      <c r="I55" s="548">
        <v>3088</v>
      </c>
      <c r="J55" s="548">
        <v>3371</v>
      </c>
      <c r="K55" s="549">
        <v>-133</v>
      </c>
      <c r="L55" s="380">
        <v>-3.9454167902699497</v>
      </c>
    </row>
    <row r="56" spans="1:12" ht="14.25" customHeight="1" x14ac:dyDescent="0.2">
      <c r="A56" s="381"/>
      <c r="B56" s="385"/>
      <c r="C56" s="384" t="s">
        <v>117</v>
      </c>
      <c r="D56" s="385"/>
      <c r="E56" s="383"/>
      <c r="F56" s="548">
        <v>3165</v>
      </c>
      <c r="G56" s="548">
        <v>2952</v>
      </c>
      <c r="H56" s="548">
        <v>3861</v>
      </c>
      <c r="I56" s="548">
        <v>4074</v>
      </c>
      <c r="J56" s="548">
        <v>3363</v>
      </c>
      <c r="K56" s="549">
        <v>-198</v>
      </c>
      <c r="L56" s="380">
        <v>-5.8876003568242643</v>
      </c>
    </row>
    <row r="57" spans="1:12" ht="18.75" customHeight="1" x14ac:dyDescent="0.2">
      <c r="A57" s="388"/>
      <c r="B57" s="389"/>
      <c r="C57" s="390" t="s">
        <v>352</v>
      </c>
      <c r="D57" s="389"/>
      <c r="E57" s="391"/>
      <c r="F57" s="551">
        <v>1361</v>
      </c>
      <c r="G57" s="552">
        <v>1433</v>
      </c>
      <c r="H57" s="552">
        <v>1923</v>
      </c>
      <c r="I57" s="552">
        <v>1965</v>
      </c>
      <c r="J57" s="552">
        <v>1454</v>
      </c>
      <c r="K57" s="553">
        <f t="shared" ref="K57" si="0">IF(OR(F57=".",J57=".")=TRUE,".",IF(OR(F57="*",J57="*")=TRUE,"*",IF(AND(F57="-",J57="-")=TRUE,"-",IF(AND(ISNUMBER(J57),ISNUMBER(F57))=TRUE,IF(F57-J57=0,0,F57-J57),IF(ISNUMBER(F57)=TRUE,F57,-J57)))))</f>
        <v>-93</v>
      </c>
      <c r="L57" s="392">
        <f t="shared" ref="L57" si="1">IF(K57 =".",".",IF(K57 ="*","*",IF(K57="-","-",IF(K57=0,0,IF(OR(J57="-",J57=".",F57="-",F57=".")=TRUE,"X",IF(J57=0,"0,0",IF(ABS(K57*100/J57)&gt;250,".X",(K57*100/J57))))))))</f>
        <v>-6.3961485557083906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13323</v>
      </c>
      <c r="E11" s="114">
        <v>11749</v>
      </c>
      <c r="F11" s="114">
        <v>18288</v>
      </c>
      <c r="G11" s="114">
        <v>12882</v>
      </c>
      <c r="H11" s="140">
        <v>13558</v>
      </c>
      <c r="I11" s="115">
        <v>-235</v>
      </c>
      <c r="J11" s="116">
        <v>-1.7332939961646261</v>
      </c>
    </row>
    <row r="12" spans="1:15" s="110" customFormat="1" ht="24.95" customHeight="1" x14ac:dyDescent="0.2">
      <c r="A12" s="193" t="s">
        <v>132</v>
      </c>
      <c r="B12" s="194" t="s">
        <v>133</v>
      </c>
      <c r="C12" s="113">
        <v>3.1524431434361628</v>
      </c>
      <c r="D12" s="115">
        <v>420</v>
      </c>
      <c r="E12" s="114">
        <v>255</v>
      </c>
      <c r="F12" s="114">
        <v>803</v>
      </c>
      <c r="G12" s="114">
        <v>923</v>
      </c>
      <c r="H12" s="140">
        <v>509</v>
      </c>
      <c r="I12" s="115">
        <v>-89</v>
      </c>
      <c r="J12" s="116">
        <v>-17.485265225933201</v>
      </c>
    </row>
    <row r="13" spans="1:15" s="110" customFormat="1" ht="24.95" customHeight="1" x14ac:dyDescent="0.2">
      <c r="A13" s="193" t="s">
        <v>134</v>
      </c>
      <c r="B13" s="199" t="s">
        <v>214</v>
      </c>
      <c r="C13" s="113">
        <v>0.84815732192449145</v>
      </c>
      <c r="D13" s="115">
        <v>113</v>
      </c>
      <c r="E13" s="114">
        <v>154</v>
      </c>
      <c r="F13" s="114">
        <v>204</v>
      </c>
      <c r="G13" s="114">
        <v>93</v>
      </c>
      <c r="H13" s="140">
        <v>121</v>
      </c>
      <c r="I13" s="115">
        <v>-8</v>
      </c>
      <c r="J13" s="116">
        <v>-6.6115702479338845</v>
      </c>
    </row>
    <row r="14" spans="1:15" s="287" customFormat="1" ht="24.95" customHeight="1" x14ac:dyDescent="0.2">
      <c r="A14" s="193" t="s">
        <v>215</v>
      </c>
      <c r="B14" s="199" t="s">
        <v>137</v>
      </c>
      <c r="C14" s="113">
        <v>8.8268408016212572</v>
      </c>
      <c r="D14" s="115">
        <v>1176</v>
      </c>
      <c r="E14" s="114">
        <v>1222</v>
      </c>
      <c r="F14" s="114">
        <v>1892</v>
      </c>
      <c r="G14" s="114">
        <v>1127</v>
      </c>
      <c r="H14" s="140">
        <v>1348</v>
      </c>
      <c r="I14" s="115">
        <v>-172</v>
      </c>
      <c r="J14" s="116">
        <v>-12.759643916913946</v>
      </c>
      <c r="K14" s="110"/>
      <c r="L14" s="110"/>
      <c r="M14" s="110"/>
      <c r="N14" s="110"/>
      <c r="O14" s="110"/>
    </row>
    <row r="15" spans="1:15" s="110" customFormat="1" ht="24.95" customHeight="1" x14ac:dyDescent="0.2">
      <c r="A15" s="193" t="s">
        <v>216</v>
      </c>
      <c r="B15" s="199" t="s">
        <v>217</v>
      </c>
      <c r="C15" s="113">
        <v>2.6420475868798317</v>
      </c>
      <c r="D15" s="115">
        <v>352</v>
      </c>
      <c r="E15" s="114">
        <v>303</v>
      </c>
      <c r="F15" s="114">
        <v>473</v>
      </c>
      <c r="G15" s="114">
        <v>311</v>
      </c>
      <c r="H15" s="140">
        <v>284</v>
      </c>
      <c r="I15" s="115">
        <v>68</v>
      </c>
      <c r="J15" s="116">
        <v>23.943661971830984</v>
      </c>
    </row>
    <row r="16" spans="1:15" s="287" customFormat="1" ht="24.95" customHeight="1" x14ac:dyDescent="0.2">
      <c r="A16" s="193" t="s">
        <v>218</v>
      </c>
      <c r="B16" s="199" t="s">
        <v>141</v>
      </c>
      <c r="C16" s="113">
        <v>4.3233505967124524</v>
      </c>
      <c r="D16" s="115">
        <v>576</v>
      </c>
      <c r="E16" s="114">
        <v>706</v>
      </c>
      <c r="F16" s="114">
        <v>982</v>
      </c>
      <c r="G16" s="114">
        <v>563</v>
      </c>
      <c r="H16" s="140">
        <v>731</v>
      </c>
      <c r="I16" s="115">
        <v>-155</v>
      </c>
      <c r="J16" s="116">
        <v>-21.203830369357046</v>
      </c>
      <c r="K16" s="110"/>
      <c r="L16" s="110"/>
      <c r="M16" s="110"/>
      <c r="N16" s="110"/>
      <c r="O16" s="110"/>
    </row>
    <row r="17" spans="1:15" s="110" customFormat="1" ht="24.95" customHeight="1" x14ac:dyDescent="0.2">
      <c r="A17" s="193" t="s">
        <v>142</v>
      </c>
      <c r="B17" s="199" t="s">
        <v>220</v>
      </c>
      <c r="C17" s="113">
        <v>1.8614426180289725</v>
      </c>
      <c r="D17" s="115">
        <v>248</v>
      </c>
      <c r="E17" s="114">
        <v>213</v>
      </c>
      <c r="F17" s="114">
        <v>437</v>
      </c>
      <c r="G17" s="114">
        <v>253</v>
      </c>
      <c r="H17" s="140">
        <v>333</v>
      </c>
      <c r="I17" s="115">
        <v>-85</v>
      </c>
      <c r="J17" s="116">
        <v>-25.525525525525527</v>
      </c>
    </row>
    <row r="18" spans="1:15" s="287" customFormat="1" ht="24.95" customHeight="1" x14ac:dyDescent="0.2">
      <c r="A18" s="201" t="s">
        <v>144</v>
      </c>
      <c r="B18" s="202" t="s">
        <v>145</v>
      </c>
      <c r="C18" s="113">
        <v>8.9394280567439761</v>
      </c>
      <c r="D18" s="115">
        <v>1191</v>
      </c>
      <c r="E18" s="114">
        <v>727</v>
      </c>
      <c r="F18" s="114">
        <v>1480</v>
      </c>
      <c r="G18" s="114">
        <v>1073</v>
      </c>
      <c r="H18" s="140">
        <v>1079</v>
      </c>
      <c r="I18" s="115">
        <v>112</v>
      </c>
      <c r="J18" s="116">
        <v>10.379981464318814</v>
      </c>
      <c r="K18" s="110"/>
      <c r="L18" s="110"/>
      <c r="M18" s="110"/>
      <c r="N18" s="110"/>
      <c r="O18" s="110"/>
    </row>
    <row r="19" spans="1:15" s="110" customFormat="1" ht="24.95" customHeight="1" x14ac:dyDescent="0.2">
      <c r="A19" s="193" t="s">
        <v>146</v>
      </c>
      <c r="B19" s="199" t="s">
        <v>147</v>
      </c>
      <c r="C19" s="113">
        <v>15.416948134804473</v>
      </c>
      <c r="D19" s="115">
        <v>2054</v>
      </c>
      <c r="E19" s="114">
        <v>1725</v>
      </c>
      <c r="F19" s="114">
        <v>2737</v>
      </c>
      <c r="G19" s="114">
        <v>1914</v>
      </c>
      <c r="H19" s="140">
        <v>2036</v>
      </c>
      <c r="I19" s="115">
        <v>18</v>
      </c>
      <c r="J19" s="116">
        <v>0.88408644400785852</v>
      </c>
    </row>
    <row r="20" spans="1:15" s="287" customFormat="1" ht="24.95" customHeight="1" x14ac:dyDescent="0.2">
      <c r="A20" s="193" t="s">
        <v>148</v>
      </c>
      <c r="B20" s="199" t="s">
        <v>149</v>
      </c>
      <c r="C20" s="113">
        <v>6.319897920888689</v>
      </c>
      <c r="D20" s="115">
        <v>842</v>
      </c>
      <c r="E20" s="114">
        <v>749</v>
      </c>
      <c r="F20" s="114">
        <v>1310</v>
      </c>
      <c r="G20" s="114">
        <v>629</v>
      </c>
      <c r="H20" s="140">
        <v>876</v>
      </c>
      <c r="I20" s="115">
        <v>-34</v>
      </c>
      <c r="J20" s="116">
        <v>-3.8812785388127855</v>
      </c>
      <c r="K20" s="110"/>
      <c r="L20" s="110"/>
      <c r="M20" s="110"/>
      <c r="N20" s="110"/>
      <c r="O20" s="110"/>
    </row>
    <row r="21" spans="1:15" s="110" customFormat="1" ht="24.95" customHeight="1" x14ac:dyDescent="0.2">
      <c r="A21" s="201" t="s">
        <v>150</v>
      </c>
      <c r="B21" s="202" t="s">
        <v>151</v>
      </c>
      <c r="C21" s="113">
        <v>6.0947234106432484</v>
      </c>
      <c r="D21" s="115">
        <v>812</v>
      </c>
      <c r="E21" s="114">
        <v>705</v>
      </c>
      <c r="F21" s="114">
        <v>930</v>
      </c>
      <c r="G21" s="114">
        <v>886</v>
      </c>
      <c r="H21" s="140">
        <v>892</v>
      </c>
      <c r="I21" s="115">
        <v>-80</v>
      </c>
      <c r="J21" s="116">
        <v>-8.9686098654708513</v>
      </c>
    </row>
    <row r="22" spans="1:15" s="110" customFormat="1" ht="24.95" customHeight="1" x14ac:dyDescent="0.2">
      <c r="A22" s="201" t="s">
        <v>152</v>
      </c>
      <c r="B22" s="199" t="s">
        <v>153</v>
      </c>
      <c r="C22" s="113">
        <v>3.1674547774525257</v>
      </c>
      <c r="D22" s="115">
        <v>422</v>
      </c>
      <c r="E22" s="114">
        <v>217</v>
      </c>
      <c r="F22" s="114">
        <v>330</v>
      </c>
      <c r="G22" s="114">
        <v>264</v>
      </c>
      <c r="H22" s="140">
        <v>317</v>
      </c>
      <c r="I22" s="115">
        <v>105</v>
      </c>
      <c r="J22" s="116">
        <v>33.123028391167189</v>
      </c>
    </row>
    <row r="23" spans="1:15" s="110" customFormat="1" ht="24.95" customHeight="1" x14ac:dyDescent="0.2">
      <c r="A23" s="193" t="s">
        <v>154</v>
      </c>
      <c r="B23" s="199" t="s">
        <v>155</v>
      </c>
      <c r="C23" s="113">
        <v>0.84815732192449145</v>
      </c>
      <c r="D23" s="115">
        <v>113</v>
      </c>
      <c r="E23" s="114">
        <v>75</v>
      </c>
      <c r="F23" s="114">
        <v>157</v>
      </c>
      <c r="G23" s="114">
        <v>68</v>
      </c>
      <c r="H23" s="140">
        <v>135</v>
      </c>
      <c r="I23" s="115">
        <v>-22</v>
      </c>
      <c r="J23" s="116">
        <v>-16.296296296296298</v>
      </c>
    </row>
    <row r="24" spans="1:15" s="110" customFormat="1" ht="24.95" customHeight="1" x14ac:dyDescent="0.2">
      <c r="A24" s="193" t="s">
        <v>156</v>
      </c>
      <c r="B24" s="199" t="s">
        <v>221</v>
      </c>
      <c r="C24" s="113">
        <v>9.8025970126848314</v>
      </c>
      <c r="D24" s="115">
        <v>1306</v>
      </c>
      <c r="E24" s="114">
        <v>773</v>
      </c>
      <c r="F24" s="114">
        <v>1234</v>
      </c>
      <c r="G24" s="114">
        <v>922</v>
      </c>
      <c r="H24" s="140">
        <v>1206</v>
      </c>
      <c r="I24" s="115">
        <v>100</v>
      </c>
      <c r="J24" s="116">
        <v>8.291873963515755</v>
      </c>
    </row>
    <row r="25" spans="1:15" s="110" customFormat="1" ht="24.95" customHeight="1" x14ac:dyDescent="0.2">
      <c r="A25" s="193" t="s">
        <v>222</v>
      </c>
      <c r="B25" s="204" t="s">
        <v>159</v>
      </c>
      <c r="C25" s="113">
        <v>9.4122945282594017</v>
      </c>
      <c r="D25" s="115">
        <v>1254</v>
      </c>
      <c r="E25" s="114">
        <v>1802</v>
      </c>
      <c r="F25" s="114">
        <v>1697</v>
      </c>
      <c r="G25" s="114">
        <v>1648</v>
      </c>
      <c r="H25" s="140">
        <v>1214</v>
      </c>
      <c r="I25" s="115">
        <v>40</v>
      </c>
      <c r="J25" s="116">
        <v>3.2948929159802307</v>
      </c>
    </row>
    <row r="26" spans="1:15" s="110" customFormat="1" ht="24.95" customHeight="1" x14ac:dyDescent="0.2">
      <c r="A26" s="201">
        <v>782.78300000000002</v>
      </c>
      <c r="B26" s="203" t="s">
        <v>160</v>
      </c>
      <c r="C26" s="113">
        <v>2.8296930120843653</v>
      </c>
      <c r="D26" s="115">
        <v>377</v>
      </c>
      <c r="E26" s="114">
        <v>292</v>
      </c>
      <c r="F26" s="114">
        <v>394</v>
      </c>
      <c r="G26" s="114">
        <v>471</v>
      </c>
      <c r="H26" s="140">
        <v>553</v>
      </c>
      <c r="I26" s="115">
        <v>-176</v>
      </c>
      <c r="J26" s="116">
        <v>-31.826401446654611</v>
      </c>
    </row>
    <row r="27" spans="1:15" s="110" customFormat="1" ht="24.95" customHeight="1" x14ac:dyDescent="0.2">
      <c r="A27" s="193" t="s">
        <v>161</v>
      </c>
      <c r="B27" s="199" t="s">
        <v>162</v>
      </c>
      <c r="C27" s="113">
        <v>2.7321173909780079</v>
      </c>
      <c r="D27" s="115">
        <v>364</v>
      </c>
      <c r="E27" s="114">
        <v>340</v>
      </c>
      <c r="F27" s="114">
        <v>596</v>
      </c>
      <c r="G27" s="114">
        <v>306</v>
      </c>
      <c r="H27" s="140">
        <v>379</v>
      </c>
      <c r="I27" s="115">
        <v>-15</v>
      </c>
      <c r="J27" s="116">
        <v>-3.9577836411609497</v>
      </c>
    </row>
    <row r="28" spans="1:15" s="110" customFormat="1" ht="24.95" customHeight="1" x14ac:dyDescent="0.2">
      <c r="A28" s="193" t="s">
        <v>163</v>
      </c>
      <c r="B28" s="199" t="s">
        <v>164</v>
      </c>
      <c r="C28" s="113">
        <v>4.6160774600315246</v>
      </c>
      <c r="D28" s="115">
        <v>615</v>
      </c>
      <c r="E28" s="114">
        <v>566</v>
      </c>
      <c r="F28" s="114">
        <v>997</v>
      </c>
      <c r="G28" s="114">
        <v>385</v>
      </c>
      <c r="H28" s="140">
        <v>440</v>
      </c>
      <c r="I28" s="115">
        <v>175</v>
      </c>
      <c r="J28" s="116">
        <v>39.772727272727273</v>
      </c>
    </row>
    <row r="29" spans="1:15" s="110" customFormat="1" ht="24.95" customHeight="1" x14ac:dyDescent="0.2">
      <c r="A29" s="193">
        <v>86</v>
      </c>
      <c r="B29" s="199" t="s">
        <v>165</v>
      </c>
      <c r="C29" s="113">
        <v>5.3441417098251147</v>
      </c>
      <c r="D29" s="115">
        <v>712</v>
      </c>
      <c r="E29" s="114">
        <v>591</v>
      </c>
      <c r="F29" s="114">
        <v>894</v>
      </c>
      <c r="G29" s="114">
        <v>502</v>
      </c>
      <c r="H29" s="140">
        <v>746</v>
      </c>
      <c r="I29" s="115">
        <v>-34</v>
      </c>
      <c r="J29" s="116">
        <v>-4.5576407506702417</v>
      </c>
    </row>
    <row r="30" spans="1:15" s="110" customFormat="1" ht="24.95" customHeight="1" x14ac:dyDescent="0.2">
      <c r="A30" s="193">
        <v>87.88</v>
      </c>
      <c r="B30" s="204" t="s">
        <v>166</v>
      </c>
      <c r="C30" s="113">
        <v>7.1605494258049989</v>
      </c>
      <c r="D30" s="115">
        <v>954</v>
      </c>
      <c r="E30" s="114">
        <v>1043</v>
      </c>
      <c r="F30" s="114">
        <v>1708</v>
      </c>
      <c r="G30" s="114">
        <v>1006</v>
      </c>
      <c r="H30" s="140">
        <v>990</v>
      </c>
      <c r="I30" s="115">
        <v>-36</v>
      </c>
      <c r="J30" s="116">
        <v>-3.6363636363636362</v>
      </c>
    </row>
    <row r="31" spans="1:15" s="110" customFormat="1" ht="24.95" customHeight="1" x14ac:dyDescent="0.2">
      <c r="A31" s="193" t="s">
        <v>167</v>
      </c>
      <c r="B31" s="199" t="s">
        <v>168</v>
      </c>
      <c r="C31" s="113">
        <v>4.4884785708924415</v>
      </c>
      <c r="D31" s="115">
        <v>598</v>
      </c>
      <c r="E31" s="114">
        <v>513</v>
      </c>
      <c r="F31" s="114">
        <v>924</v>
      </c>
      <c r="G31" s="114">
        <v>665</v>
      </c>
      <c r="H31" s="140">
        <v>715</v>
      </c>
      <c r="I31" s="115">
        <v>-117</v>
      </c>
      <c r="J31" s="116">
        <v>-16.363636363636363</v>
      </c>
    </row>
    <row r="32" spans="1:15" s="110" customFormat="1" ht="24.95" customHeight="1" x14ac:dyDescent="0.2">
      <c r="A32" s="193"/>
      <c r="B32" s="204" t="s">
        <v>169</v>
      </c>
      <c r="C32" s="113" t="s">
        <v>513</v>
      </c>
      <c r="D32" s="115" t="s">
        <v>513</v>
      </c>
      <c r="E32" s="114" t="s">
        <v>513</v>
      </c>
      <c r="F32" s="114" t="s">
        <v>513</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3.1524431434361628</v>
      </c>
      <c r="D34" s="115">
        <v>420</v>
      </c>
      <c r="E34" s="114">
        <v>255</v>
      </c>
      <c r="F34" s="114">
        <v>803</v>
      </c>
      <c r="G34" s="114">
        <v>923</v>
      </c>
      <c r="H34" s="140">
        <v>509</v>
      </c>
      <c r="I34" s="115">
        <v>-89</v>
      </c>
      <c r="J34" s="116">
        <v>-17.485265225933201</v>
      </c>
    </row>
    <row r="35" spans="1:10" s="110" customFormat="1" ht="24.95" customHeight="1" x14ac:dyDescent="0.2">
      <c r="A35" s="292" t="s">
        <v>171</v>
      </c>
      <c r="B35" s="293" t="s">
        <v>172</v>
      </c>
      <c r="C35" s="113">
        <v>18.614426180289726</v>
      </c>
      <c r="D35" s="115">
        <v>2480</v>
      </c>
      <c r="E35" s="114">
        <v>2103</v>
      </c>
      <c r="F35" s="114">
        <v>3576</v>
      </c>
      <c r="G35" s="114">
        <v>2293</v>
      </c>
      <c r="H35" s="140">
        <v>2548</v>
      </c>
      <c r="I35" s="115">
        <v>-68</v>
      </c>
      <c r="J35" s="116">
        <v>-2.6687598116169546</v>
      </c>
    </row>
    <row r="36" spans="1:10" s="110" customFormat="1" ht="24.95" customHeight="1" x14ac:dyDescent="0.2">
      <c r="A36" s="294" t="s">
        <v>173</v>
      </c>
      <c r="B36" s="295" t="s">
        <v>174</v>
      </c>
      <c r="C36" s="125">
        <v>78.233130676274115</v>
      </c>
      <c r="D36" s="143">
        <v>10423</v>
      </c>
      <c r="E36" s="144">
        <v>9391</v>
      </c>
      <c r="F36" s="144">
        <v>13908</v>
      </c>
      <c r="G36" s="144">
        <v>9666</v>
      </c>
      <c r="H36" s="145">
        <v>10499</v>
      </c>
      <c r="I36" s="143">
        <v>-76</v>
      </c>
      <c r="J36" s="146">
        <v>-0.72387846461567773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13323</v>
      </c>
      <c r="F11" s="264">
        <v>11749</v>
      </c>
      <c r="G11" s="264">
        <v>18288</v>
      </c>
      <c r="H11" s="264">
        <v>12882</v>
      </c>
      <c r="I11" s="265">
        <v>13558</v>
      </c>
      <c r="J11" s="263">
        <v>-235</v>
      </c>
      <c r="K11" s="266">
        <v>-1.7332939961646261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28.27441266981911</v>
      </c>
      <c r="E13" s="115">
        <v>3767</v>
      </c>
      <c r="F13" s="114">
        <v>3995</v>
      </c>
      <c r="G13" s="114">
        <v>5182</v>
      </c>
      <c r="H13" s="114">
        <v>4706</v>
      </c>
      <c r="I13" s="140">
        <v>3931</v>
      </c>
      <c r="J13" s="115">
        <v>-164</v>
      </c>
      <c r="K13" s="116">
        <v>-4.1719664207580767</v>
      </c>
    </row>
    <row r="14" spans="1:15" ht="15.95" customHeight="1" x14ac:dyDescent="0.2">
      <c r="A14" s="306" t="s">
        <v>230</v>
      </c>
      <c r="B14" s="307"/>
      <c r="C14" s="308"/>
      <c r="D14" s="113">
        <v>52.217968925917589</v>
      </c>
      <c r="E14" s="115">
        <v>6957</v>
      </c>
      <c r="F14" s="114">
        <v>5558</v>
      </c>
      <c r="G14" s="114">
        <v>10585</v>
      </c>
      <c r="H14" s="114">
        <v>6178</v>
      </c>
      <c r="I14" s="140">
        <v>7053</v>
      </c>
      <c r="J14" s="115">
        <v>-96</v>
      </c>
      <c r="K14" s="116">
        <v>-1.3611229264142919</v>
      </c>
    </row>
    <row r="15" spans="1:15" ht="15.95" customHeight="1" x14ac:dyDescent="0.2">
      <c r="A15" s="306" t="s">
        <v>231</v>
      </c>
      <c r="B15" s="307"/>
      <c r="C15" s="308"/>
      <c r="D15" s="113">
        <v>9.6299632214966593</v>
      </c>
      <c r="E15" s="115">
        <v>1283</v>
      </c>
      <c r="F15" s="114">
        <v>1010</v>
      </c>
      <c r="G15" s="114">
        <v>1236</v>
      </c>
      <c r="H15" s="114">
        <v>970</v>
      </c>
      <c r="I15" s="140">
        <v>1274</v>
      </c>
      <c r="J15" s="115">
        <v>9</v>
      </c>
      <c r="K15" s="116">
        <v>0.70643642072213497</v>
      </c>
    </row>
    <row r="16" spans="1:15" ht="15.95" customHeight="1" x14ac:dyDescent="0.2">
      <c r="A16" s="306" t="s">
        <v>232</v>
      </c>
      <c r="B16" s="307"/>
      <c r="C16" s="308"/>
      <c r="D16" s="113">
        <v>9.5624108684230276</v>
      </c>
      <c r="E16" s="115">
        <v>1274</v>
      </c>
      <c r="F16" s="114">
        <v>1124</v>
      </c>
      <c r="G16" s="114">
        <v>1160</v>
      </c>
      <c r="H16" s="114">
        <v>993</v>
      </c>
      <c r="I16" s="140">
        <v>1266</v>
      </c>
      <c r="J16" s="115">
        <v>8</v>
      </c>
      <c r="K16" s="116">
        <v>0.63191153238546605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3.1674547774525257</v>
      </c>
      <c r="E18" s="115">
        <v>422</v>
      </c>
      <c r="F18" s="114">
        <v>266</v>
      </c>
      <c r="G18" s="114">
        <v>789</v>
      </c>
      <c r="H18" s="114">
        <v>935</v>
      </c>
      <c r="I18" s="140">
        <v>456</v>
      </c>
      <c r="J18" s="115">
        <v>-34</v>
      </c>
      <c r="K18" s="116">
        <v>-7.4561403508771926</v>
      </c>
    </row>
    <row r="19" spans="1:11" ht="14.1" customHeight="1" x14ac:dyDescent="0.2">
      <c r="A19" s="306" t="s">
        <v>235</v>
      </c>
      <c r="B19" s="307" t="s">
        <v>236</v>
      </c>
      <c r="C19" s="308"/>
      <c r="D19" s="113">
        <v>2.9047511821661787</v>
      </c>
      <c r="E19" s="115">
        <v>387</v>
      </c>
      <c r="F19" s="114">
        <v>224</v>
      </c>
      <c r="G19" s="114">
        <v>719</v>
      </c>
      <c r="H19" s="114">
        <v>905</v>
      </c>
      <c r="I19" s="140">
        <v>422</v>
      </c>
      <c r="J19" s="115">
        <v>-35</v>
      </c>
      <c r="K19" s="116">
        <v>-8.293838862559241</v>
      </c>
    </row>
    <row r="20" spans="1:11" ht="14.1" customHeight="1" x14ac:dyDescent="0.2">
      <c r="A20" s="306">
        <v>12</v>
      </c>
      <c r="B20" s="307" t="s">
        <v>237</v>
      </c>
      <c r="C20" s="308"/>
      <c r="D20" s="113">
        <v>2.1541694813480445</v>
      </c>
      <c r="E20" s="115">
        <v>287</v>
      </c>
      <c r="F20" s="114">
        <v>178</v>
      </c>
      <c r="G20" s="114">
        <v>325</v>
      </c>
      <c r="H20" s="114">
        <v>240</v>
      </c>
      <c r="I20" s="140">
        <v>265</v>
      </c>
      <c r="J20" s="115">
        <v>22</v>
      </c>
      <c r="K20" s="116">
        <v>8.3018867924528301</v>
      </c>
    </row>
    <row r="21" spans="1:11" ht="14.1" customHeight="1" x14ac:dyDescent="0.2">
      <c r="A21" s="306">
        <v>21</v>
      </c>
      <c r="B21" s="307" t="s">
        <v>238</v>
      </c>
      <c r="C21" s="308"/>
      <c r="D21" s="113">
        <v>0.42783156946633644</v>
      </c>
      <c r="E21" s="115">
        <v>57</v>
      </c>
      <c r="F21" s="114">
        <v>24</v>
      </c>
      <c r="G21" s="114">
        <v>40</v>
      </c>
      <c r="H21" s="114">
        <v>40</v>
      </c>
      <c r="I21" s="140">
        <v>35</v>
      </c>
      <c r="J21" s="115">
        <v>22</v>
      </c>
      <c r="K21" s="116">
        <v>62.857142857142854</v>
      </c>
    </row>
    <row r="22" spans="1:11" ht="14.1" customHeight="1" x14ac:dyDescent="0.2">
      <c r="A22" s="306">
        <v>22</v>
      </c>
      <c r="B22" s="307" t="s">
        <v>239</v>
      </c>
      <c r="C22" s="308"/>
      <c r="D22" s="113">
        <v>1.3210237934399158</v>
      </c>
      <c r="E22" s="115">
        <v>176</v>
      </c>
      <c r="F22" s="114">
        <v>133</v>
      </c>
      <c r="G22" s="114">
        <v>259</v>
      </c>
      <c r="H22" s="114">
        <v>219</v>
      </c>
      <c r="I22" s="140">
        <v>231</v>
      </c>
      <c r="J22" s="115">
        <v>-55</v>
      </c>
      <c r="K22" s="116">
        <v>-23.80952380952381</v>
      </c>
    </row>
    <row r="23" spans="1:11" ht="14.1" customHeight="1" x14ac:dyDescent="0.2">
      <c r="A23" s="306">
        <v>23</v>
      </c>
      <c r="B23" s="307" t="s">
        <v>240</v>
      </c>
      <c r="C23" s="308"/>
      <c r="D23" s="113">
        <v>0.40531411844179238</v>
      </c>
      <c r="E23" s="115">
        <v>54</v>
      </c>
      <c r="F23" s="114">
        <v>43</v>
      </c>
      <c r="G23" s="114">
        <v>77</v>
      </c>
      <c r="H23" s="114">
        <v>47</v>
      </c>
      <c r="I23" s="140">
        <v>54</v>
      </c>
      <c r="J23" s="115">
        <v>0</v>
      </c>
      <c r="K23" s="116">
        <v>0</v>
      </c>
    </row>
    <row r="24" spans="1:11" ht="14.1" customHeight="1" x14ac:dyDescent="0.2">
      <c r="A24" s="306">
        <v>24</v>
      </c>
      <c r="B24" s="307" t="s">
        <v>241</v>
      </c>
      <c r="C24" s="308"/>
      <c r="D24" s="113">
        <v>2.0415822262253247</v>
      </c>
      <c r="E24" s="115">
        <v>272</v>
      </c>
      <c r="F24" s="114">
        <v>92</v>
      </c>
      <c r="G24" s="114">
        <v>356</v>
      </c>
      <c r="H24" s="114">
        <v>207</v>
      </c>
      <c r="I24" s="140">
        <v>259</v>
      </c>
      <c r="J24" s="115">
        <v>13</v>
      </c>
      <c r="K24" s="116">
        <v>5.019305019305019</v>
      </c>
    </row>
    <row r="25" spans="1:11" ht="14.1" customHeight="1" x14ac:dyDescent="0.2">
      <c r="A25" s="306">
        <v>25</v>
      </c>
      <c r="B25" s="307" t="s">
        <v>242</v>
      </c>
      <c r="C25" s="308"/>
      <c r="D25" s="113">
        <v>3.8730015762215717</v>
      </c>
      <c r="E25" s="115">
        <v>516</v>
      </c>
      <c r="F25" s="114">
        <v>357</v>
      </c>
      <c r="G25" s="114">
        <v>681</v>
      </c>
      <c r="H25" s="114">
        <v>436</v>
      </c>
      <c r="I25" s="140">
        <v>518</v>
      </c>
      <c r="J25" s="115">
        <v>-2</v>
      </c>
      <c r="K25" s="116">
        <v>-0.38610038610038611</v>
      </c>
    </row>
    <row r="26" spans="1:11" ht="14.1" customHeight="1" x14ac:dyDescent="0.2">
      <c r="A26" s="306">
        <v>26</v>
      </c>
      <c r="B26" s="307" t="s">
        <v>243</v>
      </c>
      <c r="C26" s="308"/>
      <c r="D26" s="113">
        <v>2.5744952338061999</v>
      </c>
      <c r="E26" s="115">
        <v>343</v>
      </c>
      <c r="F26" s="114">
        <v>399</v>
      </c>
      <c r="G26" s="114">
        <v>485</v>
      </c>
      <c r="H26" s="114">
        <v>252</v>
      </c>
      <c r="I26" s="140">
        <v>328</v>
      </c>
      <c r="J26" s="115">
        <v>15</v>
      </c>
      <c r="K26" s="116">
        <v>4.5731707317073171</v>
      </c>
    </row>
    <row r="27" spans="1:11" ht="14.1" customHeight="1" x14ac:dyDescent="0.2">
      <c r="A27" s="306">
        <v>27</v>
      </c>
      <c r="B27" s="307" t="s">
        <v>244</v>
      </c>
      <c r="C27" s="308"/>
      <c r="D27" s="113">
        <v>1.4185994145462733</v>
      </c>
      <c r="E27" s="115">
        <v>189</v>
      </c>
      <c r="F27" s="114">
        <v>206</v>
      </c>
      <c r="G27" s="114">
        <v>188</v>
      </c>
      <c r="H27" s="114">
        <v>139</v>
      </c>
      <c r="I27" s="140">
        <v>170</v>
      </c>
      <c r="J27" s="115">
        <v>19</v>
      </c>
      <c r="K27" s="116">
        <v>11.176470588235293</v>
      </c>
    </row>
    <row r="28" spans="1:11" ht="14.1" customHeight="1" x14ac:dyDescent="0.2">
      <c r="A28" s="306">
        <v>28</v>
      </c>
      <c r="B28" s="307" t="s">
        <v>245</v>
      </c>
      <c r="C28" s="308"/>
      <c r="D28" s="113">
        <v>0.16512797417998948</v>
      </c>
      <c r="E28" s="115">
        <v>22</v>
      </c>
      <c r="F28" s="114">
        <v>14</v>
      </c>
      <c r="G28" s="114">
        <v>25</v>
      </c>
      <c r="H28" s="114">
        <v>15</v>
      </c>
      <c r="I28" s="140">
        <v>27</v>
      </c>
      <c r="J28" s="115">
        <v>-5</v>
      </c>
      <c r="K28" s="116">
        <v>-18.518518518518519</v>
      </c>
    </row>
    <row r="29" spans="1:11" ht="14.1" customHeight="1" x14ac:dyDescent="0.2">
      <c r="A29" s="306">
        <v>29</v>
      </c>
      <c r="B29" s="307" t="s">
        <v>246</v>
      </c>
      <c r="C29" s="308"/>
      <c r="D29" s="113">
        <v>3.6102979809352247</v>
      </c>
      <c r="E29" s="115">
        <v>481</v>
      </c>
      <c r="F29" s="114">
        <v>466</v>
      </c>
      <c r="G29" s="114">
        <v>776</v>
      </c>
      <c r="H29" s="114">
        <v>744</v>
      </c>
      <c r="I29" s="140">
        <v>666</v>
      </c>
      <c r="J29" s="115">
        <v>-185</v>
      </c>
      <c r="K29" s="116">
        <v>-27.777777777777779</v>
      </c>
    </row>
    <row r="30" spans="1:11" ht="14.1" customHeight="1" x14ac:dyDescent="0.2">
      <c r="A30" s="306" t="s">
        <v>247</v>
      </c>
      <c r="B30" s="307" t="s">
        <v>248</v>
      </c>
      <c r="C30" s="308"/>
      <c r="D30" s="113">
        <v>0.90069804098176087</v>
      </c>
      <c r="E30" s="115">
        <v>120</v>
      </c>
      <c r="F30" s="114">
        <v>127</v>
      </c>
      <c r="G30" s="114">
        <v>270</v>
      </c>
      <c r="H30" s="114">
        <v>308</v>
      </c>
      <c r="I30" s="140" t="s">
        <v>513</v>
      </c>
      <c r="J30" s="115" t="s">
        <v>513</v>
      </c>
      <c r="K30" s="116" t="s">
        <v>513</v>
      </c>
    </row>
    <row r="31" spans="1:11" ht="14.1" customHeight="1" x14ac:dyDescent="0.2">
      <c r="A31" s="306" t="s">
        <v>249</v>
      </c>
      <c r="B31" s="307" t="s">
        <v>250</v>
      </c>
      <c r="C31" s="308"/>
      <c r="D31" s="113">
        <v>2.7095999399534638</v>
      </c>
      <c r="E31" s="115">
        <v>361</v>
      </c>
      <c r="F31" s="114">
        <v>339</v>
      </c>
      <c r="G31" s="114">
        <v>502</v>
      </c>
      <c r="H31" s="114">
        <v>436</v>
      </c>
      <c r="I31" s="140">
        <v>384</v>
      </c>
      <c r="J31" s="115">
        <v>-23</v>
      </c>
      <c r="K31" s="116">
        <v>-5.989583333333333</v>
      </c>
    </row>
    <row r="32" spans="1:11" ht="14.1" customHeight="1" x14ac:dyDescent="0.2">
      <c r="A32" s="306">
        <v>31</v>
      </c>
      <c r="B32" s="307" t="s">
        <v>251</v>
      </c>
      <c r="C32" s="308"/>
      <c r="D32" s="113">
        <v>0.53291300758087523</v>
      </c>
      <c r="E32" s="115">
        <v>71</v>
      </c>
      <c r="F32" s="114">
        <v>69</v>
      </c>
      <c r="G32" s="114">
        <v>74</v>
      </c>
      <c r="H32" s="114">
        <v>46</v>
      </c>
      <c r="I32" s="140">
        <v>60</v>
      </c>
      <c r="J32" s="115">
        <v>11</v>
      </c>
      <c r="K32" s="116">
        <v>18.333333333333332</v>
      </c>
    </row>
    <row r="33" spans="1:11" ht="14.1" customHeight="1" x14ac:dyDescent="0.2">
      <c r="A33" s="306">
        <v>32</v>
      </c>
      <c r="B33" s="307" t="s">
        <v>252</v>
      </c>
      <c r="C33" s="308"/>
      <c r="D33" s="113">
        <v>3.4902049088043232</v>
      </c>
      <c r="E33" s="115">
        <v>465</v>
      </c>
      <c r="F33" s="114">
        <v>277</v>
      </c>
      <c r="G33" s="114">
        <v>586</v>
      </c>
      <c r="H33" s="114">
        <v>541</v>
      </c>
      <c r="I33" s="140">
        <v>376</v>
      </c>
      <c r="J33" s="115">
        <v>89</v>
      </c>
      <c r="K33" s="116">
        <v>23.670212765957448</v>
      </c>
    </row>
    <row r="34" spans="1:11" ht="14.1" customHeight="1" x14ac:dyDescent="0.2">
      <c r="A34" s="306">
        <v>33</v>
      </c>
      <c r="B34" s="307" t="s">
        <v>253</v>
      </c>
      <c r="C34" s="308"/>
      <c r="D34" s="113">
        <v>1.6212564737671695</v>
      </c>
      <c r="E34" s="115">
        <v>216</v>
      </c>
      <c r="F34" s="114">
        <v>125</v>
      </c>
      <c r="G34" s="114">
        <v>300</v>
      </c>
      <c r="H34" s="114">
        <v>204</v>
      </c>
      <c r="I34" s="140">
        <v>211</v>
      </c>
      <c r="J34" s="115">
        <v>5</v>
      </c>
      <c r="K34" s="116">
        <v>2.3696682464454977</v>
      </c>
    </row>
    <row r="35" spans="1:11" ht="14.1" customHeight="1" x14ac:dyDescent="0.2">
      <c r="A35" s="306">
        <v>34</v>
      </c>
      <c r="B35" s="307" t="s">
        <v>254</v>
      </c>
      <c r="C35" s="308"/>
      <c r="D35" s="113">
        <v>2.4318847106507544</v>
      </c>
      <c r="E35" s="115">
        <v>324</v>
      </c>
      <c r="F35" s="114">
        <v>195</v>
      </c>
      <c r="G35" s="114">
        <v>435</v>
      </c>
      <c r="H35" s="114">
        <v>253</v>
      </c>
      <c r="I35" s="140">
        <v>348</v>
      </c>
      <c r="J35" s="115">
        <v>-24</v>
      </c>
      <c r="K35" s="116">
        <v>-6.8965517241379306</v>
      </c>
    </row>
    <row r="36" spans="1:11" ht="14.1" customHeight="1" x14ac:dyDescent="0.2">
      <c r="A36" s="306">
        <v>41</v>
      </c>
      <c r="B36" s="307" t="s">
        <v>255</v>
      </c>
      <c r="C36" s="308"/>
      <c r="D36" s="113">
        <v>1.0958492831944757</v>
      </c>
      <c r="E36" s="115">
        <v>146</v>
      </c>
      <c r="F36" s="114">
        <v>81</v>
      </c>
      <c r="G36" s="114">
        <v>149</v>
      </c>
      <c r="H36" s="114">
        <v>90</v>
      </c>
      <c r="I36" s="140">
        <v>98</v>
      </c>
      <c r="J36" s="115">
        <v>48</v>
      </c>
      <c r="K36" s="116">
        <v>48.979591836734691</v>
      </c>
    </row>
    <row r="37" spans="1:11" ht="14.1" customHeight="1" x14ac:dyDescent="0.2">
      <c r="A37" s="306">
        <v>42</v>
      </c>
      <c r="B37" s="307" t="s">
        <v>256</v>
      </c>
      <c r="C37" s="308"/>
      <c r="D37" s="113">
        <v>0.12009307213090145</v>
      </c>
      <c r="E37" s="115">
        <v>16</v>
      </c>
      <c r="F37" s="114">
        <v>13</v>
      </c>
      <c r="G37" s="114" t="s">
        <v>513</v>
      </c>
      <c r="H37" s="114" t="s">
        <v>513</v>
      </c>
      <c r="I37" s="140">
        <v>20</v>
      </c>
      <c r="J37" s="115">
        <v>-4</v>
      </c>
      <c r="K37" s="116">
        <v>-20</v>
      </c>
    </row>
    <row r="38" spans="1:11" ht="14.1" customHeight="1" x14ac:dyDescent="0.2">
      <c r="A38" s="306">
        <v>43</v>
      </c>
      <c r="B38" s="307" t="s">
        <v>257</v>
      </c>
      <c r="C38" s="308"/>
      <c r="D38" s="113">
        <v>2.3643323575771222</v>
      </c>
      <c r="E38" s="115">
        <v>315</v>
      </c>
      <c r="F38" s="114">
        <v>211</v>
      </c>
      <c r="G38" s="114">
        <v>311</v>
      </c>
      <c r="H38" s="114">
        <v>231</v>
      </c>
      <c r="I38" s="140">
        <v>270</v>
      </c>
      <c r="J38" s="115">
        <v>45</v>
      </c>
      <c r="K38" s="116">
        <v>16.666666666666668</v>
      </c>
    </row>
    <row r="39" spans="1:11" ht="14.1" customHeight="1" x14ac:dyDescent="0.2">
      <c r="A39" s="306">
        <v>51</v>
      </c>
      <c r="B39" s="307" t="s">
        <v>258</v>
      </c>
      <c r="C39" s="308"/>
      <c r="D39" s="113">
        <v>9.3597538092021324</v>
      </c>
      <c r="E39" s="115">
        <v>1247</v>
      </c>
      <c r="F39" s="114">
        <v>1895</v>
      </c>
      <c r="G39" s="114">
        <v>2273</v>
      </c>
      <c r="H39" s="114">
        <v>1737</v>
      </c>
      <c r="I39" s="140">
        <v>1472</v>
      </c>
      <c r="J39" s="115">
        <v>-225</v>
      </c>
      <c r="K39" s="116">
        <v>-15.285326086956522</v>
      </c>
    </row>
    <row r="40" spans="1:11" ht="14.1" customHeight="1" x14ac:dyDescent="0.2">
      <c r="A40" s="306" t="s">
        <v>259</v>
      </c>
      <c r="B40" s="307" t="s">
        <v>260</v>
      </c>
      <c r="C40" s="308"/>
      <c r="D40" s="113">
        <v>8.9544396907603385</v>
      </c>
      <c r="E40" s="115">
        <v>1193</v>
      </c>
      <c r="F40" s="114">
        <v>1818</v>
      </c>
      <c r="G40" s="114">
        <v>2140</v>
      </c>
      <c r="H40" s="114">
        <v>1654</v>
      </c>
      <c r="I40" s="140">
        <v>1377</v>
      </c>
      <c r="J40" s="115">
        <v>-184</v>
      </c>
      <c r="K40" s="116">
        <v>-13.36238198983297</v>
      </c>
    </row>
    <row r="41" spans="1:11" ht="14.1" customHeight="1" x14ac:dyDescent="0.2">
      <c r="A41" s="306"/>
      <c r="B41" s="307" t="s">
        <v>261</v>
      </c>
      <c r="C41" s="308"/>
      <c r="D41" s="113">
        <v>8.0612474667867602</v>
      </c>
      <c r="E41" s="115">
        <v>1074</v>
      </c>
      <c r="F41" s="114">
        <v>1686</v>
      </c>
      <c r="G41" s="114">
        <v>1544</v>
      </c>
      <c r="H41" s="114">
        <v>1562</v>
      </c>
      <c r="I41" s="140">
        <v>1248</v>
      </c>
      <c r="J41" s="115">
        <v>-174</v>
      </c>
      <c r="K41" s="116">
        <v>-13.942307692307692</v>
      </c>
    </row>
    <row r="42" spans="1:11" ht="14.1" customHeight="1" x14ac:dyDescent="0.2">
      <c r="A42" s="306">
        <v>52</v>
      </c>
      <c r="B42" s="307" t="s">
        <v>262</v>
      </c>
      <c r="C42" s="308"/>
      <c r="D42" s="113">
        <v>5.1039555655633118</v>
      </c>
      <c r="E42" s="115">
        <v>680</v>
      </c>
      <c r="F42" s="114">
        <v>479</v>
      </c>
      <c r="G42" s="114">
        <v>605</v>
      </c>
      <c r="H42" s="114">
        <v>497</v>
      </c>
      <c r="I42" s="140">
        <v>600</v>
      </c>
      <c r="J42" s="115">
        <v>80</v>
      </c>
      <c r="K42" s="116">
        <v>13.333333333333334</v>
      </c>
    </row>
    <row r="43" spans="1:11" ht="14.1" customHeight="1" x14ac:dyDescent="0.2">
      <c r="A43" s="306" t="s">
        <v>263</v>
      </c>
      <c r="B43" s="307" t="s">
        <v>264</v>
      </c>
      <c r="C43" s="308"/>
      <c r="D43" s="113">
        <v>4.6761239960969752</v>
      </c>
      <c r="E43" s="115">
        <v>623</v>
      </c>
      <c r="F43" s="114">
        <v>443</v>
      </c>
      <c r="G43" s="114">
        <v>531</v>
      </c>
      <c r="H43" s="114">
        <v>436</v>
      </c>
      <c r="I43" s="140">
        <v>539</v>
      </c>
      <c r="J43" s="115">
        <v>84</v>
      </c>
      <c r="K43" s="116">
        <v>15.584415584415584</v>
      </c>
    </row>
    <row r="44" spans="1:11" ht="14.1" customHeight="1" x14ac:dyDescent="0.2">
      <c r="A44" s="306">
        <v>53</v>
      </c>
      <c r="B44" s="307" t="s">
        <v>265</v>
      </c>
      <c r="C44" s="308"/>
      <c r="D44" s="113">
        <v>1.0958492831944757</v>
      </c>
      <c r="E44" s="115">
        <v>146</v>
      </c>
      <c r="F44" s="114">
        <v>135</v>
      </c>
      <c r="G44" s="114">
        <v>179</v>
      </c>
      <c r="H44" s="114">
        <v>121</v>
      </c>
      <c r="I44" s="140">
        <v>134</v>
      </c>
      <c r="J44" s="115">
        <v>12</v>
      </c>
      <c r="K44" s="116">
        <v>8.9552238805970141</v>
      </c>
    </row>
    <row r="45" spans="1:11" ht="14.1" customHeight="1" x14ac:dyDescent="0.2">
      <c r="A45" s="306" t="s">
        <v>266</v>
      </c>
      <c r="B45" s="307" t="s">
        <v>267</v>
      </c>
      <c r="C45" s="308"/>
      <c r="D45" s="113">
        <v>1.058320198153569</v>
      </c>
      <c r="E45" s="115">
        <v>141</v>
      </c>
      <c r="F45" s="114">
        <v>129</v>
      </c>
      <c r="G45" s="114">
        <v>173</v>
      </c>
      <c r="H45" s="114">
        <v>112</v>
      </c>
      <c r="I45" s="140">
        <v>123</v>
      </c>
      <c r="J45" s="115">
        <v>18</v>
      </c>
      <c r="K45" s="116">
        <v>14.634146341463415</v>
      </c>
    </row>
    <row r="46" spans="1:11" ht="14.1" customHeight="1" x14ac:dyDescent="0.2">
      <c r="A46" s="306">
        <v>54</v>
      </c>
      <c r="B46" s="307" t="s">
        <v>268</v>
      </c>
      <c r="C46" s="308"/>
      <c r="D46" s="113">
        <v>2.4769196126998425</v>
      </c>
      <c r="E46" s="115">
        <v>330</v>
      </c>
      <c r="F46" s="114">
        <v>363</v>
      </c>
      <c r="G46" s="114">
        <v>459</v>
      </c>
      <c r="H46" s="114">
        <v>387</v>
      </c>
      <c r="I46" s="140">
        <v>484</v>
      </c>
      <c r="J46" s="115">
        <v>-154</v>
      </c>
      <c r="K46" s="116">
        <v>-31.818181818181817</v>
      </c>
    </row>
    <row r="47" spans="1:11" ht="14.1" customHeight="1" x14ac:dyDescent="0.2">
      <c r="A47" s="306">
        <v>61</v>
      </c>
      <c r="B47" s="307" t="s">
        <v>269</v>
      </c>
      <c r="C47" s="308"/>
      <c r="D47" s="113">
        <v>2.4468963446671168</v>
      </c>
      <c r="E47" s="115">
        <v>326</v>
      </c>
      <c r="F47" s="114">
        <v>263</v>
      </c>
      <c r="G47" s="114">
        <v>341</v>
      </c>
      <c r="H47" s="114">
        <v>302</v>
      </c>
      <c r="I47" s="140">
        <v>338</v>
      </c>
      <c r="J47" s="115">
        <v>-12</v>
      </c>
      <c r="K47" s="116">
        <v>-3.5502958579881656</v>
      </c>
    </row>
    <row r="48" spans="1:11" ht="14.1" customHeight="1" x14ac:dyDescent="0.2">
      <c r="A48" s="306">
        <v>62</v>
      </c>
      <c r="B48" s="307" t="s">
        <v>270</v>
      </c>
      <c r="C48" s="308"/>
      <c r="D48" s="113">
        <v>8.8718757036703444</v>
      </c>
      <c r="E48" s="115">
        <v>1182</v>
      </c>
      <c r="F48" s="114">
        <v>1047</v>
      </c>
      <c r="G48" s="114">
        <v>1530</v>
      </c>
      <c r="H48" s="114">
        <v>985</v>
      </c>
      <c r="I48" s="140">
        <v>1019</v>
      </c>
      <c r="J48" s="115">
        <v>163</v>
      </c>
      <c r="K48" s="116">
        <v>15.996074582924436</v>
      </c>
    </row>
    <row r="49" spans="1:11" ht="14.1" customHeight="1" x14ac:dyDescent="0.2">
      <c r="A49" s="306">
        <v>63</v>
      </c>
      <c r="B49" s="307" t="s">
        <v>271</v>
      </c>
      <c r="C49" s="308"/>
      <c r="D49" s="113">
        <v>3.8504841251970277</v>
      </c>
      <c r="E49" s="115">
        <v>513</v>
      </c>
      <c r="F49" s="114">
        <v>438</v>
      </c>
      <c r="G49" s="114">
        <v>619</v>
      </c>
      <c r="H49" s="114">
        <v>543</v>
      </c>
      <c r="I49" s="140">
        <v>582</v>
      </c>
      <c r="J49" s="115">
        <v>-69</v>
      </c>
      <c r="K49" s="116">
        <v>-11.855670103092784</v>
      </c>
    </row>
    <row r="50" spans="1:11" ht="14.1" customHeight="1" x14ac:dyDescent="0.2">
      <c r="A50" s="306" t="s">
        <v>272</v>
      </c>
      <c r="B50" s="307" t="s">
        <v>273</v>
      </c>
      <c r="C50" s="308"/>
      <c r="D50" s="113">
        <v>0.66801771372813934</v>
      </c>
      <c r="E50" s="115">
        <v>89</v>
      </c>
      <c r="F50" s="114">
        <v>82</v>
      </c>
      <c r="G50" s="114">
        <v>128</v>
      </c>
      <c r="H50" s="114">
        <v>60</v>
      </c>
      <c r="I50" s="140">
        <v>113</v>
      </c>
      <c r="J50" s="115">
        <v>-24</v>
      </c>
      <c r="K50" s="116">
        <v>-21.238938053097346</v>
      </c>
    </row>
    <row r="51" spans="1:11" ht="14.1" customHeight="1" x14ac:dyDescent="0.2">
      <c r="A51" s="306" t="s">
        <v>274</v>
      </c>
      <c r="B51" s="307" t="s">
        <v>275</v>
      </c>
      <c r="C51" s="308"/>
      <c r="D51" s="113">
        <v>2.8597162801170906</v>
      </c>
      <c r="E51" s="115">
        <v>381</v>
      </c>
      <c r="F51" s="114">
        <v>315</v>
      </c>
      <c r="G51" s="114">
        <v>424</v>
      </c>
      <c r="H51" s="114">
        <v>432</v>
      </c>
      <c r="I51" s="140">
        <v>428</v>
      </c>
      <c r="J51" s="115">
        <v>-47</v>
      </c>
      <c r="K51" s="116">
        <v>-10.981308411214954</v>
      </c>
    </row>
    <row r="52" spans="1:11" ht="14.1" customHeight="1" x14ac:dyDescent="0.2">
      <c r="A52" s="306">
        <v>71</v>
      </c>
      <c r="B52" s="307" t="s">
        <v>276</v>
      </c>
      <c r="C52" s="308"/>
      <c r="D52" s="113">
        <v>9.4573294303084889</v>
      </c>
      <c r="E52" s="115">
        <v>1260</v>
      </c>
      <c r="F52" s="114">
        <v>954</v>
      </c>
      <c r="G52" s="114">
        <v>1426</v>
      </c>
      <c r="H52" s="114">
        <v>1020</v>
      </c>
      <c r="I52" s="140">
        <v>1285</v>
      </c>
      <c r="J52" s="115">
        <v>-25</v>
      </c>
      <c r="K52" s="116">
        <v>-1.9455252918287937</v>
      </c>
    </row>
    <row r="53" spans="1:11" ht="14.1" customHeight="1" x14ac:dyDescent="0.2">
      <c r="A53" s="306" t="s">
        <v>277</v>
      </c>
      <c r="B53" s="307" t="s">
        <v>278</v>
      </c>
      <c r="C53" s="308"/>
      <c r="D53" s="113">
        <v>3.1299256924116192</v>
      </c>
      <c r="E53" s="115">
        <v>417</v>
      </c>
      <c r="F53" s="114">
        <v>300</v>
      </c>
      <c r="G53" s="114">
        <v>421</v>
      </c>
      <c r="H53" s="114">
        <v>309</v>
      </c>
      <c r="I53" s="140">
        <v>401</v>
      </c>
      <c r="J53" s="115">
        <v>16</v>
      </c>
      <c r="K53" s="116">
        <v>3.9900249376558605</v>
      </c>
    </row>
    <row r="54" spans="1:11" ht="14.1" customHeight="1" x14ac:dyDescent="0.2">
      <c r="A54" s="306" t="s">
        <v>279</v>
      </c>
      <c r="B54" s="307" t="s">
        <v>280</v>
      </c>
      <c r="C54" s="308"/>
      <c r="D54" s="113">
        <v>5.3666591608496583</v>
      </c>
      <c r="E54" s="115">
        <v>715</v>
      </c>
      <c r="F54" s="114">
        <v>576</v>
      </c>
      <c r="G54" s="114">
        <v>900</v>
      </c>
      <c r="H54" s="114">
        <v>619</v>
      </c>
      <c r="I54" s="140">
        <v>772</v>
      </c>
      <c r="J54" s="115">
        <v>-57</v>
      </c>
      <c r="K54" s="116">
        <v>-7.3834196891191706</v>
      </c>
    </row>
    <row r="55" spans="1:11" ht="14.1" customHeight="1" x14ac:dyDescent="0.2">
      <c r="A55" s="306">
        <v>72</v>
      </c>
      <c r="B55" s="307" t="s">
        <v>281</v>
      </c>
      <c r="C55" s="308"/>
      <c r="D55" s="113">
        <v>2.0265705922089619</v>
      </c>
      <c r="E55" s="115">
        <v>270</v>
      </c>
      <c r="F55" s="114">
        <v>185</v>
      </c>
      <c r="G55" s="114">
        <v>318</v>
      </c>
      <c r="H55" s="114">
        <v>184</v>
      </c>
      <c r="I55" s="140">
        <v>297</v>
      </c>
      <c r="J55" s="115">
        <v>-27</v>
      </c>
      <c r="K55" s="116">
        <v>-9.0909090909090917</v>
      </c>
    </row>
    <row r="56" spans="1:11" ht="14.1" customHeight="1" x14ac:dyDescent="0.2">
      <c r="A56" s="306" t="s">
        <v>282</v>
      </c>
      <c r="B56" s="307" t="s">
        <v>283</v>
      </c>
      <c r="C56" s="308"/>
      <c r="D56" s="113">
        <v>0.50288973954814986</v>
      </c>
      <c r="E56" s="115">
        <v>67</v>
      </c>
      <c r="F56" s="114">
        <v>44</v>
      </c>
      <c r="G56" s="114">
        <v>119</v>
      </c>
      <c r="H56" s="114">
        <v>34</v>
      </c>
      <c r="I56" s="140">
        <v>85</v>
      </c>
      <c r="J56" s="115">
        <v>-18</v>
      </c>
      <c r="K56" s="116">
        <v>-21.176470588235293</v>
      </c>
    </row>
    <row r="57" spans="1:11" ht="14.1" customHeight="1" x14ac:dyDescent="0.2">
      <c r="A57" s="306" t="s">
        <v>284</v>
      </c>
      <c r="B57" s="307" t="s">
        <v>285</v>
      </c>
      <c r="C57" s="308"/>
      <c r="D57" s="113">
        <v>0.97575621106357424</v>
      </c>
      <c r="E57" s="115">
        <v>130</v>
      </c>
      <c r="F57" s="114">
        <v>115</v>
      </c>
      <c r="G57" s="114">
        <v>122</v>
      </c>
      <c r="H57" s="114">
        <v>100</v>
      </c>
      <c r="I57" s="140">
        <v>127</v>
      </c>
      <c r="J57" s="115">
        <v>3</v>
      </c>
      <c r="K57" s="116">
        <v>2.3622047244094486</v>
      </c>
    </row>
    <row r="58" spans="1:11" ht="14.1" customHeight="1" x14ac:dyDescent="0.2">
      <c r="A58" s="306">
        <v>73</v>
      </c>
      <c r="B58" s="307" t="s">
        <v>286</v>
      </c>
      <c r="C58" s="308"/>
      <c r="D58" s="113">
        <v>1.478645950611724</v>
      </c>
      <c r="E58" s="115">
        <v>197</v>
      </c>
      <c r="F58" s="114">
        <v>142</v>
      </c>
      <c r="G58" s="114">
        <v>295</v>
      </c>
      <c r="H58" s="114">
        <v>130</v>
      </c>
      <c r="I58" s="140">
        <v>186</v>
      </c>
      <c r="J58" s="115">
        <v>11</v>
      </c>
      <c r="K58" s="116">
        <v>5.913978494623656</v>
      </c>
    </row>
    <row r="59" spans="1:11" ht="14.1" customHeight="1" x14ac:dyDescent="0.2">
      <c r="A59" s="306" t="s">
        <v>287</v>
      </c>
      <c r="B59" s="307" t="s">
        <v>288</v>
      </c>
      <c r="C59" s="308"/>
      <c r="D59" s="113">
        <v>1.0883434661862943</v>
      </c>
      <c r="E59" s="115">
        <v>145</v>
      </c>
      <c r="F59" s="114">
        <v>99</v>
      </c>
      <c r="G59" s="114">
        <v>200</v>
      </c>
      <c r="H59" s="114">
        <v>96</v>
      </c>
      <c r="I59" s="140">
        <v>141</v>
      </c>
      <c r="J59" s="115">
        <v>4</v>
      </c>
      <c r="K59" s="116">
        <v>2.8368794326241136</v>
      </c>
    </row>
    <row r="60" spans="1:11" ht="14.1" customHeight="1" x14ac:dyDescent="0.2">
      <c r="A60" s="306">
        <v>81</v>
      </c>
      <c r="B60" s="307" t="s">
        <v>289</v>
      </c>
      <c r="C60" s="308"/>
      <c r="D60" s="113">
        <v>6.5300607971177662</v>
      </c>
      <c r="E60" s="115">
        <v>870</v>
      </c>
      <c r="F60" s="114">
        <v>713</v>
      </c>
      <c r="G60" s="114">
        <v>1123</v>
      </c>
      <c r="H60" s="114">
        <v>726</v>
      </c>
      <c r="I60" s="140">
        <v>909</v>
      </c>
      <c r="J60" s="115">
        <v>-39</v>
      </c>
      <c r="K60" s="116">
        <v>-4.2904290429042904</v>
      </c>
    </row>
    <row r="61" spans="1:11" ht="14.1" customHeight="1" x14ac:dyDescent="0.2">
      <c r="A61" s="306" t="s">
        <v>290</v>
      </c>
      <c r="B61" s="307" t="s">
        <v>291</v>
      </c>
      <c r="C61" s="308"/>
      <c r="D61" s="113">
        <v>2.536966148765293</v>
      </c>
      <c r="E61" s="115">
        <v>338</v>
      </c>
      <c r="F61" s="114">
        <v>187</v>
      </c>
      <c r="G61" s="114">
        <v>444</v>
      </c>
      <c r="H61" s="114">
        <v>219</v>
      </c>
      <c r="I61" s="140">
        <v>334</v>
      </c>
      <c r="J61" s="115">
        <v>4</v>
      </c>
      <c r="K61" s="116">
        <v>1.1976047904191616</v>
      </c>
    </row>
    <row r="62" spans="1:11" ht="14.1" customHeight="1" x14ac:dyDescent="0.2">
      <c r="A62" s="306" t="s">
        <v>292</v>
      </c>
      <c r="B62" s="307" t="s">
        <v>293</v>
      </c>
      <c r="C62" s="308"/>
      <c r="D62" s="113">
        <v>1.7263379118817084</v>
      </c>
      <c r="E62" s="115">
        <v>230</v>
      </c>
      <c r="F62" s="114">
        <v>227</v>
      </c>
      <c r="G62" s="114">
        <v>444</v>
      </c>
      <c r="H62" s="114">
        <v>265</v>
      </c>
      <c r="I62" s="140">
        <v>255</v>
      </c>
      <c r="J62" s="115">
        <v>-25</v>
      </c>
      <c r="K62" s="116">
        <v>-9.8039215686274517</v>
      </c>
    </row>
    <row r="63" spans="1:11" ht="14.1" customHeight="1" x14ac:dyDescent="0.2">
      <c r="A63" s="306"/>
      <c r="B63" s="307" t="s">
        <v>294</v>
      </c>
      <c r="C63" s="308"/>
      <c r="D63" s="113">
        <v>1.388576146513548</v>
      </c>
      <c r="E63" s="115">
        <v>185</v>
      </c>
      <c r="F63" s="114">
        <v>184</v>
      </c>
      <c r="G63" s="114">
        <v>310</v>
      </c>
      <c r="H63" s="114">
        <v>222</v>
      </c>
      <c r="I63" s="140">
        <v>206</v>
      </c>
      <c r="J63" s="115">
        <v>-21</v>
      </c>
      <c r="K63" s="116">
        <v>-10.194174757281553</v>
      </c>
    </row>
    <row r="64" spans="1:11" ht="14.1" customHeight="1" x14ac:dyDescent="0.2">
      <c r="A64" s="306" t="s">
        <v>295</v>
      </c>
      <c r="B64" s="307" t="s">
        <v>296</v>
      </c>
      <c r="C64" s="308"/>
      <c r="D64" s="113">
        <v>0.72055843278540865</v>
      </c>
      <c r="E64" s="115">
        <v>96</v>
      </c>
      <c r="F64" s="114">
        <v>55</v>
      </c>
      <c r="G64" s="114">
        <v>69</v>
      </c>
      <c r="H64" s="114">
        <v>76</v>
      </c>
      <c r="I64" s="140">
        <v>99</v>
      </c>
      <c r="J64" s="115">
        <v>-3</v>
      </c>
      <c r="K64" s="116">
        <v>-3.0303030303030303</v>
      </c>
    </row>
    <row r="65" spans="1:11" ht="14.1" customHeight="1" x14ac:dyDescent="0.2">
      <c r="A65" s="306" t="s">
        <v>297</v>
      </c>
      <c r="B65" s="307" t="s">
        <v>298</v>
      </c>
      <c r="C65" s="308"/>
      <c r="D65" s="113">
        <v>0.69804098176086471</v>
      </c>
      <c r="E65" s="115">
        <v>93</v>
      </c>
      <c r="F65" s="114">
        <v>129</v>
      </c>
      <c r="G65" s="114">
        <v>77</v>
      </c>
      <c r="H65" s="114">
        <v>63</v>
      </c>
      <c r="I65" s="140">
        <v>103</v>
      </c>
      <c r="J65" s="115">
        <v>-10</v>
      </c>
      <c r="K65" s="116">
        <v>-9.7087378640776691</v>
      </c>
    </row>
    <row r="66" spans="1:11" ht="14.1" customHeight="1" x14ac:dyDescent="0.2">
      <c r="A66" s="306">
        <v>82</v>
      </c>
      <c r="B66" s="307" t="s">
        <v>299</v>
      </c>
      <c r="C66" s="308"/>
      <c r="D66" s="113">
        <v>3.8504841251970277</v>
      </c>
      <c r="E66" s="115">
        <v>513</v>
      </c>
      <c r="F66" s="114">
        <v>566</v>
      </c>
      <c r="G66" s="114">
        <v>729</v>
      </c>
      <c r="H66" s="114">
        <v>501</v>
      </c>
      <c r="I66" s="140">
        <v>487</v>
      </c>
      <c r="J66" s="115">
        <v>26</v>
      </c>
      <c r="K66" s="116">
        <v>5.3388090349075972</v>
      </c>
    </row>
    <row r="67" spans="1:11" ht="14.1" customHeight="1" x14ac:dyDescent="0.2">
      <c r="A67" s="306" t="s">
        <v>300</v>
      </c>
      <c r="B67" s="307" t="s">
        <v>301</v>
      </c>
      <c r="C67" s="308"/>
      <c r="D67" s="113">
        <v>2.1691811153644074</v>
      </c>
      <c r="E67" s="115">
        <v>289</v>
      </c>
      <c r="F67" s="114">
        <v>410</v>
      </c>
      <c r="G67" s="114">
        <v>431</v>
      </c>
      <c r="H67" s="114">
        <v>365</v>
      </c>
      <c r="I67" s="140">
        <v>299</v>
      </c>
      <c r="J67" s="115">
        <v>-10</v>
      </c>
      <c r="K67" s="116">
        <v>-3.3444816053511706</v>
      </c>
    </row>
    <row r="68" spans="1:11" ht="14.1" customHeight="1" x14ac:dyDescent="0.2">
      <c r="A68" s="306" t="s">
        <v>302</v>
      </c>
      <c r="B68" s="307" t="s">
        <v>303</v>
      </c>
      <c r="C68" s="308"/>
      <c r="D68" s="113">
        <v>1.0808376491781131</v>
      </c>
      <c r="E68" s="115">
        <v>144</v>
      </c>
      <c r="F68" s="114">
        <v>87</v>
      </c>
      <c r="G68" s="114">
        <v>191</v>
      </c>
      <c r="H68" s="114">
        <v>99</v>
      </c>
      <c r="I68" s="140">
        <v>123</v>
      </c>
      <c r="J68" s="115">
        <v>21</v>
      </c>
      <c r="K68" s="116">
        <v>17.073170731707318</v>
      </c>
    </row>
    <row r="69" spans="1:11" ht="14.1" customHeight="1" x14ac:dyDescent="0.2">
      <c r="A69" s="306">
        <v>83</v>
      </c>
      <c r="B69" s="307" t="s">
        <v>304</v>
      </c>
      <c r="C69" s="308"/>
      <c r="D69" s="113">
        <v>5.8170081813405385</v>
      </c>
      <c r="E69" s="115">
        <v>775</v>
      </c>
      <c r="F69" s="114">
        <v>830</v>
      </c>
      <c r="G69" s="114">
        <v>1718</v>
      </c>
      <c r="H69" s="114">
        <v>591</v>
      </c>
      <c r="I69" s="140">
        <v>743</v>
      </c>
      <c r="J69" s="115">
        <v>32</v>
      </c>
      <c r="K69" s="116">
        <v>4.3068640646029612</v>
      </c>
    </row>
    <row r="70" spans="1:11" ht="14.1" customHeight="1" x14ac:dyDescent="0.2">
      <c r="A70" s="306" t="s">
        <v>305</v>
      </c>
      <c r="B70" s="307" t="s">
        <v>306</v>
      </c>
      <c r="C70" s="308"/>
      <c r="D70" s="113">
        <v>4.6235832770397058</v>
      </c>
      <c r="E70" s="115">
        <v>616</v>
      </c>
      <c r="F70" s="114">
        <v>702</v>
      </c>
      <c r="G70" s="114">
        <v>1525</v>
      </c>
      <c r="H70" s="114">
        <v>467</v>
      </c>
      <c r="I70" s="140">
        <v>605</v>
      </c>
      <c r="J70" s="115">
        <v>11</v>
      </c>
      <c r="K70" s="116">
        <v>1.8181818181818181</v>
      </c>
    </row>
    <row r="71" spans="1:11" ht="14.1" customHeight="1" x14ac:dyDescent="0.2">
      <c r="A71" s="306"/>
      <c r="B71" s="307" t="s">
        <v>307</v>
      </c>
      <c r="C71" s="308"/>
      <c r="D71" s="113">
        <v>2.4619079786834797</v>
      </c>
      <c r="E71" s="115">
        <v>328</v>
      </c>
      <c r="F71" s="114">
        <v>319</v>
      </c>
      <c r="G71" s="114">
        <v>982</v>
      </c>
      <c r="H71" s="114">
        <v>220</v>
      </c>
      <c r="I71" s="140">
        <v>303</v>
      </c>
      <c r="J71" s="115">
        <v>25</v>
      </c>
      <c r="K71" s="116">
        <v>8.2508250825082516</v>
      </c>
    </row>
    <row r="72" spans="1:11" ht="14.1" customHeight="1" x14ac:dyDescent="0.2">
      <c r="A72" s="306">
        <v>84</v>
      </c>
      <c r="B72" s="307" t="s">
        <v>308</v>
      </c>
      <c r="C72" s="308"/>
      <c r="D72" s="113">
        <v>2.3868498086016663</v>
      </c>
      <c r="E72" s="115">
        <v>318</v>
      </c>
      <c r="F72" s="114">
        <v>297</v>
      </c>
      <c r="G72" s="114">
        <v>350</v>
      </c>
      <c r="H72" s="114">
        <v>244</v>
      </c>
      <c r="I72" s="140">
        <v>303</v>
      </c>
      <c r="J72" s="115">
        <v>15</v>
      </c>
      <c r="K72" s="116">
        <v>4.9504950495049505</v>
      </c>
    </row>
    <row r="73" spans="1:11" ht="14.1" customHeight="1" x14ac:dyDescent="0.2">
      <c r="A73" s="306" t="s">
        <v>309</v>
      </c>
      <c r="B73" s="307" t="s">
        <v>310</v>
      </c>
      <c r="C73" s="308"/>
      <c r="D73" s="113">
        <v>0.89319222397357956</v>
      </c>
      <c r="E73" s="115">
        <v>119</v>
      </c>
      <c r="F73" s="114">
        <v>133</v>
      </c>
      <c r="G73" s="114">
        <v>182</v>
      </c>
      <c r="H73" s="114">
        <v>112</v>
      </c>
      <c r="I73" s="140">
        <v>150</v>
      </c>
      <c r="J73" s="115">
        <v>-31</v>
      </c>
      <c r="K73" s="116">
        <v>-20.666666666666668</v>
      </c>
    </row>
    <row r="74" spans="1:11" ht="14.1" customHeight="1" x14ac:dyDescent="0.2">
      <c r="A74" s="306" t="s">
        <v>311</v>
      </c>
      <c r="B74" s="307" t="s">
        <v>312</v>
      </c>
      <c r="C74" s="308"/>
      <c r="D74" s="113">
        <v>0.33025594835997896</v>
      </c>
      <c r="E74" s="115">
        <v>44</v>
      </c>
      <c r="F74" s="114">
        <v>12</v>
      </c>
      <c r="G74" s="114">
        <v>36</v>
      </c>
      <c r="H74" s="114">
        <v>9</v>
      </c>
      <c r="I74" s="140">
        <v>16</v>
      </c>
      <c r="J74" s="115">
        <v>28</v>
      </c>
      <c r="K74" s="116">
        <v>175</v>
      </c>
    </row>
    <row r="75" spans="1:11" ht="14.1" customHeight="1" x14ac:dyDescent="0.2">
      <c r="A75" s="306" t="s">
        <v>313</v>
      </c>
      <c r="B75" s="307" t="s">
        <v>314</v>
      </c>
      <c r="C75" s="308"/>
      <c r="D75" s="113">
        <v>0.57044209262178192</v>
      </c>
      <c r="E75" s="115">
        <v>76</v>
      </c>
      <c r="F75" s="114">
        <v>104</v>
      </c>
      <c r="G75" s="114">
        <v>85</v>
      </c>
      <c r="H75" s="114">
        <v>73</v>
      </c>
      <c r="I75" s="140">
        <v>86</v>
      </c>
      <c r="J75" s="115">
        <v>-10</v>
      </c>
      <c r="K75" s="116">
        <v>-11.627906976744185</v>
      </c>
    </row>
    <row r="76" spans="1:11" ht="14.1" customHeight="1" x14ac:dyDescent="0.2">
      <c r="A76" s="306">
        <v>91</v>
      </c>
      <c r="B76" s="307" t="s">
        <v>315</v>
      </c>
      <c r="C76" s="308"/>
      <c r="D76" s="113">
        <v>0.18764542520453351</v>
      </c>
      <c r="E76" s="115">
        <v>25</v>
      </c>
      <c r="F76" s="114">
        <v>27</v>
      </c>
      <c r="G76" s="114">
        <v>22</v>
      </c>
      <c r="H76" s="114">
        <v>22</v>
      </c>
      <c r="I76" s="140">
        <v>32</v>
      </c>
      <c r="J76" s="115">
        <v>-7</v>
      </c>
      <c r="K76" s="116">
        <v>-21.875</v>
      </c>
    </row>
    <row r="77" spans="1:11" ht="14.1" customHeight="1" x14ac:dyDescent="0.2">
      <c r="A77" s="306">
        <v>92</v>
      </c>
      <c r="B77" s="307" t="s">
        <v>316</v>
      </c>
      <c r="C77" s="308"/>
      <c r="D77" s="113">
        <v>1.5461983036853562</v>
      </c>
      <c r="E77" s="115">
        <v>206</v>
      </c>
      <c r="F77" s="114">
        <v>169</v>
      </c>
      <c r="G77" s="114">
        <v>224</v>
      </c>
      <c r="H77" s="114">
        <v>159</v>
      </c>
      <c r="I77" s="140">
        <v>223</v>
      </c>
      <c r="J77" s="115">
        <v>-17</v>
      </c>
      <c r="K77" s="116">
        <v>-7.623318385650224</v>
      </c>
    </row>
    <row r="78" spans="1:11" ht="14.1" customHeight="1" x14ac:dyDescent="0.2">
      <c r="A78" s="306">
        <v>93</v>
      </c>
      <c r="B78" s="307" t="s">
        <v>317</v>
      </c>
      <c r="C78" s="308"/>
      <c r="D78" s="113">
        <v>0.11258725512272011</v>
      </c>
      <c r="E78" s="115">
        <v>15</v>
      </c>
      <c r="F78" s="114">
        <v>11</v>
      </c>
      <c r="G78" s="114">
        <v>23</v>
      </c>
      <c r="H78" s="114">
        <v>14</v>
      </c>
      <c r="I78" s="140">
        <v>12</v>
      </c>
      <c r="J78" s="115">
        <v>3</v>
      </c>
      <c r="K78" s="116">
        <v>25</v>
      </c>
    </row>
    <row r="79" spans="1:11" ht="14.1" customHeight="1" x14ac:dyDescent="0.2">
      <c r="A79" s="306">
        <v>94</v>
      </c>
      <c r="B79" s="307" t="s">
        <v>318</v>
      </c>
      <c r="C79" s="308"/>
      <c r="D79" s="113">
        <v>0.27020941229452827</v>
      </c>
      <c r="E79" s="115">
        <v>36</v>
      </c>
      <c r="F79" s="114">
        <v>21</v>
      </c>
      <c r="G79" s="114">
        <v>51</v>
      </c>
      <c r="H79" s="114">
        <v>36</v>
      </c>
      <c r="I79" s="140">
        <v>26</v>
      </c>
      <c r="J79" s="115">
        <v>10</v>
      </c>
      <c r="K79" s="116">
        <v>38.46153846153846</v>
      </c>
    </row>
    <row r="80" spans="1:11" ht="14.1" customHeight="1" x14ac:dyDescent="0.2">
      <c r="A80" s="306" t="s">
        <v>319</v>
      </c>
      <c r="B80" s="307" t="s">
        <v>320</v>
      </c>
      <c r="C80" s="308"/>
      <c r="D80" s="113">
        <v>0</v>
      </c>
      <c r="E80" s="115">
        <v>0</v>
      </c>
      <c r="F80" s="114">
        <v>3</v>
      </c>
      <c r="G80" s="114" t="s">
        <v>513</v>
      </c>
      <c r="H80" s="114" t="s">
        <v>513</v>
      </c>
      <c r="I80" s="140">
        <v>0</v>
      </c>
      <c r="J80" s="115">
        <v>0</v>
      </c>
      <c r="K80" s="116">
        <v>0</v>
      </c>
    </row>
    <row r="81" spans="1:11" ht="14.1" customHeight="1" x14ac:dyDescent="0.2">
      <c r="A81" s="310" t="s">
        <v>321</v>
      </c>
      <c r="B81" s="311" t="s">
        <v>333</v>
      </c>
      <c r="C81" s="312"/>
      <c r="D81" s="125">
        <v>0.31524431434361633</v>
      </c>
      <c r="E81" s="143">
        <v>42</v>
      </c>
      <c r="F81" s="144">
        <v>62</v>
      </c>
      <c r="G81" s="144">
        <v>125</v>
      </c>
      <c r="H81" s="144">
        <v>35</v>
      </c>
      <c r="I81" s="145">
        <v>34</v>
      </c>
      <c r="J81" s="143">
        <v>8</v>
      </c>
      <c r="K81" s="146">
        <v>23.529411764705884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14075</v>
      </c>
      <c r="E11" s="114">
        <v>13042</v>
      </c>
      <c r="F11" s="114">
        <v>16481</v>
      </c>
      <c r="G11" s="114">
        <v>11915</v>
      </c>
      <c r="H11" s="140">
        <v>13951</v>
      </c>
      <c r="I11" s="115">
        <v>124</v>
      </c>
      <c r="J11" s="116">
        <v>0.88882517382266502</v>
      </c>
    </row>
    <row r="12" spans="1:15" s="110" customFormat="1" ht="24.95" customHeight="1" x14ac:dyDescent="0.2">
      <c r="A12" s="193" t="s">
        <v>132</v>
      </c>
      <c r="B12" s="194" t="s">
        <v>133</v>
      </c>
      <c r="C12" s="113">
        <v>1.7619893428063944</v>
      </c>
      <c r="D12" s="115">
        <v>248</v>
      </c>
      <c r="E12" s="114">
        <v>767</v>
      </c>
      <c r="F12" s="114">
        <v>781</v>
      </c>
      <c r="G12" s="114">
        <v>599</v>
      </c>
      <c r="H12" s="140">
        <v>311</v>
      </c>
      <c r="I12" s="115">
        <v>-63</v>
      </c>
      <c r="J12" s="116">
        <v>-20.257234726688104</v>
      </c>
    </row>
    <row r="13" spans="1:15" s="110" customFormat="1" ht="24.95" customHeight="1" x14ac:dyDescent="0.2">
      <c r="A13" s="193" t="s">
        <v>134</v>
      </c>
      <c r="B13" s="199" t="s">
        <v>214</v>
      </c>
      <c r="C13" s="113">
        <v>0.84547069271758435</v>
      </c>
      <c r="D13" s="115">
        <v>119</v>
      </c>
      <c r="E13" s="114">
        <v>157</v>
      </c>
      <c r="F13" s="114">
        <v>153</v>
      </c>
      <c r="G13" s="114">
        <v>84</v>
      </c>
      <c r="H13" s="140">
        <v>110</v>
      </c>
      <c r="I13" s="115">
        <v>9</v>
      </c>
      <c r="J13" s="116">
        <v>8.1818181818181817</v>
      </c>
    </row>
    <row r="14" spans="1:15" s="287" customFormat="1" ht="24.95" customHeight="1" x14ac:dyDescent="0.2">
      <c r="A14" s="193" t="s">
        <v>215</v>
      </c>
      <c r="B14" s="199" t="s">
        <v>137</v>
      </c>
      <c r="C14" s="113">
        <v>11.88632326820604</v>
      </c>
      <c r="D14" s="115">
        <v>1673</v>
      </c>
      <c r="E14" s="114">
        <v>1593</v>
      </c>
      <c r="F14" s="114">
        <v>1804</v>
      </c>
      <c r="G14" s="114">
        <v>1194</v>
      </c>
      <c r="H14" s="140">
        <v>1547</v>
      </c>
      <c r="I14" s="115">
        <v>126</v>
      </c>
      <c r="J14" s="116">
        <v>8.1447963800904972</v>
      </c>
      <c r="K14" s="110"/>
      <c r="L14" s="110"/>
      <c r="M14" s="110"/>
      <c r="N14" s="110"/>
      <c r="O14" s="110"/>
    </row>
    <row r="15" spans="1:15" s="110" customFormat="1" ht="24.95" customHeight="1" x14ac:dyDescent="0.2">
      <c r="A15" s="193" t="s">
        <v>216</v>
      </c>
      <c r="B15" s="199" t="s">
        <v>217</v>
      </c>
      <c r="C15" s="113">
        <v>2.6998223801065717</v>
      </c>
      <c r="D15" s="115">
        <v>380</v>
      </c>
      <c r="E15" s="114">
        <v>321</v>
      </c>
      <c r="F15" s="114">
        <v>394</v>
      </c>
      <c r="G15" s="114">
        <v>304</v>
      </c>
      <c r="H15" s="140">
        <v>439</v>
      </c>
      <c r="I15" s="115">
        <v>-59</v>
      </c>
      <c r="J15" s="116">
        <v>-13.439635535307517</v>
      </c>
    </row>
    <row r="16" spans="1:15" s="287" customFormat="1" ht="24.95" customHeight="1" x14ac:dyDescent="0.2">
      <c r="A16" s="193" t="s">
        <v>218</v>
      </c>
      <c r="B16" s="199" t="s">
        <v>141</v>
      </c>
      <c r="C16" s="113">
        <v>5.8827708703374775</v>
      </c>
      <c r="D16" s="115">
        <v>828</v>
      </c>
      <c r="E16" s="114">
        <v>921</v>
      </c>
      <c r="F16" s="114">
        <v>1057</v>
      </c>
      <c r="G16" s="114">
        <v>571</v>
      </c>
      <c r="H16" s="140">
        <v>787</v>
      </c>
      <c r="I16" s="115">
        <v>41</v>
      </c>
      <c r="J16" s="116">
        <v>5.2096569250317666</v>
      </c>
      <c r="K16" s="110"/>
      <c r="L16" s="110"/>
      <c r="M16" s="110"/>
      <c r="N16" s="110"/>
      <c r="O16" s="110"/>
    </row>
    <row r="17" spans="1:15" s="110" customFormat="1" ht="24.95" customHeight="1" x14ac:dyDescent="0.2">
      <c r="A17" s="193" t="s">
        <v>142</v>
      </c>
      <c r="B17" s="199" t="s">
        <v>220</v>
      </c>
      <c r="C17" s="113">
        <v>3.3037300177619895</v>
      </c>
      <c r="D17" s="115">
        <v>465</v>
      </c>
      <c r="E17" s="114">
        <v>351</v>
      </c>
      <c r="F17" s="114">
        <v>353</v>
      </c>
      <c r="G17" s="114">
        <v>319</v>
      </c>
      <c r="H17" s="140">
        <v>321</v>
      </c>
      <c r="I17" s="115">
        <v>144</v>
      </c>
      <c r="J17" s="116">
        <v>44.859813084112147</v>
      </c>
    </row>
    <row r="18" spans="1:15" s="287" customFormat="1" ht="24.95" customHeight="1" x14ac:dyDescent="0.2">
      <c r="A18" s="201" t="s">
        <v>144</v>
      </c>
      <c r="B18" s="202" t="s">
        <v>145</v>
      </c>
      <c r="C18" s="113">
        <v>8.0284191829484897</v>
      </c>
      <c r="D18" s="115">
        <v>1130</v>
      </c>
      <c r="E18" s="114">
        <v>887</v>
      </c>
      <c r="F18" s="114">
        <v>1123</v>
      </c>
      <c r="G18" s="114">
        <v>855</v>
      </c>
      <c r="H18" s="140">
        <v>1068</v>
      </c>
      <c r="I18" s="115">
        <v>62</v>
      </c>
      <c r="J18" s="116">
        <v>5.8052434456928843</v>
      </c>
      <c r="K18" s="110"/>
      <c r="L18" s="110"/>
      <c r="M18" s="110"/>
      <c r="N18" s="110"/>
      <c r="O18" s="110"/>
    </row>
    <row r="19" spans="1:15" s="110" customFormat="1" ht="24.95" customHeight="1" x14ac:dyDescent="0.2">
      <c r="A19" s="193" t="s">
        <v>146</v>
      </c>
      <c r="B19" s="199" t="s">
        <v>147</v>
      </c>
      <c r="C19" s="113">
        <v>15.126110124333925</v>
      </c>
      <c r="D19" s="115">
        <v>2129</v>
      </c>
      <c r="E19" s="114">
        <v>1880</v>
      </c>
      <c r="F19" s="114">
        <v>2335</v>
      </c>
      <c r="G19" s="114">
        <v>2101</v>
      </c>
      <c r="H19" s="140">
        <v>2048</v>
      </c>
      <c r="I19" s="115">
        <v>81</v>
      </c>
      <c r="J19" s="116">
        <v>3.955078125</v>
      </c>
    </row>
    <row r="20" spans="1:15" s="287" customFormat="1" ht="24.95" customHeight="1" x14ac:dyDescent="0.2">
      <c r="A20" s="193" t="s">
        <v>148</v>
      </c>
      <c r="B20" s="199" t="s">
        <v>149</v>
      </c>
      <c r="C20" s="113">
        <v>5.7122557726465368</v>
      </c>
      <c r="D20" s="115">
        <v>804</v>
      </c>
      <c r="E20" s="114">
        <v>676</v>
      </c>
      <c r="F20" s="114">
        <v>854</v>
      </c>
      <c r="G20" s="114">
        <v>683</v>
      </c>
      <c r="H20" s="140">
        <v>818</v>
      </c>
      <c r="I20" s="115">
        <v>-14</v>
      </c>
      <c r="J20" s="116">
        <v>-1.7114914425427872</v>
      </c>
      <c r="K20" s="110"/>
      <c r="L20" s="110"/>
      <c r="M20" s="110"/>
      <c r="N20" s="110"/>
      <c r="O20" s="110"/>
    </row>
    <row r="21" spans="1:15" s="110" customFormat="1" ht="24.95" customHeight="1" x14ac:dyDescent="0.2">
      <c r="A21" s="201" t="s">
        <v>150</v>
      </c>
      <c r="B21" s="202" t="s">
        <v>151</v>
      </c>
      <c r="C21" s="113">
        <v>6.088809946714032</v>
      </c>
      <c r="D21" s="115">
        <v>857</v>
      </c>
      <c r="E21" s="114">
        <v>898</v>
      </c>
      <c r="F21" s="114">
        <v>877</v>
      </c>
      <c r="G21" s="114">
        <v>748</v>
      </c>
      <c r="H21" s="140">
        <v>737</v>
      </c>
      <c r="I21" s="115">
        <v>120</v>
      </c>
      <c r="J21" s="116">
        <v>16.282225237449119</v>
      </c>
    </row>
    <row r="22" spans="1:15" s="110" customFormat="1" ht="24.95" customHeight="1" x14ac:dyDescent="0.2">
      <c r="A22" s="201" t="s">
        <v>152</v>
      </c>
      <c r="B22" s="199" t="s">
        <v>153</v>
      </c>
      <c r="C22" s="113">
        <v>1.9822380106571935</v>
      </c>
      <c r="D22" s="115">
        <v>279</v>
      </c>
      <c r="E22" s="114">
        <v>212</v>
      </c>
      <c r="F22" s="114">
        <v>255</v>
      </c>
      <c r="G22" s="114">
        <v>259</v>
      </c>
      <c r="H22" s="140">
        <v>299</v>
      </c>
      <c r="I22" s="115">
        <v>-20</v>
      </c>
      <c r="J22" s="116">
        <v>-6.6889632107023411</v>
      </c>
    </row>
    <row r="23" spans="1:15" s="110" customFormat="1" ht="24.95" customHeight="1" x14ac:dyDescent="0.2">
      <c r="A23" s="193" t="s">
        <v>154</v>
      </c>
      <c r="B23" s="199" t="s">
        <v>155</v>
      </c>
      <c r="C23" s="113">
        <v>1.2504440497335703</v>
      </c>
      <c r="D23" s="115">
        <v>176</v>
      </c>
      <c r="E23" s="114">
        <v>100</v>
      </c>
      <c r="F23" s="114">
        <v>140</v>
      </c>
      <c r="G23" s="114">
        <v>81</v>
      </c>
      <c r="H23" s="140">
        <v>192</v>
      </c>
      <c r="I23" s="115">
        <v>-16</v>
      </c>
      <c r="J23" s="116">
        <v>-8.3333333333333339</v>
      </c>
    </row>
    <row r="24" spans="1:15" s="110" customFormat="1" ht="24.95" customHeight="1" x14ac:dyDescent="0.2">
      <c r="A24" s="193" t="s">
        <v>156</v>
      </c>
      <c r="B24" s="199" t="s">
        <v>221</v>
      </c>
      <c r="C24" s="113">
        <v>7.2824156305506218</v>
      </c>
      <c r="D24" s="115">
        <v>1025</v>
      </c>
      <c r="E24" s="114">
        <v>840</v>
      </c>
      <c r="F24" s="114">
        <v>1000</v>
      </c>
      <c r="G24" s="114">
        <v>866</v>
      </c>
      <c r="H24" s="140">
        <v>1050</v>
      </c>
      <c r="I24" s="115">
        <v>-25</v>
      </c>
      <c r="J24" s="116">
        <v>-2.3809523809523809</v>
      </c>
    </row>
    <row r="25" spans="1:15" s="110" customFormat="1" ht="24.95" customHeight="1" x14ac:dyDescent="0.2">
      <c r="A25" s="193" t="s">
        <v>222</v>
      </c>
      <c r="B25" s="204" t="s">
        <v>159</v>
      </c>
      <c r="C25" s="113">
        <v>12.071047957371226</v>
      </c>
      <c r="D25" s="115">
        <v>1699</v>
      </c>
      <c r="E25" s="114">
        <v>1510</v>
      </c>
      <c r="F25" s="114">
        <v>1689</v>
      </c>
      <c r="G25" s="114">
        <v>1163</v>
      </c>
      <c r="H25" s="140">
        <v>1735</v>
      </c>
      <c r="I25" s="115">
        <v>-36</v>
      </c>
      <c r="J25" s="116">
        <v>-2.0749279538904899</v>
      </c>
    </row>
    <row r="26" spans="1:15" s="110" customFormat="1" ht="24.95" customHeight="1" x14ac:dyDescent="0.2">
      <c r="A26" s="201">
        <v>782.78300000000002</v>
      </c>
      <c r="B26" s="203" t="s">
        <v>160</v>
      </c>
      <c r="C26" s="113">
        <v>2.991119005328597</v>
      </c>
      <c r="D26" s="115">
        <v>421</v>
      </c>
      <c r="E26" s="114">
        <v>513</v>
      </c>
      <c r="F26" s="114">
        <v>492</v>
      </c>
      <c r="G26" s="114">
        <v>442</v>
      </c>
      <c r="H26" s="140">
        <v>736</v>
      </c>
      <c r="I26" s="115">
        <v>-315</v>
      </c>
      <c r="J26" s="116">
        <v>-42.798913043478258</v>
      </c>
    </row>
    <row r="27" spans="1:15" s="110" customFormat="1" ht="24.95" customHeight="1" x14ac:dyDescent="0.2">
      <c r="A27" s="193" t="s">
        <v>161</v>
      </c>
      <c r="B27" s="199" t="s">
        <v>162</v>
      </c>
      <c r="C27" s="113">
        <v>3.3179396092362343</v>
      </c>
      <c r="D27" s="115">
        <v>467</v>
      </c>
      <c r="E27" s="114">
        <v>293</v>
      </c>
      <c r="F27" s="114">
        <v>479</v>
      </c>
      <c r="G27" s="114">
        <v>284</v>
      </c>
      <c r="H27" s="140">
        <v>339</v>
      </c>
      <c r="I27" s="115">
        <v>128</v>
      </c>
      <c r="J27" s="116">
        <v>37.75811209439528</v>
      </c>
    </row>
    <row r="28" spans="1:15" s="110" customFormat="1" ht="24.95" customHeight="1" x14ac:dyDescent="0.2">
      <c r="A28" s="193" t="s">
        <v>163</v>
      </c>
      <c r="B28" s="199" t="s">
        <v>164</v>
      </c>
      <c r="C28" s="113">
        <v>5.0088809946714035</v>
      </c>
      <c r="D28" s="115">
        <v>705</v>
      </c>
      <c r="E28" s="114">
        <v>525</v>
      </c>
      <c r="F28" s="114">
        <v>856</v>
      </c>
      <c r="G28" s="114">
        <v>335</v>
      </c>
      <c r="H28" s="140">
        <v>549</v>
      </c>
      <c r="I28" s="115">
        <v>156</v>
      </c>
      <c r="J28" s="116">
        <v>28.415300546448087</v>
      </c>
    </row>
    <row r="29" spans="1:15" s="110" customFormat="1" ht="24.95" customHeight="1" x14ac:dyDescent="0.2">
      <c r="A29" s="193">
        <v>86</v>
      </c>
      <c r="B29" s="199" t="s">
        <v>165</v>
      </c>
      <c r="C29" s="113">
        <v>5.2717584369449382</v>
      </c>
      <c r="D29" s="115">
        <v>742</v>
      </c>
      <c r="E29" s="114">
        <v>609</v>
      </c>
      <c r="F29" s="114">
        <v>730</v>
      </c>
      <c r="G29" s="114">
        <v>586</v>
      </c>
      <c r="H29" s="140">
        <v>682</v>
      </c>
      <c r="I29" s="115">
        <v>60</v>
      </c>
      <c r="J29" s="116">
        <v>8.7976539589442808</v>
      </c>
    </row>
    <row r="30" spans="1:15" s="110" customFormat="1" ht="24.95" customHeight="1" x14ac:dyDescent="0.2">
      <c r="A30" s="193">
        <v>87.88</v>
      </c>
      <c r="B30" s="204" t="s">
        <v>166</v>
      </c>
      <c r="C30" s="113">
        <v>6.8063943161634102</v>
      </c>
      <c r="D30" s="115">
        <v>958</v>
      </c>
      <c r="E30" s="114">
        <v>930</v>
      </c>
      <c r="F30" s="114">
        <v>1476</v>
      </c>
      <c r="G30" s="114">
        <v>972</v>
      </c>
      <c r="H30" s="140">
        <v>1042</v>
      </c>
      <c r="I30" s="115">
        <v>-84</v>
      </c>
      <c r="J30" s="116">
        <v>-8.0614203454894433</v>
      </c>
    </row>
    <row r="31" spans="1:15" s="110" customFormat="1" ht="24.95" customHeight="1" x14ac:dyDescent="0.2">
      <c r="A31" s="193" t="s">
        <v>167</v>
      </c>
      <c r="B31" s="199" t="s">
        <v>168</v>
      </c>
      <c r="C31" s="113">
        <v>4.5683836589698048</v>
      </c>
      <c r="D31" s="115">
        <v>643</v>
      </c>
      <c r="E31" s="114">
        <v>652</v>
      </c>
      <c r="F31" s="114">
        <v>1437</v>
      </c>
      <c r="G31" s="114">
        <v>663</v>
      </c>
      <c r="H31" s="140">
        <v>688</v>
      </c>
      <c r="I31" s="115">
        <v>-45</v>
      </c>
      <c r="J31" s="116">
        <v>-6.5406976744186043</v>
      </c>
    </row>
    <row r="32" spans="1:15" s="110" customFormat="1" ht="24.95" customHeight="1" x14ac:dyDescent="0.2">
      <c r="A32" s="193"/>
      <c r="B32" s="204" t="s">
        <v>169</v>
      </c>
      <c r="C32" s="113" t="s">
        <v>513</v>
      </c>
      <c r="D32" s="115" t="s">
        <v>513</v>
      </c>
      <c r="E32" s="114" t="s">
        <v>513</v>
      </c>
      <c r="F32" s="114" t="s">
        <v>513</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1.7619893428063944</v>
      </c>
      <c r="D34" s="115">
        <v>248</v>
      </c>
      <c r="E34" s="114">
        <v>767</v>
      </c>
      <c r="F34" s="114">
        <v>781</v>
      </c>
      <c r="G34" s="114">
        <v>599</v>
      </c>
      <c r="H34" s="140">
        <v>311</v>
      </c>
      <c r="I34" s="115">
        <v>-63</v>
      </c>
      <c r="J34" s="116">
        <v>-20.257234726688104</v>
      </c>
    </row>
    <row r="35" spans="1:10" s="110" customFormat="1" ht="24.95" customHeight="1" x14ac:dyDescent="0.2">
      <c r="A35" s="292" t="s">
        <v>171</v>
      </c>
      <c r="B35" s="293" t="s">
        <v>172</v>
      </c>
      <c r="C35" s="113">
        <v>20.760213143872114</v>
      </c>
      <c r="D35" s="115">
        <v>2922</v>
      </c>
      <c r="E35" s="114">
        <v>2637</v>
      </c>
      <c r="F35" s="114">
        <v>3080</v>
      </c>
      <c r="G35" s="114">
        <v>2133</v>
      </c>
      <c r="H35" s="140">
        <v>2725</v>
      </c>
      <c r="I35" s="115">
        <v>197</v>
      </c>
      <c r="J35" s="116">
        <v>7.2293577981651378</v>
      </c>
    </row>
    <row r="36" spans="1:10" s="110" customFormat="1" ht="24.95" customHeight="1" x14ac:dyDescent="0.2">
      <c r="A36" s="294" t="s">
        <v>173</v>
      </c>
      <c r="B36" s="295" t="s">
        <v>174</v>
      </c>
      <c r="C36" s="125">
        <v>77.477797513321491</v>
      </c>
      <c r="D36" s="143">
        <v>10905</v>
      </c>
      <c r="E36" s="144">
        <v>9638</v>
      </c>
      <c r="F36" s="144">
        <v>12620</v>
      </c>
      <c r="G36" s="144">
        <v>9183</v>
      </c>
      <c r="H36" s="145">
        <v>10915</v>
      </c>
      <c r="I36" s="143">
        <v>-10</v>
      </c>
      <c r="J36" s="146">
        <v>-9.1617040769583144E-2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14075</v>
      </c>
      <c r="F11" s="264">
        <v>13042</v>
      </c>
      <c r="G11" s="264">
        <v>16481</v>
      </c>
      <c r="H11" s="264">
        <v>11915</v>
      </c>
      <c r="I11" s="265">
        <v>13951</v>
      </c>
      <c r="J11" s="263">
        <v>124</v>
      </c>
      <c r="K11" s="266">
        <v>0.88882517382266502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28.02841918294849</v>
      </c>
      <c r="E13" s="115">
        <v>3945</v>
      </c>
      <c r="F13" s="114">
        <v>4361</v>
      </c>
      <c r="G13" s="114">
        <v>5224</v>
      </c>
      <c r="H13" s="114">
        <v>3539</v>
      </c>
      <c r="I13" s="140">
        <v>4274</v>
      </c>
      <c r="J13" s="115">
        <v>-329</v>
      </c>
      <c r="K13" s="116">
        <v>-7.6977070659803459</v>
      </c>
    </row>
    <row r="14" spans="1:17" ht="15.95" customHeight="1" x14ac:dyDescent="0.2">
      <c r="A14" s="306" t="s">
        <v>230</v>
      </c>
      <c r="B14" s="307"/>
      <c r="C14" s="308"/>
      <c r="D14" s="113">
        <v>52.895204262877442</v>
      </c>
      <c r="E14" s="115">
        <v>7445</v>
      </c>
      <c r="F14" s="114">
        <v>6520</v>
      </c>
      <c r="G14" s="114">
        <v>8789</v>
      </c>
      <c r="H14" s="114">
        <v>6461</v>
      </c>
      <c r="I14" s="140">
        <v>7155</v>
      </c>
      <c r="J14" s="115">
        <v>290</v>
      </c>
      <c r="K14" s="116">
        <v>4.0531097134870722</v>
      </c>
    </row>
    <row r="15" spans="1:17" ht="15.95" customHeight="1" x14ac:dyDescent="0.2">
      <c r="A15" s="306" t="s">
        <v>231</v>
      </c>
      <c r="B15" s="307"/>
      <c r="C15" s="308"/>
      <c r="D15" s="113">
        <v>9.5772646536412083</v>
      </c>
      <c r="E15" s="115">
        <v>1348</v>
      </c>
      <c r="F15" s="114">
        <v>1037</v>
      </c>
      <c r="G15" s="114">
        <v>1191</v>
      </c>
      <c r="H15" s="114">
        <v>962</v>
      </c>
      <c r="I15" s="140">
        <v>1213</v>
      </c>
      <c r="J15" s="115">
        <v>135</v>
      </c>
      <c r="K15" s="116">
        <v>11.129431162407254</v>
      </c>
    </row>
    <row r="16" spans="1:17" ht="15.95" customHeight="1" x14ac:dyDescent="0.2">
      <c r="A16" s="306" t="s">
        <v>232</v>
      </c>
      <c r="B16" s="307"/>
      <c r="C16" s="308"/>
      <c r="D16" s="113">
        <v>9.2291296625222028</v>
      </c>
      <c r="E16" s="115">
        <v>1299</v>
      </c>
      <c r="F16" s="114">
        <v>1075</v>
      </c>
      <c r="G16" s="114">
        <v>1235</v>
      </c>
      <c r="H16" s="114">
        <v>916</v>
      </c>
      <c r="I16" s="140">
        <v>1259</v>
      </c>
      <c r="J16" s="115">
        <v>40</v>
      </c>
      <c r="K16" s="116">
        <v>3.177124702144559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1.7264653641207814</v>
      </c>
      <c r="E18" s="115">
        <v>243</v>
      </c>
      <c r="F18" s="114">
        <v>770</v>
      </c>
      <c r="G18" s="114">
        <v>773</v>
      </c>
      <c r="H18" s="114">
        <v>573</v>
      </c>
      <c r="I18" s="140">
        <v>294</v>
      </c>
      <c r="J18" s="115">
        <v>-51</v>
      </c>
      <c r="K18" s="116">
        <v>-17.346938775510203</v>
      </c>
    </row>
    <row r="19" spans="1:11" ht="14.1" customHeight="1" x14ac:dyDescent="0.2">
      <c r="A19" s="306" t="s">
        <v>235</v>
      </c>
      <c r="B19" s="307" t="s">
        <v>236</v>
      </c>
      <c r="C19" s="308"/>
      <c r="D19" s="113">
        <v>1.5630550621669628</v>
      </c>
      <c r="E19" s="115">
        <v>220</v>
      </c>
      <c r="F19" s="114">
        <v>739</v>
      </c>
      <c r="G19" s="114">
        <v>722</v>
      </c>
      <c r="H19" s="114">
        <v>543</v>
      </c>
      <c r="I19" s="140">
        <v>259</v>
      </c>
      <c r="J19" s="115">
        <v>-39</v>
      </c>
      <c r="K19" s="116">
        <v>-15.057915057915057</v>
      </c>
    </row>
    <row r="20" spans="1:11" ht="14.1" customHeight="1" x14ac:dyDescent="0.2">
      <c r="A20" s="306">
        <v>12</v>
      </c>
      <c r="B20" s="307" t="s">
        <v>237</v>
      </c>
      <c r="C20" s="308"/>
      <c r="D20" s="113">
        <v>1.6625222024866786</v>
      </c>
      <c r="E20" s="115">
        <v>234</v>
      </c>
      <c r="F20" s="114">
        <v>271</v>
      </c>
      <c r="G20" s="114">
        <v>255</v>
      </c>
      <c r="H20" s="114">
        <v>216</v>
      </c>
      <c r="I20" s="140">
        <v>245</v>
      </c>
      <c r="J20" s="115">
        <v>-11</v>
      </c>
      <c r="K20" s="116">
        <v>-4.4897959183673466</v>
      </c>
    </row>
    <row r="21" spans="1:11" ht="14.1" customHeight="1" x14ac:dyDescent="0.2">
      <c r="A21" s="306">
        <v>21</v>
      </c>
      <c r="B21" s="307" t="s">
        <v>238</v>
      </c>
      <c r="C21" s="308"/>
      <c r="D21" s="113">
        <v>0.37655417406749558</v>
      </c>
      <c r="E21" s="115">
        <v>53</v>
      </c>
      <c r="F21" s="114">
        <v>37</v>
      </c>
      <c r="G21" s="114">
        <v>43</v>
      </c>
      <c r="H21" s="114">
        <v>23</v>
      </c>
      <c r="I21" s="140">
        <v>29</v>
      </c>
      <c r="J21" s="115">
        <v>24</v>
      </c>
      <c r="K21" s="116">
        <v>82.758620689655174</v>
      </c>
    </row>
    <row r="22" spans="1:11" ht="14.1" customHeight="1" x14ac:dyDescent="0.2">
      <c r="A22" s="306">
        <v>22</v>
      </c>
      <c r="B22" s="307" t="s">
        <v>239</v>
      </c>
      <c r="C22" s="308"/>
      <c r="D22" s="113">
        <v>1.5346358792184724</v>
      </c>
      <c r="E22" s="115">
        <v>216</v>
      </c>
      <c r="F22" s="114">
        <v>187</v>
      </c>
      <c r="G22" s="114">
        <v>253</v>
      </c>
      <c r="H22" s="114">
        <v>212</v>
      </c>
      <c r="I22" s="140">
        <v>209</v>
      </c>
      <c r="J22" s="115">
        <v>7</v>
      </c>
      <c r="K22" s="116">
        <v>3.3492822966507179</v>
      </c>
    </row>
    <row r="23" spans="1:11" ht="14.1" customHeight="1" x14ac:dyDescent="0.2">
      <c r="A23" s="306">
        <v>23</v>
      </c>
      <c r="B23" s="307" t="s">
        <v>240</v>
      </c>
      <c r="C23" s="308"/>
      <c r="D23" s="113">
        <v>0.32682060390763767</v>
      </c>
      <c r="E23" s="115">
        <v>46</v>
      </c>
      <c r="F23" s="114">
        <v>52</v>
      </c>
      <c r="G23" s="114">
        <v>73</v>
      </c>
      <c r="H23" s="114">
        <v>62</v>
      </c>
      <c r="I23" s="140">
        <v>113</v>
      </c>
      <c r="J23" s="115">
        <v>-67</v>
      </c>
      <c r="K23" s="116">
        <v>-59.292035398230091</v>
      </c>
    </row>
    <row r="24" spans="1:11" ht="14.1" customHeight="1" x14ac:dyDescent="0.2">
      <c r="A24" s="306">
        <v>24</v>
      </c>
      <c r="B24" s="307" t="s">
        <v>241</v>
      </c>
      <c r="C24" s="308"/>
      <c r="D24" s="113">
        <v>2.1172291296625221</v>
      </c>
      <c r="E24" s="115">
        <v>298</v>
      </c>
      <c r="F24" s="114">
        <v>202</v>
      </c>
      <c r="G24" s="114">
        <v>388</v>
      </c>
      <c r="H24" s="114">
        <v>235</v>
      </c>
      <c r="I24" s="140">
        <v>332</v>
      </c>
      <c r="J24" s="115">
        <v>-34</v>
      </c>
      <c r="K24" s="116">
        <v>-10.240963855421686</v>
      </c>
    </row>
    <row r="25" spans="1:11" ht="14.1" customHeight="1" x14ac:dyDescent="0.2">
      <c r="A25" s="306">
        <v>25</v>
      </c>
      <c r="B25" s="307" t="s">
        <v>242</v>
      </c>
      <c r="C25" s="308"/>
      <c r="D25" s="113">
        <v>4.2912966252220253</v>
      </c>
      <c r="E25" s="115">
        <v>604</v>
      </c>
      <c r="F25" s="114">
        <v>437</v>
      </c>
      <c r="G25" s="114">
        <v>583</v>
      </c>
      <c r="H25" s="114">
        <v>484</v>
      </c>
      <c r="I25" s="140">
        <v>546</v>
      </c>
      <c r="J25" s="115">
        <v>58</v>
      </c>
      <c r="K25" s="116">
        <v>10.622710622710622</v>
      </c>
    </row>
    <row r="26" spans="1:11" ht="14.1" customHeight="1" x14ac:dyDescent="0.2">
      <c r="A26" s="306">
        <v>26</v>
      </c>
      <c r="B26" s="307" t="s">
        <v>243</v>
      </c>
      <c r="C26" s="308"/>
      <c r="D26" s="113">
        <v>2.8490230905861456</v>
      </c>
      <c r="E26" s="115">
        <v>401</v>
      </c>
      <c r="F26" s="114">
        <v>438</v>
      </c>
      <c r="G26" s="114">
        <v>376</v>
      </c>
      <c r="H26" s="114">
        <v>256</v>
      </c>
      <c r="I26" s="140">
        <v>338</v>
      </c>
      <c r="J26" s="115">
        <v>63</v>
      </c>
      <c r="K26" s="116">
        <v>18.639053254437869</v>
      </c>
    </row>
    <row r="27" spans="1:11" ht="14.1" customHeight="1" x14ac:dyDescent="0.2">
      <c r="A27" s="306">
        <v>27</v>
      </c>
      <c r="B27" s="307" t="s">
        <v>244</v>
      </c>
      <c r="C27" s="308"/>
      <c r="D27" s="113">
        <v>1.4067495559502665</v>
      </c>
      <c r="E27" s="115">
        <v>198</v>
      </c>
      <c r="F27" s="114">
        <v>223</v>
      </c>
      <c r="G27" s="114">
        <v>184</v>
      </c>
      <c r="H27" s="114">
        <v>135</v>
      </c>
      <c r="I27" s="140">
        <v>167</v>
      </c>
      <c r="J27" s="115">
        <v>31</v>
      </c>
      <c r="K27" s="116">
        <v>18.562874251497007</v>
      </c>
    </row>
    <row r="28" spans="1:11" ht="14.1" customHeight="1" x14ac:dyDescent="0.2">
      <c r="A28" s="306">
        <v>28</v>
      </c>
      <c r="B28" s="307" t="s">
        <v>245</v>
      </c>
      <c r="C28" s="308"/>
      <c r="D28" s="113">
        <v>0.1847246891651865</v>
      </c>
      <c r="E28" s="115">
        <v>26</v>
      </c>
      <c r="F28" s="114">
        <v>24</v>
      </c>
      <c r="G28" s="114">
        <v>20</v>
      </c>
      <c r="H28" s="114">
        <v>25</v>
      </c>
      <c r="I28" s="140">
        <v>48</v>
      </c>
      <c r="J28" s="115">
        <v>-22</v>
      </c>
      <c r="K28" s="116">
        <v>-45.833333333333336</v>
      </c>
    </row>
    <row r="29" spans="1:11" ht="14.1" customHeight="1" x14ac:dyDescent="0.2">
      <c r="A29" s="306">
        <v>29</v>
      </c>
      <c r="B29" s="307" t="s">
        <v>246</v>
      </c>
      <c r="C29" s="308"/>
      <c r="D29" s="113">
        <v>3.9218472468916517</v>
      </c>
      <c r="E29" s="115">
        <v>552</v>
      </c>
      <c r="F29" s="114">
        <v>619</v>
      </c>
      <c r="G29" s="114">
        <v>1290</v>
      </c>
      <c r="H29" s="114">
        <v>605</v>
      </c>
      <c r="I29" s="140">
        <v>639</v>
      </c>
      <c r="J29" s="115">
        <v>-87</v>
      </c>
      <c r="K29" s="116">
        <v>-13.615023474178404</v>
      </c>
    </row>
    <row r="30" spans="1:11" ht="14.1" customHeight="1" x14ac:dyDescent="0.2">
      <c r="A30" s="306" t="s">
        <v>247</v>
      </c>
      <c r="B30" s="307" t="s">
        <v>248</v>
      </c>
      <c r="C30" s="308"/>
      <c r="D30" s="113" t="s">
        <v>513</v>
      </c>
      <c r="E30" s="115" t="s">
        <v>513</v>
      </c>
      <c r="F30" s="114" t="s">
        <v>513</v>
      </c>
      <c r="G30" s="114">
        <v>835</v>
      </c>
      <c r="H30" s="114">
        <v>247</v>
      </c>
      <c r="I30" s="140" t="s">
        <v>513</v>
      </c>
      <c r="J30" s="115" t="s">
        <v>513</v>
      </c>
      <c r="K30" s="116" t="s">
        <v>513</v>
      </c>
    </row>
    <row r="31" spans="1:11" ht="14.1" customHeight="1" x14ac:dyDescent="0.2">
      <c r="A31" s="306" t="s">
        <v>249</v>
      </c>
      <c r="B31" s="307" t="s">
        <v>250</v>
      </c>
      <c r="C31" s="308"/>
      <c r="D31" s="113">
        <v>2.8348134991119007</v>
      </c>
      <c r="E31" s="115">
        <v>399</v>
      </c>
      <c r="F31" s="114">
        <v>369</v>
      </c>
      <c r="G31" s="114">
        <v>455</v>
      </c>
      <c r="H31" s="114">
        <v>355</v>
      </c>
      <c r="I31" s="140">
        <v>358</v>
      </c>
      <c r="J31" s="115">
        <v>41</v>
      </c>
      <c r="K31" s="116">
        <v>11.452513966480447</v>
      </c>
    </row>
    <row r="32" spans="1:11" ht="14.1" customHeight="1" x14ac:dyDescent="0.2">
      <c r="A32" s="306">
        <v>31</v>
      </c>
      <c r="B32" s="307" t="s">
        <v>251</v>
      </c>
      <c r="C32" s="308"/>
      <c r="D32" s="113">
        <v>0.42628774422735344</v>
      </c>
      <c r="E32" s="115">
        <v>60</v>
      </c>
      <c r="F32" s="114">
        <v>57</v>
      </c>
      <c r="G32" s="114">
        <v>62</v>
      </c>
      <c r="H32" s="114">
        <v>57</v>
      </c>
      <c r="I32" s="140">
        <v>57</v>
      </c>
      <c r="J32" s="115">
        <v>3</v>
      </c>
      <c r="K32" s="116">
        <v>5.2631578947368425</v>
      </c>
    </row>
    <row r="33" spans="1:11" ht="14.1" customHeight="1" x14ac:dyDescent="0.2">
      <c r="A33" s="306">
        <v>32</v>
      </c>
      <c r="B33" s="307" t="s">
        <v>252</v>
      </c>
      <c r="C33" s="308"/>
      <c r="D33" s="113">
        <v>2.6856127886323269</v>
      </c>
      <c r="E33" s="115">
        <v>378</v>
      </c>
      <c r="F33" s="114">
        <v>374</v>
      </c>
      <c r="G33" s="114">
        <v>512</v>
      </c>
      <c r="H33" s="114">
        <v>351</v>
      </c>
      <c r="I33" s="140">
        <v>376</v>
      </c>
      <c r="J33" s="115">
        <v>2</v>
      </c>
      <c r="K33" s="116">
        <v>0.53191489361702127</v>
      </c>
    </row>
    <row r="34" spans="1:11" ht="14.1" customHeight="1" x14ac:dyDescent="0.2">
      <c r="A34" s="306">
        <v>33</v>
      </c>
      <c r="B34" s="307" t="s">
        <v>253</v>
      </c>
      <c r="C34" s="308"/>
      <c r="D34" s="113">
        <v>1.5914742451154529</v>
      </c>
      <c r="E34" s="115">
        <v>224</v>
      </c>
      <c r="F34" s="114">
        <v>198</v>
      </c>
      <c r="G34" s="114">
        <v>256</v>
      </c>
      <c r="H34" s="114">
        <v>185</v>
      </c>
      <c r="I34" s="140">
        <v>214</v>
      </c>
      <c r="J34" s="115">
        <v>10</v>
      </c>
      <c r="K34" s="116">
        <v>4.6728971962616823</v>
      </c>
    </row>
    <row r="35" spans="1:11" ht="14.1" customHeight="1" x14ac:dyDescent="0.2">
      <c r="A35" s="306">
        <v>34</v>
      </c>
      <c r="B35" s="307" t="s">
        <v>254</v>
      </c>
      <c r="C35" s="308"/>
      <c r="D35" s="113">
        <v>2.3374777975133214</v>
      </c>
      <c r="E35" s="115">
        <v>329</v>
      </c>
      <c r="F35" s="114">
        <v>244</v>
      </c>
      <c r="G35" s="114">
        <v>264</v>
      </c>
      <c r="H35" s="114">
        <v>230</v>
      </c>
      <c r="I35" s="140">
        <v>335</v>
      </c>
      <c r="J35" s="115">
        <v>-6</v>
      </c>
      <c r="K35" s="116">
        <v>-1.791044776119403</v>
      </c>
    </row>
    <row r="36" spans="1:11" ht="14.1" customHeight="1" x14ac:dyDescent="0.2">
      <c r="A36" s="306">
        <v>41</v>
      </c>
      <c r="B36" s="307" t="s">
        <v>255</v>
      </c>
      <c r="C36" s="308"/>
      <c r="D36" s="113">
        <v>0.98046181172291291</v>
      </c>
      <c r="E36" s="115">
        <v>138</v>
      </c>
      <c r="F36" s="114">
        <v>102</v>
      </c>
      <c r="G36" s="114">
        <v>125</v>
      </c>
      <c r="H36" s="114">
        <v>91</v>
      </c>
      <c r="I36" s="140">
        <v>84</v>
      </c>
      <c r="J36" s="115">
        <v>54</v>
      </c>
      <c r="K36" s="116">
        <v>64.285714285714292</v>
      </c>
    </row>
    <row r="37" spans="1:11" ht="14.1" customHeight="1" x14ac:dyDescent="0.2">
      <c r="A37" s="306">
        <v>42</v>
      </c>
      <c r="B37" s="307" t="s">
        <v>256</v>
      </c>
      <c r="C37" s="308"/>
      <c r="D37" s="113">
        <v>8.5257548845470696E-2</v>
      </c>
      <c r="E37" s="115">
        <v>12</v>
      </c>
      <c r="F37" s="114">
        <v>11</v>
      </c>
      <c r="G37" s="114">
        <v>20</v>
      </c>
      <c r="H37" s="114">
        <v>7</v>
      </c>
      <c r="I37" s="140">
        <v>11</v>
      </c>
      <c r="J37" s="115">
        <v>1</v>
      </c>
      <c r="K37" s="116">
        <v>9.0909090909090917</v>
      </c>
    </row>
    <row r="38" spans="1:11" ht="14.1" customHeight="1" x14ac:dyDescent="0.2">
      <c r="A38" s="306">
        <v>43</v>
      </c>
      <c r="B38" s="307" t="s">
        <v>257</v>
      </c>
      <c r="C38" s="308"/>
      <c r="D38" s="113">
        <v>2.1030195381882772</v>
      </c>
      <c r="E38" s="115">
        <v>296</v>
      </c>
      <c r="F38" s="114">
        <v>200</v>
      </c>
      <c r="G38" s="114">
        <v>217</v>
      </c>
      <c r="H38" s="114">
        <v>218</v>
      </c>
      <c r="I38" s="140">
        <v>236</v>
      </c>
      <c r="J38" s="115">
        <v>60</v>
      </c>
      <c r="K38" s="116">
        <v>25.423728813559322</v>
      </c>
    </row>
    <row r="39" spans="1:11" ht="14.1" customHeight="1" x14ac:dyDescent="0.2">
      <c r="A39" s="306">
        <v>51</v>
      </c>
      <c r="B39" s="307" t="s">
        <v>258</v>
      </c>
      <c r="C39" s="308"/>
      <c r="D39" s="113">
        <v>12.75310834813499</v>
      </c>
      <c r="E39" s="115">
        <v>1795</v>
      </c>
      <c r="F39" s="114">
        <v>1580</v>
      </c>
      <c r="G39" s="114">
        <v>1989</v>
      </c>
      <c r="H39" s="114">
        <v>1371</v>
      </c>
      <c r="I39" s="140">
        <v>2038</v>
      </c>
      <c r="J39" s="115">
        <v>-243</v>
      </c>
      <c r="K39" s="116">
        <v>-11.923454367026496</v>
      </c>
    </row>
    <row r="40" spans="1:11" ht="14.1" customHeight="1" x14ac:dyDescent="0.2">
      <c r="A40" s="306" t="s">
        <v>259</v>
      </c>
      <c r="B40" s="307" t="s">
        <v>260</v>
      </c>
      <c r="C40" s="308"/>
      <c r="D40" s="113">
        <v>12.227353463587923</v>
      </c>
      <c r="E40" s="115">
        <v>1721</v>
      </c>
      <c r="F40" s="114">
        <v>1514</v>
      </c>
      <c r="G40" s="114">
        <v>1915</v>
      </c>
      <c r="H40" s="114">
        <v>1297</v>
      </c>
      <c r="I40" s="140">
        <v>1944</v>
      </c>
      <c r="J40" s="115">
        <v>-223</v>
      </c>
      <c r="K40" s="116">
        <v>-11.47119341563786</v>
      </c>
    </row>
    <row r="41" spans="1:11" ht="14.1" customHeight="1" x14ac:dyDescent="0.2">
      <c r="A41" s="306"/>
      <c r="B41" s="307" t="s">
        <v>261</v>
      </c>
      <c r="C41" s="308"/>
      <c r="D41" s="113">
        <v>11.047957371225577</v>
      </c>
      <c r="E41" s="115">
        <v>1555</v>
      </c>
      <c r="F41" s="114">
        <v>1376</v>
      </c>
      <c r="G41" s="114">
        <v>1669</v>
      </c>
      <c r="H41" s="114">
        <v>1171</v>
      </c>
      <c r="I41" s="140">
        <v>1719</v>
      </c>
      <c r="J41" s="115">
        <v>-164</v>
      </c>
      <c r="K41" s="116">
        <v>-9.5404304828388593</v>
      </c>
    </row>
    <row r="42" spans="1:11" ht="14.1" customHeight="1" x14ac:dyDescent="0.2">
      <c r="A42" s="306">
        <v>52</v>
      </c>
      <c r="B42" s="307" t="s">
        <v>262</v>
      </c>
      <c r="C42" s="308"/>
      <c r="D42" s="113">
        <v>3.8010657193605684</v>
      </c>
      <c r="E42" s="115">
        <v>535</v>
      </c>
      <c r="F42" s="114">
        <v>492</v>
      </c>
      <c r="G42" s="114">
        <v>528</v>
      </c>
      <c r="H42" s="114">
        <v>496</v>
      </c>
      <c r="I42" s="140">
        <v>541</v>
      </c>
      <c r="J42" s="115">
        <v>-6</v>
      </c>
      <c r="K42" s="116">
        <v>-1.1090573012939002</v>
      </c>
    </row>
    <row r="43" spans="1:11" ht="14.1" customHeight="1" x14ac:dyDescent="0.2">
      <c r="A43" s="306" t="s">
        <v>263</v>
      </c>
      <c r="B43" s="307" t="s">
        <v>264</v>
      </c>
      <c r="C43" s="308"/>
      <c r="D43" s="113">
        <v>3.3889875666074603</v>
      </c>
      <c r="E43" s="115">
        <v>477</v>
      </c>
      <c r="F43" s="114">
        <v>410</v>
      </c>
      <c r="G43" s="114">
        <v>466</v>
      </c>
      <c r="H43" s="114">
        <v>437</v>
      </c>
      <c r="I43" s="140">
        <v>477</v>
      </c>
      <c r="J43" s="115">
        <v>0</v>
      </c>
      <c r="K43" s="116">
        <v>0</v>
      </c>
    </row>
    <row r="44" spans="1:11" ht="14.1" customHeight="1" x14ac:dyDescent="0.2">
      <c r="A44" s="306">
        <v>53</v>
      </c>
      <c r="B44" s="307" t="s">
        <v>265</v>
      </c>
      <c r="C44" s="308"/>
      <c r="D44" s="113">
        <v>1.0159857904085257</v>
      </c>
      <c r="E44" s="115">
        <v>143</v>
      </c>
      <c r="F44" s="114">
        <v>123</v>
      </c>
      <c r="G44" s="114">
        <v>149</v>
      </c>
      <c r="H44" s="114">
        <v>104</v>
      </c>
      <c r="I44" s="140">
        <v>171</v>
      </c>
      <c r="J44" s="115">
        <v>-28</v>
      </c>
      <c r="K44" s="116">
        <v>-16.374269005847953</v>
      </c>
    </row>
    <row r="45" spans="1:11" ht="14.1" customHeight="1" x14ac:dyDescent="0.2">
      <c r="A45" s="306" t="s">
        <v>266</v>
      </c>
      <c r="B45" s="307" t="s">
        <v>267</v>
      </c>
      <c r="C45" s="308"/>
      <c r="D45" s="113">
        <v>0.98756660746003555</v>
      </c>
      <c r="E45" s="115">
        <v>139</v>
      </c>
      <c r="F45" s="114">
        <v>120</v>
      </c>
      <c r="G45" s="114">
        <v>131</v>
      </c>
      <c r="H45" s="114">
        <v>100</v>
      </c>
      <c r="I45" s="140">
        <v>168</v>
      </c>
      <c r="J45" s="115">
        <v>-29</v>
      </c>
      <c r="K45" s="116">
        <v>-17.261904761904763</v>
      </c>
    </row>
    <row r="46" spans="1:11" ht="14.1" customHeight="1" x14ac:dyDescent="0.2">
      <c r="A46" s="306">
        <v>54</v>
      </c>
      <c r="B46" s="307" t="s">
        <v>268</v>
      </c>
      <c r="C46" s="308"/>
      <c r="D46" s="113">
        <v>2.8063943161634102</v>
      </c>
      <c r="E46" s="115">
        <v>395</v>
      </c>
      <c r="F46" s="114">
        <v>392</v>
      </c>
      <c r="G46" s="114">
        <v>452</v>
      </c>
      <c r="H46" s="114">
        <v>341</v>
      </c>
      <c r="I46" s="140">
        <v>457</v>
      </c>
      <c r="J46" s="115">
        <v>-62</v>
      </c>
      <c r="K46" s="116">
        <v>-13.566739606126914</v>
      </c>
    </row>
    <row r="47" spans="1:11" ht="14.1" customHeight="1" x14ac:dyDescent="0.2">
      <c r="A47" s="306">
        <v>61</v>
      </c>
      <c r="B47" s="307" t="s">
        <v>269</v>
      </c>
      <c r="C47" s="308"/>
      <c r="D47" s="113">
        <v>2.5648312611012432</v>
      </c>
      <c r="E47" s="115">
        <v>361</v>
      </c>
      <c r="F47" s="114">
        <v>297</v>
      </c>
      <c r="G47" s="114">
        <v>340</v>
      </c>
      <c r="H47" s="114">
        <v>349</v>
      </c>
      <c r="I47" s="140">
        <v>370</v>
      </c>
      <c r="J47" s="115">
        <v>-9</v>
      </c>
      <c r="K47" s="116">
        <v>-2.4324324324324325</v>
      </c>
    </row>
    <row r="48" spans="1:11" ht="14.1" customHeight="1" x14ac:dyDescent="0.2">
      <c r="A48" s="306">
        <v>62</v>
      </c>
      <c r="B48" s="307" t="s">
        <v>270</v>
      </c>
      <c r="C48" s="308"/>
      <c r="D48" s="113">
        <v>8.4404973357015987</v>
      </c>
      <c r="E48" s="115">
        <v>1188</v>
      </c>
      <c r="F48" s="114">
        <v>1135</v>
      </c>
      <c r="G48" s="114">
        <v>1332</v>
      </c>
      <c r="H48" s="114">
        <v>1057</v>
      </c>
      <c r="I48" s="140">
        <v>1069</v>
      </c>
      <c r="J48" s="115">
        <v>119</v>
      </c>
      <c r="K48" s="116">
        <v>11.131898971000936</v>
      </c>
    </row>
    <row r="49" spans="1:11" ht="14.1" customHeight="1" x14ac:dyDescent="0.2">
      <c r="A49" s="306">
        <v>63</v>
      </c>
      <c r="B49" s="307" t="s">
        <v>271</v>
      </c>
      <c r="C49" s="308"/>
      <c r="D49" s="113">
        <v>4.2415630550621666</v>
      </c>
      <c r="E49" s="115">
        <v>597</v>
      </c>
      <c r="F49" s="114">
        <v>558</v>
      </c>
      <c r="G49" s="114">
        <v>548</v>
      </c>
      <c r="H49" s="114">
        <v>470</v>
      </c>
      <c r="I49" s="140">
        <v>521</v>
      </c>
      <c r="J49" s="115">
        <v>76</v>
      </c>
      <c r="K49" s="116">
        <v>14.587332053742802</v>
      </c>
    </row>
    <row r="50" spans="1:11" ht="14.1" customHeight="1" x14ac:dyDescent="0.2">
      <c r="A50" s="306" t="s">
        <v>272</v>
      </c>
      <c r="B50" s="307" t="s">
        <v>273</v>
      </c>
      <c r="C50" s="308"/>
      <c r="D50" s="113">
        <v>0.76021314387211369</v>
      </c>
      <c r="E50" s="115">
        <v>107</v>
      </c>
      <c r="F50" s="114">
        <v>80</v>
      </c>
      <c r="G50" s="114">
        <v>108</v>
      </c>
      <c r="H50" s="114">
        <v>68</v>
      </c>
      <c r="I50" s="140">
        <v>95</v>
      </c>
      <c r="J50" s="115">
        <v>12</v>
      </c>
      <c r="K50" s="116">
        <v>12.631578947368421</v>
      </c>
    </row>
    <row r="51" spans="1:11" ht="14.1" customHeight="1" x14ac:dyDescent="0.2">
      <c r="A51" s="306" t="s">
        <v>274</v>
      </c>
      <c r="B51" s="307" t="s">
        <v>275</v>
      </c>
      <c r="C51" s="308"/>
      <c r="D51" s="113">
        <v>3.0834813499111902</v>
      </c>
      <c r="E51" s="115">
        <v>434</v>
      </c>
      <c r="F51" s="114">
        <v>422</v>
      </c>
      <c r="G51" s="114">
        <v>385</v>
      </c>
      <c r="H51" s="114">
        <v>346</v>
      </c>
      <c r="I51" s="140">
        <v>373</v>
      </c>
      <c r="J51" s="115">
        <v>61</v>
      </c>
      <c r="K51" s="116">
        <v>16.353887399463808</v>
      </c>
    </row>
    <row r="52" spans="1:11" ht="14.1" customHeight="1" x14ac:dyDescent="0.2">
      <c r="A52" s="306">
        <v>71</v>
      </c>
      <c r="B52" s="307" t="s">
        <v>276</v>
      </c>
      <c r="C52" s="308"/>
      <c r="D52" s="113">
        <v>9.25044404973357</v>
      </c>
      <c r="E52" s="115">
        <v>1302</v>
      </c>
      <c r="F52" s="114">
        <v>1074</v>
      </c>
      <c r="G52" s="114">
        <v>1197</v>
      </c>
      <c r="H52" s="114">
        <v>1089</v>
      </c>
      <c r="I52" s="140">
        <v>1283</v>
      </c>
      <c r="J52" s="115">
        <v>19</v>
      </c>
      <c r="K52" s="116">
        <v>1.4809041309431021</v>
      </c>
    </row>
    <row r="53" spans="1:11" ht="14.1" customHeight="1" x14ac:dyDescent="0.2">
      <c r="A53" s="306" t="s">
        <v>277</v>
      </c>
      <c r="B53" s="307" t="s">
        <v>278</v>
      </c>
      <c r="C53" s="308"/>
      <c r="D53" s="113">
        <v>2.8277087033747779</v>
      </c>
      <c r="E53" s="115">
        <v>398</v>
      </c>
      <c r="F53" s="114">
        <v>326</v>
      </c>
      <c r="G53" s="114">
        <v>332</v>
      </c>
      <c r="H53" s="114">
        <v>307</v>
      </c>
      <c r="I53" s="140">
        <v>376</v>
      </c>
      <c r="J53" s="115">
        <v>22</v>
      </c>
      <c r="K53" s="116">
        <v>5.8510638297872344</v>
      </c>
    </row>
    <row r="54" spans="1:11" ht="14.1" customHeight="1" x14ac:dyDescent="0.2">
      <c r="A54" s="306" t="s">
        <v>279</v>
      </c>
      <c r="B54" s="307" t="s">
        <v>280</v>
      </c>
      <c r="C54" s="308"/>
      <c r="D54" s="113">
        <v>5.5204262877442272</v>
      </c>
      <c r="E54" s="115">
        <v>777</v>
      </c>
      <c r="F54" s="114">
        <v>625</v>
      </c>
      <c r="G54" s="114">
        <v>758</v>
      </c>
      <c r="H54" s="114">
        <v>671</v>
      </c>
      <c r="I54" s="140">
        <v>762</v>
      </c>
      <c r="J54" s="115">
        <v>15</v>
      </c>
      <c r="K54" s="116">
        <v>1.9685039370078741</v>
      </c>
    </row>
    <row r="55" spans="1:11" ht="14.1" customHeight="1" x14ac:dyDescent="0.2">
      <c r="A55" s="306">
        <v>72</v>
      </c>
      <c r="B55" s="307" t="s">
        <v>281</v>
      </c>
      <c r="C55" s="308"/>
      <c r="D55" s="113">
        <v>2.3730017761989344</v>
      </c>
      <c r="E55" s="115">
        <v>334</v>
      </c>
      <c r="F55" s="114">
        <v>225</v>
      </c>
      <c r="G55" s="114">
        <v>249</v>
      </c>
      <c r="H55" s="114">
        <v>194</v>
      </c>
      <c r="I55" s="140">
        <v>346</v>
      </c>
      <c r="J55" s="115">
        <v>-12</v>
      </c>
      <c r="K55" s="116">
        <v>-3.4682080924855492</v>
      </c>
    </row>
    <row r="56" spans="1:11" ht="14.1" customHeight="1" x14ac:dyDescent="0.2">
      <c r="A56" s="306" t="s">
        <v>282</v>
      </c>
      <c r="B56" s="307" t="s">
        <v>283</v>
      </c>
      <c r="C56" s="308"/>
      <c r="D56" s="113">
        <v>0.90230905861456479</v>
      </c>
      <c r="E56" s="115">
        <v>127</v>
      </c>
      <c r="F56" s="114">
        <v>69</v>
      </c>
      <c r="G56" s="114">
        <v>91</v>
      </c>
      <c r="H56" s="114">
        <v>53</v>
      </c>
      <c r="I56" s="140">
        <v>147</v>
      </c>
      <c r="J56" s="115">
        <v>-20</v>
      </c>
      <c r="K56" s="116">
        <v>-13.605442176870747</v>
      </c>
    </row>
    <row r="57" spans="1:11" ht="14.1" customHeight="1" x14ac:dyDescent="0.2">
      <c r="A57" s="306" t="s">
        <v>284</v>
      </c>
      <c r="B57" s="307" t="s">
        <v>285</v>
      </c>
      <c r="C57" s="308"/>
      <c r="D57" s="113">
        <v>0.94493783303730017</v>
      </c>
      <c r="E57" s="115">
        <v>133</v>
      </c>
      <c r="F57" s="114">
        <v>105</v>
      </c>
      <c r="G57" s="114">
        <v>96</v>
      </c>
      <c r="H57" s="114">
        <v>91</v>
      </c>
      <c r="I57" s="140">
        <v>121</v>
      </c>
      <c r="J57" s="115">
        <v>12</v>
      </c>
      <c r="K57" s="116">
        <v>9.9173553719008272</v>
      </c>
    </row>
    <row r="58" spans="1:11" ht="14.1" customHeight="1" x14ac:dyDescent="0.2">
      <c r="A58" s="306">
        <v>73</v>
      </c>
      <c r="B58" s="307" t="s">
        <v>286</v>
      </c>
      <c r="C58" s="308"/>
      <c r="D58" s="113">
        <v>1.477797513321492</v>
      </c>
      <c r="E58" s="115">
        <v>208</v>
      </c>
      <c r="F58" s="114">
        <v>134</v>
      </c>
      <c r="G58" s="114">
        <v>211</v>
      </c>
      <c r="H58" s="114">
        <v>145</v>
      </c>
      <c r="I58" s="140">
        <v>173</v>
      </c>
      <c r="J58" s="115">
        <v>35</v>
      </c>
      <c r="K58" s="116">
        <v>20.23121387283237</v>
      </c>
    </row>
    <row r="59" spans="1:11" ht="14.1" customHeight="1" x14ac:dyDescent="0.2">
      <c r="A59" s="306" t="s">
        <v>287</v>
      </c>
      <c r="B59" s="307" t="s">
        <v>288</v>
      </c>
      <c r="C59" s="308"/>
      <c r="D59" s="113">
        <v>1.0159857904085257</v>
      </c>
      <c r="E59" s="115">
        <v>143</v>
      </c>
      <c r="F59" s="114">
        <v>99</v>
      </c>
      <c r="G59" s="114">
        <v>141</v>
      </c>
      <c r="H59" s="114">
        <v>107</v>
      </c>
      <c r="I59" s="140">
        <v>132</v>
      </c>
      <c r="J59" s="115">
        <v>11</v>
      </c>
      <c r="K59" s="116">
        <v>8.3333333333333339</v>
      </c>
    </row>
    <row r="60" spans="1:11" ht="14.1" customHeight="1" x14ac:dyDescent="0.2">
      <c r="A60" s="306">
        <v>81</v>
      </c>
      <c r="B60" s="307" t="s">
        <v>289</v>
      </c>
      <c r="C60" s="308"/>
      <c r="D60" s="113">
        <v>6.4014209591474245</v>
      </c>
      <c r="E60" s="115">
        <v>901</v>
      </c>
      <c r="F60" s="114">
        <v>776</v>
      </c>
      <c r="G60" s="114">
        <v>949</v>
      </c>
      <c r="H60" s="114">
        <v>792</v>
      </c>
      <c r="I60" s="140">
        <v>856</v>
      </c>
      <c r="J60" s="115">
        <v>45</v>
      </c>
      <c r="K60" s="116">
        <v>5.2570093457943923</v>
      </c>
    </row>
    <row r="61" spans="1:11" ht="14.1" customHeight="1" x14ac:dyDescent="0.2">
      <c r="A61" s="306" t="s">
        <v>290</v>
      </c>
      <c r="B61" s="307" t="s">
        <v>291</v>
      </c>
      <c r="C61" s="308"/>
      <c r="D61" s="113">
        <v>2.3516873889875667</v>
      </c>
      <c r="E61" s="115">
        <v>331</v>
      </c>
      <c r="F61" s="114">
        <v>229</v>
      </c>
      <c r="G61" s="114">
        <v>304</v>
      </c>
      <c r="H61" s="114">
        <v>292</v>
      </c>
      <c r="I61" s="140">
        <v>278</v>
      </c>
      <c r="J61" s="115">
        <v>53</v>
      </c>
      <c r="K61" s="116">
        <v>19.064748201438849</v>
      </c>
    </row>
    <row r="62" spans="1:11" ht="14.1" customHeight="1" x14ac:dyDescent="0.2">
      <c r="A62" s="306" t="s">
        <v>292</v>
      </c>
      <c r="B62" s="307" t="s">
        <v>293</v>
      </c>
      <c r="C62" s="308"/>
      <c r="D62" s="113">
        <v>1.8685612788632326</v>
      </c>
      <c r="E62" s="115">
        <v>263</v>
      </c>
      <c r="F62" s="114">
        <v>266</v>
      </c>
      <c r="G62" s="114">
        <v>391</v>
      </c>
      <c r="H62" s="114">
        <v>274</v>
      </c>
      <c r="I62" s="140">
        <v>275</v>
      </c>
      <c r="J62" s="115">
        <v>-12</v>
      </c>
      <c r="K62" s="116">
        <v>-4.3636363636363633</v>
      </c>
    </row>
    <row r="63" spans="1:11" ht="14.1" customHeight="1" x14ac:dyDescent="0.2">
      <c r="A63" s="306"/>
      <c r="B63" s="307" t="s">
        <v>294</v>
      </c>
      <c r="C63" s="308"/>
      <c r="D63" s="113">
        <v>1.5204262877442274</v>
      </c>
      <c r="E63" s="115">
        <v>214</v>
      </c>
      <c r="F63" s="114">
        <v>213</v>
      </c>
      <c r="G63" s="114">
        <v>294</v>
      </c>
      <c r="H63" s="114">
        <v>232</v>
      </c>
      <c r="I63" s="140">
        <v>227</v>
      </c>
      <c r="J63" s="115">
        <v>-13</v>
      </c>
      <c r="K63" s="116">
        <v>-5.7268722466960353</v>
      </c>
    </row>
    <row r="64" spans="1:11" ht="14.1" customHeight="1" x14ac:dyDescent="0.2">
      <c r="A64" s="306" t="s">
        <v>295</v>
      </c>
      <c r="B64" s="307" t="s">
        <v>296</v>
      </c>
      <c r="C64" s="308"/>
      <c r="D64" s="113">
        <v>0.63232682060390766</v>
      </c>
      <c r="E64" s="115">
        <v>89</v>
      </c>
      <c r="F64" s="114">
        <v>78</v>
      </c>
      <c r="G64" s="114">
        <v>76</v>
      </c>
      <c r="H64" s="114">
        <v>70</v>
      </c>
      <c r="I64" s="140">
        <v>94</v>
      </c>
      <c r="J64" s="115">
        <v>-5</v>
      </c>
      <c r="K64" s="116">
        <v>-5.3191489361702127</v>
      </c>
    </row>
    <row r="65" spans="1:11" ht="14.1" customHeight="1" x14ac:dyDescent="0.2">
      <c r="A65" s="306" t="s">
        <v>297</v>
      </c>
      <c r="B65" s="307" t="s">
        <v>298</v>
      </c>
      <c r="C65" s="308"/>
      <c r="D65" s="113">
        <v>0.68916518650088809</v>
      </c>
      <c r="E65" s="115">
        <v>97</v>
      </c>
      <c r="F65" s="114">
        <v>87</v>
      </c>
      <c r="G65" s="114">
        <v>82</v>
      </c>
      <c r="H65" s="114">
        <v>60</v>
      </c>
      <c r="I65" s="140">
        <v>89</v>
      </c>
      <c r="J65" s="115">
        <v>8</v>
      </c>
      <c r="K65" s="116">
        <v>8.9887640449438209</v>
      </c>
    </row>
    <row r="66" spans="1:11" ht="14.1" customHeight="1" x14ac:dyDescent="0.2">
      <c r="A66" s="306">
        <v>82</v>
      </c>
      <c r="B66" s="307" t="s">
        <v>299</v>
      </c>
      <c r="C66" s="308"/>
      <c r="D66" s="113">
        <v>4.0213143872113672</v>
      </c>
      <c r="E66" s="115">
        <v>566</v>
      </c>
      <c r="F66" s="114">
        <v>575</v>
      </c>
      <c r="G66" s="114">
        <v>624</v>
      </c>
      <c r="H66" s="114">
        <v>505</v>
      </c>
      <c r="I66" s="140">
        <v>499</v>
      </c>
      <c r="J66" s="115">
        <v>67</v>
      </c>
      <c r="K66" s="116">
        <v>13.42685370741483</v>
      </c>
    </row>
    <row r="67" spans="1:11" ht="14.1" customHeight="1" x14ac:dyDescent="0.2">
      <c r="A67" s="306" t="s">
        <v>300</v>
      </c>
      <c r="B67" s="307" t="s">
        <v>301</v>
      </c>
      <c r="C67" s="308"/>
      <c r="D67" s="113">
        <v>2.3090586145648313</v>
      </c>
      <c r="E67" s="115">
        <v>325</v>
      </c>
      <c r="F67" s="114">
        <v>384</v>
      </c>
      <c r="G67" s="114">
        <v>406</v>
      </c>
      <c r="H67" s="114">
        <v>337</v>
      </c>
      <c r="I67" s="140">
        <v>314</v>
      </c>
      <c r="J67" s="115">
        <v>11</v>
      </c>
      <c r="K67" s="116">
        <v>3.5031847133757963</v>
      </c>
    </row>
    <row r="68" spans="1:11" ht="14.1" customHeight="1" x14ac:dyDescent="0.2">
      <c r="A68" s="306" t="s">
        <v>302</v>
      </c>
      <c r="B68" s="307" t="s">
        <v>303</v>
      </c>
      <c r="C68" s="308"/>
      <c r="D68" s="113">
        <v>1.1936056838365896</v>
      </c>
      <c r="E68" s="115">
        <v>168</v>
      </c>
      <c r="F68" s="114">
        <v>131</v>
      </c>
      <c r="G68" s="114">
        <v>149</v>
      </c>
      <c r="H68" s="114">
        <v>112</v>
      </c>
      <c r="I68" s="140">
        <v>131</v>
      </c>
      <c r="J68" s="115">
        <v>37</v>
      </c>
      <c r="K68" s="116">
        <v>28.244274809160306</v>
      </c>
    </row>
    <row r="69" spans="1:11" ht="14.1" customHeight="1" x14ac:dyDescent="0.2">
      <c r="A69" s="306">
        <v>83</v>
      </c>
      <c r="B69" s="307" t="s">
        <v>304</v>
      </c>
      <c r="C69" s="308"/>
      <c r="D69" s="113">
        <v>5.285968028419183</v>
      </c>
      <c r="E69" s="115">
        <v>744</v>
      </c>
      <c r="F69" s="114">
        <v>693</v>
      </c>
      <c r="G69" s="114">
        <v>1465</v>
      </c>
      <c r="H69" s="114">
        <v>569</v>
      </c>
      <c r="I69" s="140">
        <v>702</v>
      </c>
      <c r="J69" s="115">
        <v>42</v>
      </c>
      <c r="K69" s="116">
        <v>5.982905982905983</v>
      </c>
    </row>
    <row r="70" spans="1:11" ht="14.1" customHeight="1" x14ac:dyDescent="0.2">
      <c r="A70" s="306" t="s">
        <v>305</v>
      </c>
      <c r="B70" s="307" t="s">
        <v>306</v>
      </c>
      <c r="C70" s="308"/>
      <c r="D70" s="113">
        <v>4.3978685612788633</v>
      </c>
      <c r="E70" s="115">
        <v>619</v>
      </c>
      <c r="F70" s="114">
        <v>565</v>
      </c>
      <c r="G70" s="114">
        <v>1276</v>
      </c>
      <c r="H70" s="114">
        <v>440</v>
      </c>
      <c r="I70" s="140">
        <v>562</v>
      </c>
      <c r="J70" s="115">
        <v>57</v>
      </c>
      <c r="K70" s="116">
        <v>10.142348754448399</v>
      </c>
    </row>
    <row r="71" spans="1:11" ht="14.1" customHeight="1" x14ac:dyDescent="0.2">
      <c r="A71" s="306"/>
      <c r="B71" s="307" t="s">
        <v>307</v>
      </c>
      <c r="C71" s="308"/>
      <c r="D71" s="113">
        <v>2.2877442273534636</v>
      </c>
      <c r="E71" s="115">
        <v>322</v>
      </c>
      <c r="F71" s="114">
        <v>254</v>
      </c>
      <c r="G71" s="114">
        <v>801</v>
      </c>
      <c r="H71" s="114">
        <v>222</v>
      </c>
      <c r="I71" s="140">
        <v>300</v>
      </c>
      <c r="J71" s="115">
        <v>22</v>
      </c>
      <c r="K71" s="116">
        <v>7.333333333333333</v>
      </c>
    </row>
    <row r="72" spans="1:11" ht="14.1" customHeight="1" x14ac:dyDescent="0.2">
      <c r="A72" s="306">
        <v>84</v>
      </c>
      <c r="B72" s="307" t="s">
        <v>308</v>
      </c>
      <c r="C72" s="308"/>
      <c r="D72" s="113">
        <v>2.5222024866785078</v>
      </c>
      <c r="E72" s="115">
        <v>355</v>
      </c>
      <c r="F72" s="114">
        <v>227</v>
      </c>
      <c r="G72" s="114">
        <v>409</v>
      </c>
      <c r="H72" s="114">
        <v>206</v>
      </c>
      <c r="I72" s="140">
        <v>347</v>
      </c>
      <c r="J72" s="115">
        <v>8</v>
      </c>
      <c r="K72" s="116">
        <v>2.3054755043227666</v>
      </c>
    </row>
    <row r="73" spans="1:11" ht="14.1" customHeight="1" x14ac:dyDescent="0.2">
      <c r="A73" s="306" t="s">
        <v>309</v>
      </c>
      <c r="B73" s="307" t="s">
        <v>310</v>
      </c>
      <c r="C73" s="308"/>
      <c r="D73" s="113">
        <v>0.78863232682060391</v>
      </c>
      <c r="E73" s="115">
        <v>111</v>
      </c>
      <c r="F73" s="114">
        <v>105</v>
      </c>
      <c r="G73" s="114">
        <v>246</v>
      </c>
      <c r="H73" s="114">
        <v>95</v>
      </c>
      <c r="I73" s="140">
        <v>164</v>
      </c>
      <c r="J73" s="115">
        <v>-53</v>
      </c>
      <c r="K73" s="116">
        <v>-32.31707317073171</v>
      </c>
    </row>
    <row r="74" spans="1:11" ht="14.1" customHeight="1" x14ac:dyDescent="0.2">
      <c r="A74" s="306" t="s">
        <v>311</v>
      </c>
      <c r="B74" s="307" t="s">
        <v>312</v>
      </c>
      <c r="C74" s="308"/>
      <c r="D74" s="113">
        <v>0.43339253996447602</v>
      </c>
      <c r="E74" s="115">
        <v>61</v>
      </c>
      <c r="F74" s="114">
        <v>21</v>
      </c>
      <c r="G74" s="114">
        <v>25</v>
      </c>
      <c r="H74" s="114">
        <v>12</v>
      </c>
      <c r="I74" s="140">
        <v>18</v>
      </c>
      <c r="J74" s="115">
        <v>43</v>
      </c>
      <c r="K74" s="116">
        <v>238.88888888888889</v>
      </c>
    </row>
    <row r="75" spans="1:11" ht="14.1" customHeight="1" x14ac:dyDescent="0.2">
      <c r="A75" s="306" t="s">
        <v>313</v>
      </c>
      <c r="B75" s="307" t="s">
        <v>314</v>
      </c>
      <c r="C75" s="308"/>
      <c r="D75" s="113">
        <v>0.53996447602131437</v>
      </c>
      <c r="E75" s="115">
        <v>76</v>
      </c>
      <c r="F75" s="114">
        <v>59</v>
      </c>
      <c r="G75" s="114">
        <v>69</v>
      </c>
      <c r="H75" s="114">
        <v>52</v>
      </c>
      <c r="I75" s="140">
        <v>97</v>
      </c>
      <c r="J75" s="115">
        <v>-21</v>
      </c>
      <c r="K75" s="116">
        <v>-21.649484536082475</v>
      </c>
    </row>
    <row r="76" spans="1:11" ht="14.1" customHeight="1" x14ac:dyDescent="0.2">
      <c r="A76" s="306">
        <v>91</v>
      </c>
      <c r="B76" s="307" t="s">
        <v>315</v>
      </c>
      <c r="C76" s="308"/>
      <c r="D76" s="113">
        <v>0.17761989342806395</v>
      </c>
      <c r="E76" s="115">
        <v>25</v>
      </c>
      <c r="F76" s="114">
        <v>21</v>
      </c>
      <c r="G76" s="114" t="s">
        <v>513</v>
      </c>
      <c r="H76" s="114">
        <v>24</v>
      </c>
      <c r="I76" s="140">
        <v>24</v>
      </c>
      <c r="J76" s="115">
        <v>1</v>
      </c>
      <c r="K76" s="116">
        <v>4.166666666666667</v>
      </c>
    </row>
    <row r="77" spans="1:11" ht="14.1" customHeight="1" x14ac:dyDescent="0.2">
      <c r="A77" s="306">
        <v>92</v>
      </c>
      <c r="B77" s="307" t="s">
        <v>316</v>
      </c>
      <c r="C77" s="308"/>
      <c r="D77" s="113">
        <v>1.4991119005328597</v>
      </c>
      <c r="E77" s="115">
        <v>211</v>
      </c>
      <c r="F77" s="114">
        <v>200</v>
      </c>
      <c r="G77" s="114">
        <v>222</v>
      </c>
      <c r="H77" s="114">
        <v>157</v>
      </c>
      <c r="I77" s="140">
        <v>189</v>
      </c>
      <c r="J77" s="115">
        <v>22</v>
      </c>
      <c r="K77" s="116">
        <v>11.640211640211641</v>
      </c>
    </row>
    <row r="78" spans="1:11" ht="14.1" customHeight="1" x14ac:dyDescent="0.2">
      <c r="A78" s="306">
        <v>93</v>
      </c>
      <c r="B78" s="307" t="s">
        <v>317</v>
      </c>
      <c r="C78" s="308"/>
      <c r="D78" s="113">
        <v>0.15630550621669628</v>
      </c>
      <c r="E78" s="115">
        <v>22</v>
      </c>
      <c r="F78" s="114" t="s">
        <v>513</v>
      </c>
      <c r="G78" s="114">
        <v>24</v>
      </c>
      <c r="H78" s="114">
        <v>15</v>
      </c>
      <c r="I78" s="140">
        <v>15</v>
      </c>
      <c r="J78" s="115">
        <v>7</v>
      </c>
      <c r="K78" s="116">
        <v>46.666666666666664</v>
      </c>
    </row>
    <row r="79" spans="1:11" ht="14.1" customHeight="1" x14ac:dyDescent="0.2">
      <c r="A79" s="306">
        <v>94</v>
      </c>
      <c r="B79" s="307" t="s">
        <v>318</v>
      </c>
      <c r="C79" s="308"/>
      <c r="D79" s="113">
        <v>0.31261101243339257</v>
      </c>
      <c r="E79" s="115">
        <v>44</v>
      </c>
      <c r="F79" s="114">
        <v>34</v>
      </c>
      <c r="G79" s="114">
        <v>38</v>
      </c>
      <c r="H79" s="114">
        <v>29</v>
      </c>
      <c r="I79" s="140">
        <v>27</v>
      </c>
      <c r="J79" s="115">
        <v>17</v>
      </c>
      <c r="K79" s="116">
        <v>62.962962962962962</v>
      </c>
    </row>
    <row r="80" spans="1:11" ht="14.1" customHeight="1" x14ac:dyDescent="0.2">
      <c r="A80" s="306" t="s">
        <v>319</v>
      </c>
      <c r="B80" s="307" t="s">
        <v>320</v>
      </c>
      <c r="C80" s="308"/>
      <c r="D80" s="113">
        <v>2.1314387211367674E-2</v>
      </c>
      <c r="E80" s="115">
        <v>3</v>
      </c>
      <c r="F80" s="114" t="s">
        <v>513</v>
      </c>
      <c r="G80" s="114" t="s">
        <v>513</v>
      </c>
      <c r="H80" s="114">
        <v>0</v>
      </c>
      <c r="I80" s="140">
        <v>0</v>
      </c>
      <c r="J80" s="115">
        <v>3</v>
      </c>
      <c r="K80" s="116" t="s">
        <v>514</v>
      </c>
    </row>
    <row r="81" spans="1:11" ht="14.1" customHeight="1" x14ac:dyDescent="0.2">
      <c r="A81" s="310" t="s">
        <v>321</v>
      </c>
      <c r="B81" s="311" t="s">
        <v>333</v>
      </c>
      <c r="C81" s="312"/>
      <c r="D81" s="125">
        <v>0.26998223801065718</v>
      </c>
      <c r="E81" s="143">
        <v>38</v>
      </c>
      <c r="F81" s="144">
        <v>49</v>
      </c>
      <c r="G81" s="144">
        <v>42</v>
      </c>
      <c r="H81" s="144">
        <v>37</v>
      </c>
      <c r="I81" s="145">
        <v>50</v>
      </c>
      <c r="J81" s="143">
        <v>-12</v>
      </c>
      <c r="K81" s="146">
        <v>-24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132035</v>
      </c>
      <c r="C10" s="114">
        <v>71086</v>
      </c>
      <c r="D10" s="114">
        <v>60949</v>
      </c>
      <c r="E10" s="114">
        <v>102930</v>
      </c>
      <c r="F10" s="114">
        <v>26706</v>
      </c>
      <c r="G10" s="114">
        <v>16070</v>
      </c>
      <c r="H10" s="114">
        <v>34723</v>
      </c>
      <c r="I10" s="115">
        <v>55393</v>
      </c>
      <c r="J10" s="114">
        <v>39627</v>
      </c>
      <c r="K10" s="114">
        <v>15766</v>
      </c>
      <c r="L10" s="423">
        <v>9908</v>
      </c>
      <c r="M10" s="424">
        <v>10339</v>
      </c>
    </row>
    <row r="11" spans="1:13" ht="11.1" customHeight="1" x14ac:dyDescent="0.2">
      <c r="A11" s="422" t="s">
        <v>387</v>
      </c>
      <c r="B11" s="115">
        <v>132696</v>
      </c>
      <c r="C11" s="114">
        <v>71870</v>
      </c>
      <c r="D11" s="114">
        <v>60826</v>
      </c>
      <c r="E11" s="114">
        <v>103243</v>
      </c>
      <c r="F11" s="114">
        <v>27027</v>
      </c>
      <c r="G11" s="114">
        <v>15607</v>
      </c>
      <c r="H11" s="114">
        <v>35368</v>
      </c>
      <c r="I11" s="115">
        <v>56039</v>
      </c>
      <c r="J11" s="114">
        <v>40111</v>
      </c>
      <c r="K11" s="114">
        <v>15928</v>
      </c>
      <c r="L11" s="423">
        <v>9254</v>
      </c>
      <c r="M11" s="424">
        <v>8756</v>
      </c>
    </row>
    <row r="12" spans="1:13" ht="11.1" customHeight="1" x14ac:dyDescent="0.2">
      <c r="A12" s="422" t="s">
        <v>388</v>
      </c>
      <c r="B12" s="115">
        <v>135176</v>
      </c>
      <c r="C12" s="114">
        <v>73135</v>
      </c>
      <c r="D12" s="114">
        <v>62041</v>
      </c>
      <c r="E12" s="114">
        <v>105207</v>
      </c>
      <c r="F12" s="114">
        <v>27457</v>
      </c>
      <c r="G12" s="114">
        <v>17400</v>
      </c>
      <c r="H12" s="114">
        <v>35897</v>
      </c>
      <c r="I12" s="115">
        <v>55103</v>
      </c>
      <c r="J12" s="114">
        <v>38857</v>
      </c>
      <c r="K12" s="114">
        <v>16246</v>
      </c>
      <c r="L12" s="423">
        <v>14494</v>
      </c>
      <c r="M12" s="424">
        <v>12338</v>
      </c>
    </row>
    <row r="13" spans="1:13" s="110" customFormat="1" ht="11.1" customHeight="1" x14ac:dyDescent="0.2">
      <c r="A13" s="422" t="s">
        <v>389</v>
      </c>
      <c r="B13" s="115">
        <v>133691</v>
      </c>
      <c r="C13" s="114">
        <v>71794</v>
      </c>
      <c r="D13" s="114">
        <v>61897</v>
      </c>
      <c r="E13" s="114">
        <v>103548</v>
      </c>
      <c r="F13" s="114">
        <v>27648</v>
      </c>
      <c r="G13" s="114">
        <v>16795</v>
      </c>
      <c r="H13" s="114">
        <v>35854</v>
      </c>
      <c r="I13" s="115">
        <v>54304</v>
      </c>
      <c r="J13" s="114">
        <v>38331</v>
      </c>
      <c r="K13" s="114">
        <v>15973</v>
      </c>
      <c r="L13" s="423">
        <v>8583</v>
      </c>
      <c r="M13" s="424">
        <v>9795</v>
      </c>
    </row>
    <row r="14" spans="1:13" ht="15" customHeight="1" x14ac:dyDescent="0.2">
      <c r="A14" s="422" t="s">
        <v>390</v>
      </c>
      <c r="B14" s="115">
        <v>133900</v>
      </c>
      <c r="C14" s="114">
        <v>72011</v>
      </c>
      <c r="D14" s="114">
        <v>61889</v>
      </c>
      <c r="E14" s="114">
        <v>99561</v>
      </c>
      <c r="F14" s="114">
        <v>32064</v>
      </c>
      <c r="G14" s="114">
        <v>16166</v>
      </c>
      <c r="H14" s="114">
        <v>36580</v>
      </c>
      <c r="I14" s="115">
        <v>53737</v>
      </c>
      <c r="J14" s="114">
        <v>37859</v>
      </c>
      <c r="K14" s="114">
        <v>15878</v>
      </c>
      <c r="L14" s="423">
        <v>10974</v>
      </c>
      <c r="M14" s="424">
        <v>10901</v>
      </c>
    </row>
    <row r="15" spans="1:13" ht="11.1" customHeight="1" x14ac:dyDescent="0.2">
      <c r="A15" s="422" t="s">
        <v>387</v>
      </c>
      <c r="B15" s="115">
        <v>135116</v>
      </c>
      <c r="C15" s="114">
        <v>72985</v>
      </c>
      <c r="D15" s="114">
        <v>62131</v>
      </c>
      <c r="E15" s="114">
        <v>99764</v>
      </c>
      <c r="F15" s="114">
        <v>33137</v>
      </c>
      <c r="G15" s="114">
        <v>15661</v>
      </c>
      <c r="H15" s="114">
        <v>37368</v>
      </c>
      <c r="I15" s="115">
        <v>54339</v>
      </c>
      <c r="J15" s="114">
        <v>38313</v>
      </c>
      <c r="K15" s="114">
        <v>16026</v>
      </c>
      <c r="L15" s="423">
        <v>10439</v>
      </c>
      <c r="M15" s="424">
        <v>9390</v>
      </c>
    </row>
    <row r="16" spans="1:13" ht="11.1" customHeight="1" x14ac:dyDescent="0.2">
      <c r="A16" s="422" t="s">
        <v>388</v>
      </c>
      <c r="B16" s="115">
        <v>137934</v>
      </c>
      <c r="C16" s="114">
        <v>74706</v>
      </c>
      <c r="D16" s="114">
        <v>63228</v>
      </c>
      <c r="E16" s="114">
        <v>103799</v>
      </c>
      <c r="F16" s="114">
        <v>33969</v>
      </c>
      <c r="G16" s="114">
        <v>17550</v>
      </c>
      <c r="H16" s="114">
        <v>38056</v>
      </c>
      <c r="I16" s="115">
        <v>54410</v>
      </c>
      <c r="J16" s="114">
        <v>37806</v>
      </c>
      <c r="K16" s="114">
        <v>16604</v>
      </c>
      <c r="L16" s="423">
        <v>16340</v>
      </c>
      <c r="M16" s="424">
        <v>13763</v>
      </c>
    </row>
    <row r="17" spans="1:13" s="110" customFormat="1" ht="11.1" customHeight="1" x14ac:dyDescent="0.2">
      <c r="A17" s="422" t="s">
        <v>389</v>
      </c>
      <c r="B17" s="115">
        <v>137377</v>
      </c>
      <c r="C17" s="114">
        <v>73958</v>
      </c>
      <c r="D17" s="114">
        <v>63419</v>
      </c>
      <c r="E17" s="114">
        <v>102823</v>
      </c>
      <c r="F17" s="114">
        <v>34425</v>
      </c>
      <c r="G17" s="114">
        <v>17075</v>
      </c>
      <c r="H17" s="114">
        <v>38433</v>
      </c>
      <c r="I17" s="115">
        <v>54656</v>
      </c>
      <c r="J17" s="114">
        <v>38123</v>
      </c>
      <c r="K17" s="114">
        <v>16533</v>
      </c>
      <c r="L17" s="423">
        <v>9062</v>
      </c>
      <c r="M17" s="424">
        <v>9931</v>
      </c>
    </row>
    <row r="18" spans="1:13" ht="15" customHeight="1" x14ac:dyDescent="0.2">
      <c r="A18" s="422" t="s">
        <v>391</v>
      </c>
      <c r="B18" s="115">
        <v>137436</v>
      </c>
      <c r="C18" s="114">
        <v>73994</v>
      </c>
      <c r="D18" s="114">
        <v>63442</v>
      </c>
      <c r="E18" s="114">
        <v>102165</v>
      </c>
      <c r="F18" s="114">
        <v>35093</v>
      </c>
      <c r="G18" s="114">
        <v>16444</v>
      </c>
      <c r="H18" s="114">
        <v>38922</v>
      </c>
      <c r="I18" s="115">
        <v>53228</v>
      </c>
      <c r="J18" s="114">
        <v>37162</v>
      </c>
      <c r="K18" s="114">
        <v>16066</v>
      </c>
      <c r="L18" s="423">
        <v>11202</v>
      </c>
      <c r="M18" s="424">
        <v>11381</v>
      </c>
    </row>
    <row r="19" spans="1:13" ht="11.1" customHeight="1" x14ac:dyDescent="0.2">
      <c r="A19" s="422" t="s">
        <v>387</v>
      </c>
      <c r="B19" s="115">
        <v>137841</v>
      </c>
      <c r="C19" s="114">
        <v>74372</v>
      </c>
      <c r="D19" s="114">
        <v>63469</v>
      </c>
      <c r="E19" s="114">
        <v>101977</v>
      </c>
      <c r="F19" s="114">
        <v>35671</v>
      </c>
      <c r="G19" s="114">
        <v>15707</v>
      </c>
      <c r="H19" s="114">
        <v>39668</v>
      </c>
      <c r="I19" s="115">
        <v>54488</v>
      </c>
      <c r="J19" s="114">
        <v>38117</v>
      </c>
      <c r="K19" s="114">
        <v>16371</v>
      </c>
      <c r="L19" s="423">
        <v>9343</v>
      </c>
      <c r="M19" s="424">
        <v>9127</v>
      </c>
    </row>
    <row r="20" spans="1:13" ht="11.1" customHeight="1" x14ac:dyDescent="0.2">
      <c r="A20" s="422" t="s">
        <v>388</v>
      </c>
      <c r="B20" s="115">
        <v>140360</v>
      </c>
      <c r="C20" s="114">
        <v>75812</v>
      </c>
      <c r="D20" s="114">
        <v>64548</v>
      </c>
      <c r="E20" s="114">
        <v>104056</v>
      </c>
      <c r="F20" s="114">
        <v>36190</v>
      </c>
      <c r="G20" s="114">
        <v>17497</v>
      </c>
      <c r="H20" s="114">
        <v>40287</v>
      </c>
      <c r="I20" s="115">
        <v>54325</v>
      </c>
      <c r="J20" s="114">
        <v>37260</v>
      </c>
      <c r="K20" s="114">
        <v>17065</v>
      </c>
      <c r="L20" s="423">
        <v>13860</v>
      </c>
      <c r="M20" s="424">
        <v>11751</v>
      </c>
    </row>
    <row r="21" spans="1:13" s="110" customFormat="1" ht="11.1" customHeight="1" x14ac:dyDescent="0.2">
      <c r="A21" s="422" t="s">
        <v>389</v>
      </c>
      <c r="B21" s="115">
        <v>139363</v>
      </c>
      <c r="C21" s="114">
        <v>74581</v>
      </c>
      <c r="D21" s="114">
        <v>64782</v>
      </c>
      <c r="E21" s="114">
        <v>102752</v>
      </c>
      <c r="F21" s="114">
        <v>36549</v>
      </c>
      <c r="G21" s="114">
        <v>16930</v>
      </c>
      <c r="H21" s="114">
        <v>40647</v>
      </c>
      <c r="I21" s="115">
        <v>54284</v>
      </c>
      <c r="J21" s="114">
        <v>37174</v>
      </c>
      <c r="K21" s="114">
        <v>17110</v>
      </c>
      <c r="L21" s="423">
        <v>8223</v>
      </c>
      <c r="M21" s="424">
        <v>9479</v>
      </c>
    </row>
    <row r="22" spans="1:13" ht="15" customHeight="1" x14ac:dyDescent="0.2">
      <c r="A22" s="422" t="s">
        <v>392</v>
      </c>
      <c r="B22" s="115">
        <v>139318</v>
      </c>
      <c r="C22" s="114">
        <v>74471</v>
      </c>
      <c r="D22" s="114">
        <v>64847</v>
      </c>
      <c r="E22" s="114">
        <v>102491</v>
      </c>
      <c r="F22" s="114">
        <v>36542</v>
      </c>
      <c r="G22" s="114">
        <v>16328</v>
      </c>
      <c r="H22" s="114">
        <v>41229</v>
      </c>
      <c r="I22" s="115">
        <v>53500</v>
      </c>
      <c r="J22" s="114">
        <v>36738</v>
      </c>
      <c r="K22" s="114">
        <v>16762</v>
      </c>
      <c r="L22" s="423">
        <v>10394</v>
      </c>
      <c r="M22" s="424">
        <v>10650</v>
      </c>
    </row>
    <row r="23" spans="1:13" ht="11.1" customHeight="1" x14ac:dyDescent="0.2">
      <c r="A23" s="422" t="s">
        <v>387</v>
      </c>
      <c r="B23" s="115">
        <v>139185</v>
      </c>
      <c r="C23" s="114">
        <v>74815</v>
      </c>
      <c r="D23" s="114">
        <v>64370</v>
      </c>
      <c r="E23" s="114">
        <v>102215</v>
      </c>
      <c r="F23" s="114">
        <v>36516</v>
      </c>
      <c r="G23" s="114">
        <v>15661</v>
      </c>
      <c r="H23" s="114">
        <v>41836</v>
      </c>
      <c r="I23" s="115">
        <v>54157</v>
      </c>
      <c r="J23" s="114">
        <v>37314</v>
      </c>
      <c r="K23" s="114">
        <v>16843</v>
      </c>
      <c r="L23" s="423">
        <v>9463</v>
      </c>
      <c r="M23" s="424">
        <v>8893</v>
      </c>
    </row>
    <row r="24" spans="1:13" ht="11.1" customHeight="1" x14ac:dyDescent="0.2">
      <c r="A24" s="422" t="s">
        <v>388</v>
      </c>
      <c r="B24" s="115">
        <v>142148</v>
      </c>
      <c r="C24" s="114">
        <v>76616</v>
      </c>
      <c r="D24" s="114">
        <v>65532</v>
      </c>
      <c r="E24" s="114">
        <v>102580</v>
      </c>
      <c r="F24" s="114">
        <v>37015</v>
      </c>
      <c r="G24" s="114">
        <v>17560</v>
      </c>
      <c r="H24" s="114">
        <v>42496</v>
      </c>
      <c r="I24" s="115">
        <v>54308</v>
      </c>
      <c r="J24" s="114">
        <v>36844</v>
      </c>
      <c r="K24" s="114">
        <v>17464</v>
      </c>
      <c r="L24" s="423">
        <v>14944</v>
      </c>
      <c r="M24" s="424">
        <v>12202</v>
      </c>
    </row>
    <row r="25" spans="1:13" s="110" customFormat="1" ht="11.1" customHeight="1" x14ac:dyDescent="0.2">
      <c r="A25" s="422" t="s">
        <v>389</v>
      </c>
      <c r="B25" s="115">
        <v>140998</v>
      </c>
      <c r="C25" s="114">
        <v>75517</v>
      </c>
      <c r="D25" s="114">
        <v>65481</v>
      </c>
      <c r="E25" s="114">
        <v>100990</v>
      </c>
      <c r="F25" s="114">
        <v>37454</v>
      </c>
      <c r="G25" s="114">
        <v>16900</v>
      </c>
      <c r="H25" s="114">
        <v>42794</v>
      </c>
      <c r="I25" s="115">
        <v>54223</v>
      </c>
      <c r="J25" s="114">
        <v>36962</v>
      </c>
      <c r="K25" s="114">
        <v>17261</v>
      </c>
      <c r="L25" s="423">
        <v>8339</v>
      </c>
      <c r="M25" s="424">
        <v>9594</v>
      </c>
    </row>
    <row r="26" spans="1:13" ht="15" customHeight="1" x14ac:dyDescent="0.2">
      <c r="A26" s="422" t="s">
        <v>393</v>
      </c>
      <c r="B26" s="115">
        <v>141037</v>
      </c>
      <c r="C26" s="114">
        <v>75474</v>
      </c>
      <c r="D26" s="114">
        <v>65563</v>
      </c>
      <c r="E26" s="114">
        <v>100724</v>
      </c>
      <c r="F26" s="114">
        <v>37772</v>
      </c>
      <c r="G26" s="114">
        <v>16255</v>
      </c>
      <c r="H26" s="114">
        <v>43559</v>
      </c>
      <c r="I26" s="115">
        <v>53812</v>
      </c>
      <c r="J26" s="114">
        <v>36702</v>
      </c>
      <c r="K26" s="114">
        <v>17110</v>
      </c>
      <c r="L26" s="423">
        <v>10559</v>
      </c>
      <c r="M26" s="424">
        <v>10538</v>
      </c>
    </row>
    <row r="27" spans="1:13" ht="11.1" customHeight="1" x14ac:dyDescent="0.2">
      <c r="A27" s="422" t="s">
        <v>387</v>
      </c>
      <c r="B27" s="115">
        <v>142082</v>
      </c>
      <c r="C27" s="114">
        <v>76205</v>
      </c>
      <c r="D27" s="114">
        <v>65877</v>
      </c>
      <c r="E27" s="114">
        <v>101117</v>
      </c>
      <c r="F27" s="114">
        <v>38438</v>
      </c>
      <c r="G27" s="114">
        <v>15605</v>
      </c>
      <c r="H27" s="114">
        <v>44471</v>
      </c>
      <c r="I27" s="115">
        <v>55329</v>
      </c>
      <c r="J27" s="114">
        <v>37836</v>
      </c>
      <c r="K27" s="114">
        <v>17493</v>
      </c>
      <c r="L27" s="423">
        <v>9946</v>
      </c>
      <c r="M27" s="424">
        <v>9204</v>
      </c>
    </row>
    <row r="28" spans="1:13" ht="11.1" customHeight="1" x14ac:dyDescent="0.2">
      <c r="A28" s="422" t="s">
        <v>388</v>
      </c>
      <c r="B28" s="115">
        <v>145805</v>
      </c>
      <c r="C28" s="114">
        <v>78388</v>
      </c>
      <c r="D28" s="114">
        <v>67417</v>
      </c>
      <c r="E28" s="114">
        <v>106040</v>
      </c>
      <c r="F28" s="114">
        <v>39458</v>
      </c>
      <c r="G28" s="114">
        <v>17607</v>
      </c>
      <c r="H28" s="114">
        <v>45166</v>
      </c>
      <c r="I28" s="115">
        <v>55263</v>
      </c>
      <c r="J28" s="114">
        <v>37132</v>
      </c>
      <c r="K28" s="114">
        <v>18131</v>
      </c>
      <c r="L28" s="423">
        <v>14789</v>
      </c>
      <c r="M28" s="424">
        <v>12055</v>
      </c>
    </row>
    <row r="29" spans="1:13" s="110" customFormat="1" ht="11.1" customHeight="1" x14ac:dyDescent="0.2">
      <c r="A29" s="422" t="s">
        <v>389</v>
      </c>
      <c r="B29" s="115">
        <v>145097</v>
      </c>
      <c r="C29" s="114">
        <v>77371</v>
      </c>
      <c r="D29" s="114">
        <v>67726</v>
      </c>
      <c r="E29" s="114">
        <v>104841</v>
      </c>
      <c r="F29" s="114">
        <v>40170</v>
      </c>
      <c r="G29" s="114">
        <v>17099</v>
      </c>
      <c r="H29" s="114">
        <v>45512</v>
      </c>
      <c r="I29" s="115">
        <v>54725</v>
      </c>
      <c r="J29" s="114">
        <v>36717</v>
      </c>
      <c r="K29" s="114">
        <v>18008</v>
      </c>
      <c r="L29" s="423">
        <v>9182</v>
      </c>
      <c r="M29" s="424">
        <v>10087</v>
      </c>
    </row>
    <row r="30" spans="1:13" ht="15" customHeight="1" x14ac:dyDescent="0.2">
      <c r="A30" s="422" t="s">
        <v>394</v>
      </c>
      <c r="B30" s="115">
        <v>146333</v>
      </c>
      <c r="C30" s="114">
        <v>78126</v>
      </c>
      <c r="D30" s="114">
        <v>68207</v>
      </c>
      <c r="E30" s="114">
        <v>105124</v>
      </c>
      <c r="F30" s="114">
        <v>41177</v>
      </c>
      <c r="G30" s="114">
        <v>16614</v>
      </c>
      <c r="H30" s="114">
        <v>46483</v>
      </c>
      <c r="I30" s="115">
        <v>52996</v>
      </c>
      <c r="J30" s="114">
        <v>35487</v>
      </c>
      <c r="K30" s="114">
        <v>17509</v>
      </c>
      <c r="L30" s="423">
        <v>12998</v>
      </c>
      <c r="M30" s="424">
        <v>12066</v>
      </c>
    </row>
    <row r="31" spans="1:13" ht="11.1" customHeight="1" x14ac:dyDescent="0.2">
      <c r="A31" s="422" t="s">
        <v>387</v>
      </c>
      <c r="B31" s="115">
        <v>147562</v>
      </c>
      <c r="C31" s="114">
        <v>78856</v>
      </c>
      <c r="D31" s="114">
        <v>68706</v>
      </c>
      <c r="E31" s="114">
        <v>105559</v>
      </c>
      <c r="F31" s="114">
        <v>41976</v>
      </c>
      <c r="G31" s="114">
        <v>15969</v>
      </c>
      <c r="H31" s="114">
        <v>47287</v>
      </c>
      <c r="I31" s="115">
        <v>53820</v>
      </c>
      <c r="J31" s="114">
        <v>36007</v>
      </c>
      <c r="K31" s="114">
        <v>17813</v>
      </c>
      <c r="L31" s="423">
        <v>10754</v>
      </c>
      <c r="M31" s="424">
        <v>10201</v>
      </c>
    </row>
    <row r="32" spans="1:13" ht="11.1" customHeight="1" x14ac:dyDescent="0.2">
      <c r="A32" s="422" t="s">
        <v>388</v>
      </c>
      <c r="B32" s="115">
        <v>151062</v>
      </c>
      <c r="C32" s="114">
        <v>80888</v>
      </c>
      <c r="D32" s="114">
        <v>70174</v>
      </c>
      <c r="E32" s="114">
        <v>108491</v>
      </c>
      <c r="F32" s="114">
        <v>42554</v>
      </c>
      <c r="G32" s="114">
        <v>17887</v>
      </c>
      <c r="H32" s="114">
        <v>48012</v>
      </c>
      <c r="I32" s="115">
        <v>54159</v>
      </c>
      <c r="J32" s="114">
        <v>35567</v>
      </c>
      <c r="K32" s="114">
        <v>18592</v>
      </c>
      <c r="L32" s="423">
        <v>16207</v>
      </c>
      <c r="M32" s="424">
        <v>13197</v>
      </c>
    </row>
    <row r="33" spans="1:13" s="110" customFormat="1" ht="11.1" customHeight="1" x14ac:dyDescent="0.2">
      <c r="A33" s="422" t="s">
        <v>389</v>
      </c>
      <c r="B33" s="115">
        <v>150914</v>
      </c>
      <c r="C33" s="114">
        <v>80309</v>
      </c>
      <c r="D33" s="114">
        <v>70605</v>
      </c>
      <c r="E33" s="114">
        <v>107604</v>
      </c>
      <c r="F33" s="114">
        <v>43299</v>
      </c>
      <c r="G33" s="114">
        <v>17456</v>
      </c>
      <c r="H33" s="114">
        <v>48426</v>
      </c>
      <c r="I33" s="115">
        <v>54821</v>
      </c>
      <c r="J33" s="114">
        <v>36048</v>
      </c>
      <c r="K33" s="114">
        <v>18773</v>
      </c>
      <c r="L33" s="423">
        <v>11132</v>
      </c>
      <c r="M33" s="424">
        <v>11642</v>
      </c>
    </row>
    <row r="34" spans="1:13" ht="15" customHeight="1" x14ac:dyDescent="0.2">
      <c r="A34" s="422" t="s">
        <v>395</v>
      </c>
      <c r="B34" s="115">
        <v>151187</v>
      </c>
      <c r="C34" s="114">
        <v>80464</v>
      </c>
      <c r="D34" s="114">
        <v>70723</v>
      </c>
      <c r="E34" s="114">
        <v>107504</v>
      </c>
      <c r="F34" s="114">
        <v>43679</v>
      </c>
      <c r="G34" s="114">
        <v>16837</v>
      </c>
      <c r="H34" s="114">
        <v>49103</v>
      </c>
      <c r="I34" s="115">
        <v>54670</v>
      </c>
      <c r="J34" s="114">
        <v>36031</v>
      </c>
      <c r="K34" s="114">
        <v>18639</v>
      </c>
      <c r="L34" s="423">
        <v>12375</v>
      </c>
      <c r="M34" s="424">
        <v>12215</v>
      </c>
    </row>
    <row r="35" spans="1:13" ht="11.1" customHeight="1" x14ac:dyDescent="0.2">
      <c r="A35" s="422" t="s">
        <v>387</v>
      </c>
      <c r="B35" s="115">
        <v>151942</v>
      </c>
      <c r="C35" s="114">
        <v>81046</v>
      </c>
      <c r="D35" s="114">
        <v>70896</v>
      </c>
      <c r="E35" s="114">
        <v>107782</v>
      </c>
      <c r="F35" s="114">
        <v>44159</v>
      </c>
      <c r="G35" s="114">
        <v>16198</v>
      </c>
      <c r="H35" s="114">
        <v>49961</v>
      </c>
      <c r="I35" s="115">
        <v>55421</v>
      </c>
      <c r="J35" s="114">
        <v>36576</v>
      </c>
      <c r="K35" s="114">
        <v>18845</v>
      </c>
      <c r="L35" s="423">
        <v>11095</v>
      </c>
      <c r="M35" s="424">
        <v>10456</v>
      </c>
    </row>
    <row r="36" spans="1:13" ht="11.1" customHeight="1" x14ac:dyDescent="0.2">
      <c r="A36" s="422" t="s">
        <v>388</v>
      </c>
      <c r="B36" s="115">
        <v>155096</v>
      </c>
      <c r="C36" s="114">
        <v>83058</v>
      </c>
      <c r="D36" s="114">
        <v>72038</v>
      </c>
      <c r="E36" s="114">
        <v>110591</v>
      </c>
      <c r="F36" s="114">
        <v>44504</v>
      </c>
      <c r="G36" s="114">
        <v>18046</v>
      </c>
      <c r="H36" s="114">
        <v>50625</v>
      </c>
      <c r="I36" s="115">
        <v>55115</v>
      </c>
      <c r="J36" s="114">
        <v>35800</v>
      </c>
      <c r="K36" s="114">
        <v>19315</v>
      </c>
      <c r="L36" s="423">
        <v>15744</v>
      </c>
      <c r="M36" s="424">
        <v>12975</v>
      </c>
    </row>
    <row r="37" spans="1:13" s="110" customFormat="1" ht="11.1" customHeight="1" x14ac:dyDescent="0.2">
      <c r="A37" s="422" t="s">
        <v>389</v>
      </c>
      <c r="B37" s="115">
        <v>154025</v>
      </c>
      <c r="C37" s="114">
        <v>82089</v>
      </c>
      <c r="D37" s="114">
        <v>71936</v>
      </c>
      <c r="E37" s="114">
        <v>109333</v>
      </c>
      <c r="F37" s="114">
        <v>44692</v>
      </c>
      <c r="G37" s="114">
        <v>17424</v>
      </c>
      <c r="H37" s="114">
        <v>50835</v>
      </c>
      <c r="I37" s="115">
        <v>55100</v>
      </c>
      <c r="J37" s="114">
        <v>35834</v>
      </c>
      <c r="K37" s="114">
        <v>19266</v>
      </c>
      <c r="L37" s="423">
        <v>10006</v>
      </c>
      <c r="M37" s="424">
        <v>10941</v>
      </c>
    </row>
    <row r="38" spans="1:13" ht="15" customHeight="1" x14ac:dyDescent="0.2">
      <c r="A38" s="425" t="s">
        <v>396</v>
      </c>
      <c r="B38" s="115">
        <v>153957</v>
      </c>
      <c r="C38" s="114">
        <v>82029</v>
      </c>
      <c r="D38" s="114">
        <v>71928</v>
      </c>
      <c r="E38" s="114">
        <v>108503</v>
      </c>
      <c r="F38" s="114">
        <v>45454</v>
      </c>
      <c r="G38" s="114">
        <v>16608</v>
      </c>
      <c r="H38" s="114">
        <v>51467</v>
      </c>
      <c r="I38" s="115">
        <v>54298</v>
      </c>
      <c r="J38" s="114">
        <v>35237</v>
      </c>
      <c r="K38" s="114">
        <v>19061</v>
      </c>
      <c r="L38" s="423">
        <v>12316</v>
      </c>
      <c r="M38" s="424">
        <v>12563</v>
      </c>
    </row>
    <row r="39" spans="1:13" ht="11.1" customHeight="1" x14ac:dyDescent="0.2">
      <c r="A39" s="422" t="s">
        <v>387</v>
      </c>
      <c r="B39" s="115">
        <v>155703</v>
      </c>
      <c r="C39" s="114">
        <v>83081</v>
      </c>
      <c r="D39" s="114">
        <v>72622</v>
      </c>
      <c r="E39" s="114">
        <v>109511</v>
      </c>
      <c r="F39" s="114">
        <v>46192</v>
      </c>
      <c r="G39" s="114">
        <v>16318</v>
      </c>
      <c r="H39" s="114">
        <v>52441</v>
      </c>
      <c r="I39" s="115">
        <v>55543</v>
      </c>
      <c r="J39" s="114">
        <v>35972</v>
      </c>
      <c r="K39" s="114">
        <v>19571</v>
      </c>
      <c r="L39" s="423">
        <v>10934</v>
      </c>
      <c r="M39" s="424">
        <v>10213</v>
      </c>
    </row>
    <row r="40" spans="1:13" ht="11.1" customHeight="1" x14ac:dyDescent="0.2">
      <c r="A40" s="425" t="s">
        <v>388</v>
      </c>
      <c r="B40" s="115">
        <v>158994</v>
      </c>
      <c r="C40" s="114">
        <v>85171</v>
      </c>
      <c r="D40" s="114">
        <v>73823</v>
      </c>
      <c r="E40" s="114">
        <v>112266</v>
      </c>
      <c r="F40" s="114">
        <v>46728</v>
      </c>
      <c r="G40" s="114">
        <v>18300</v>
      </c>
      <c r="H40" s="114">
        <v>53075</v>
      </c>
      <c r="I40" s="115">
        <v>55493</v>
      </c>
      <c r="J40" s="114">
        <v>35265</v>
      </c>
      <c r="K40" s="114">
        <v>20228</v>
      </c>
      <c r="L40" s="423">
        <v>17087</v>
      </c>
      <c r="M40" s="424">
        <v>14147</v>
      </c>
    </row>
    <row r="41" spans="1:13" s="110" customFormat="1" ht="11.1" customHeight="1" x14ac:dyDescent="0.2">
      <c r="A41" s="422" t="s">
        <v>389</v>
      </c>
      <c r="B41" s="115">
        <v>158576</v>
      </c>
      <c r="C41" s="114">
        <v>84561</v>
      </c>
      <c r="D41" s="114">
        <v>74015</v>
      </c>
      <c r="E41" s="114">
        <v>111462</v>
      </c>
      <c r="F41" s="114">
        <v>47114</v>
      </c>
      <c r="G41" s="114">
        <v>17746</v>
      </c>
      <c r="H41" s="114">
        <v>53539</v>
      </c>
      <c r="I41" s="115">
        <v>55370</v>
      </c>
      <c r="J41" s="114">
        <v>35095</v>
      </c>
      <c r="K41" s="114">
        <v>20275</v>
      </c>
      <c r="L41" s="423">
        <v>10596</v>
      </c>
      <c r="M41" s="424">
        <v>11163</v>
      </c>
    </row>
    <row r="42" spans="1:13" ht="15" customHeight="1" x14ac:dyDescent="0.2">
      <c r="A42" s="422" t="s">
        <v>397</v>
      </c>
      <c r="B42" s="115">
        <v>158721</v>
      </c>
      <c r="C42" s="114">
        <v>84731</v>
      </c>
      <c r="D42" s="114">
        <v>73990</v>
      </c>
      <c r="E42" s="114">
        <v>111379</v>
      </c>
      <c r="F42" s="114">
        <v>47342</v>
      </c>
      <c r="G42" s="114">
        <v>17260</v>
      </c>
      <c r="H42" s="114">
        <v>54007</v>
      </c>
      <c r="I42" s="115">
        <v>54537</v>
      </c>
      <c r="J42" s="114">
        <v>34550</v>
      </c>
      <c r="K42" s="114">
        <v>19987</v>
      </c>
      <c r="L42" s="423">
        <v>13978</v>
      </c>
      <c r="M42" s="424">
        <v>13869</v>
      </c>
    </row>
    <row r="43" spans="1:13" ht="11.1" customHeight="1" x14ac:dyDescent="0.2">
      <c r="A43" s="422" t="s">
        <v>387</v>
      </c>
      <c r="B43" s="115">
        <v>159528</v>
      </c>
      <c r="C43" s="114">
        <v>85456</v>
      </c>
      <c r="D43" s="114">
        <v>74072</v>
      </c>
      <c r="E43" s="114">
        <v>111665</v>
      </c>
      <c r="F43" s="114">
        <v>47863</v>
      </c>
      <c r="G43" s="114">
        <v>16806</v>
      </c>
      <c r="H43" s="114">
        <v>54833</v>
      </c>
      <c r="I43" s="115">
        <v>55868</v>
      </c>
      <c r="J43" s="114">
        <v>35379</v>
      </c>
      <c r="K43" s="114">
        <v>20489</v>
      </c>
      <c r="L43" s="423">
        <v>12273</v>
      </c>
      <c r="M43" s="424">
        <v>11500</v>
      </c>
    </row>
    <row r="44" spans="1:13" ht="11.1" customHeight="1" x14ac:dyDescent="0.2">
      <c r="A44" s="422" t="s">
        <v>388</v>
      </c>
      <c r="B44" s="115">
        <v>162318</v>
      </c>
      <c r="C44" s="114">
        <v>87128</v>
      </c>
      <c r="D44" s="114">
        <v>75190</v>
      </c>
      <c r="E44" s="114">
        <v>113932</v>
      </c>
      <c r="F44" s="114">
        <v>48386</v>
      </c>
      <c r="G44" s="114">
        <v>18532</v>
      </c>
      <c r="H44" s="114">
        <v>55295</v>
      </c>
      <c r="I44" s="115">
        <v>55665</v>
      </c>
      <c r="J44" s="114">
        <v>34500</v>
      </c>
      <c r="K44" s="114">
        <v>21165</v>
      </c>
      <c r="L44" s="423">
        <v>18047</v>
      </c>
      <c r="M44" s="424">
        <v>15229</v>
      </c>
    </row>
    <row r="45" spans="1:13" s="110" customFormat="1" ht="11.1" customHeight="1" x14ac:dyDescent="0.2">
      <c r="A45" s="422" t="s">
        <v>389</v>
      </c>
      <c r="B45" s="115">
        <v>162089</v>
      </c>
      <c r="C45" s="114">
        <v>86837</v>
      </c>
      <c r="D45" s="114">
        <v>75252</v>
      </c>
      <c r="E45" s="114">
        <v>112821</v>
      </c>
      <c r="F45" s="114">
        <v>49268</v>
      </c>
      <c r="G45" s="114">
        <v>18213</v>
      </c>
      <c r="H45" s="114">
        <v>55547</v>
      </c>
      <c r="I45" s="115">
        <v>56899</v>
      </c>
      <c r="J45" s="114">
        <v>35387</v>
      </c>
      <c r="K45" s="114">
        <v>21512</v>
      </c>
      <c r="L45" s="423">
        <v>12437</v>
      </c>
      <c r="M45" s="424">
        <v>12292</v>
      </c>
    </row>
    <row r="46" spans="1:13" ht="15" customHeight="1" x14ac:dyDescent="0.2">
      <c r="A46" s="422" t="s">
        <v>398</v>
      </c>
      <c r="B46" s="115">
        <v>162342</v>
      </c>
      <c r="C46" s="114">
        <v>86899</v>
      </c>
      <c r="D46" s="114">
        <v>75443</v>
      </c>
      <c r="E46" s="114">
        <v>113008</v>
      </c>
      <c r="F46" s="114">
        <v>49334</v>
      </c>
      <c r="G46" s="114">
        <v>17664</v>
      </c>
      <c r="H46" s="114">
        <v>56099</v>
      </c>
      <c r="I46" s="115">
        <v>56557</v>
      </c>
      <c r="J46" s="114">
        <v>35160</v>
      </c>
      <c r="K46" s="114">
        <v>21397</v>
      </c>
      <c r="L46" s="423">
        <v>13558</v>
      </c>
      <c r="M46" s="424">
        <v>13951</v>
      </c>
    </row>
    <row r="47" spans="1:13" ht="11.1" customHeight="1" x14ac:dyDescent="0.2">
      <c r="A47" s="422" t="s">
        <v>387</v>
      </c>
      <c r="B47" s="115">
        <v>163453</v>
      </c>
      <c r="C47" s="114">
        <v>87690</v>
      </c>
      <c r="D47" s="114">
        <v>75763</v>
      </c>
      <c r="E47" s="114">
        <v>113343</v>
      </c>
      <c r="F47" s="114">
        <v>50110</v>
      </c>
      <c r="G47" s="114">
        <v>17323</v>
      </c>
      <c r="H47" s="114">
        <v>56704</v>
      </c>
      <c r="I47" s="115">
        <v>57894</v>
      </c>
      <c r="J47" s="114">
        <v>35988</v>
      </c>
      <c r="K47" s="114">
        <v>21906</v>
      </c>
      <c r="L47" s="423">
        <v>12882</v>
      </c>
      <c r="M47" s="424">
        <v>11915</v>
      </c>
    </row>
    <row r="48" spans="1:13" ht="11.1" customHeight="1" x14ac:dyDescent="0.2">
      <c r="A48" s="422" t="s">
        <v>388</v>
      </c>
      <c r="B48" s="115">
        <v>165816</v>
      </c>
      <c r="C48" s="114">
        <v>89140</v>
      </c>
      <c r="D48" s="114">
        <v>76676</v>
      </c>
      <c r="E48" s="114">
        <v>115049</v>
      </c>
      <c r="F48" s="114">
        <v>50767</v>
      </c>
      <c r="G48" s="114">
        <v>18904</v>
      </c>
      <c r="H48" s="114">
        <v>57119</v>
      </c>
      <c r="I48" s="115">
        <v>57423</v>
      </c>
      <c r="J48" s="114">
        <v>35014</v>
      </c>
      <c r="K48" s="114">
        <v>22409</v>
      </c>
      <c r="L48" s="423">
        <v>18288</v>
      </c>
      <c r="M48" s="424">
        <v>16481</v>
      </c>
    </row>
    <row r="49" spans="1:17" s="110" customFormat="1" ht="11.1" customHeight="1" x14ac:dyDescent="0.2">
      <c r="A49" s="422" t="s">
        <v>389</v>
      </c>
      <c r="B49" s="115">
        <v>164686</v>
      </c>
      <c r="C49" s="114">
        <v>88256</v>
      </c>
      <c r="D49" s="114">
        <v>76430</v>
      </c>
      <c r="E49" s="114">
        <v>113515</v>
      </c>
      <c r="F49" s="114">
        <v>51171</v>
      </c>
      <c r="G49" s="114">
        <v>18371</v>
      </c>
      <c r="H49" s="114">
        <v>57156</v>
      </c>
      <c r="I49" s="115">
        <v>57221</v>
      </c>
      <c r="J49" s="114">
        <v>34879</v>
      </c>
      <c r="K49" s="114">
        <v>22342</v>
      </c>
      <c r="L49" s="423">
        <v>11749</v>
      </c>
      <c r="M49" s="424">
        <v>13042</v>
      </c>
    </row>
    <row r="50" spans="1:17" ht="15" customHeight="1" x14ac:dyDescent="0.2">
      <c r="A50" s="422" t="s">
        <v>399</v>
      </c>
      <c r="B50" s="143">
        <v>164316</v>
      </c>
      <c r="C50" s="144">
        <v>88245</v>
      </c>
      <c r="D50" s="144">
        <v>76071</v>
      </c>
      <c r="E50" s="144">
        <v>113145</v>
      </c>
      <c r="F50" s="144">
        <v>51171</v>
      </c>
      <c r="G50" s="144">
        <v>17740</v>
      </c>
      <c r="H50" s="144">
        <v>57240</v>
      </c>
      <c r="I50" s="143">
        <v>54995</v>
      </c>
      <c r="J50" s="144">
        <v>33529</v>
      </c>
      <c r="K50" s="144">
        <v>21466</v>
      </c>
      <c r="L50" s="426">
        <v>13323</v>
      </c>
      <c r="M50" s="427">
        <v>14075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1.2159515097756588</v>
      </c>
      <c r="C6" s="480">
        <f>'Tabelle 3.3'!J11</f>
        <v>-2.7618155135526989</v>
      </c>
      <c r="D6" s="481">
        <f t="shared" ref="D6:E9" si="0">IF(OR(AND(B6&gt;=-50,B6&lt;=50),ISNUMBER(B6)=FALSE),B6,"")</f>
        <v>1.2159515097756588</v>
      </c>
      <c r="E6" s="481">
        <f t="shared" si="0"/>
        <v>-2.7618155135526989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1.2159515097756588</v>
      </c>
      <c r="C14" s="480">
        <f>'Tabelle 3.3'!J11</f>
        <v>-2.7618155135526989</v>
      </c>
      <c r="D14" s="481">
        <f>IF(OR(AND(B14&gt;=-50,B14&lt;=50),ISNUMBER(B14)=FALSE),B14,"")</f>
        <v>1.2159515097756588</v>
      </c>
      <c r="E14" s="481">
        <f>IF(OR(AND(C14&gt;=-50,C14&lt;=50),ISNUMBER(C14)=FALSE),C14,"")</f>
        <v>-2.7618155135526989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-0.22675736961451248</v>
      </c>
      <c r="C15" s="480">
        <f>'Tabelle 3.3'!J12</f>
        <v>8.8512241054613927</v>
      </c>
      <c r="D15" s="481">
        <f t="shared" ref="D15:E45" si="3">IF(OR(AND(B15&gt;=-50,B15&lt;=50),ISNUMBER(B15)=FALSE),B15,"")</f>
        <v>-0.22675736961451248</v>
      </c>
      <c r="E15" s="481">
        <f t="shared" si="3"/>
        <v>8.8512241054613927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0.56474384832593783</v>
      </c>
      <c r="C16" s="480">
        <f>'Tabelle 3.3'!J13</f>
        <v>-9.606986899563319</v>
      </c>
      <c r="D16" s="481">
        <f t="shared" si="3"/>
        <v>0.56474384832593783</v>
      </c>
      <c r="E16" s="481">
        <f t="shared" si="3"/>
        <v>-9.606986899563319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-2.071693791858972</v>
      </c>
      <c r="C17" s="480">
        <f>'Tabelle 3.3'!J14</f>
        <v>-4.4798041615667072</v>
      </c>
      <c r="D17" s="481">
        <f t="shared" si="3"/>
        <v>-2.071693791858972</v>
      </c>
      <c r="E17" s="481">
        <f t="shared" si="3"/>
        <v>-4.4798041615667072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1.2497559070494044</v>
      </c>
      <c r="C18" s="480">
        <f>'Tabelle 3.3'!J15</f>
        <v>2.7698863636363638</v>
      </c>
      <c r="D18" s="481">
        <f t="shared" si="3"/>
        <v>1.2497559070494044</v>
      </c>
      <c r="E18" s="481">
        <f t="shared" si="3"/>
        <v>2.7698863636363638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-2.3006639058699796</v>
      </c>
      <c r="C19" s="480">
        <f>'Tabelle 3.3'!J16</f>
        <v>-7.2164948453608249</v>
      </c>
      <c r="D19" s="481">
        <f t="shared" si="3"/>
        <v>-2.3006639058699796</v>
      </c>
      <c r="E19" s="481">
        <f t="shared" si="3"/>
        <v>-7.2164948453608249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-3.6661558410939525</v>
      </c>
      <c r="C20" s="480">
        <f>'Tabelle 3.3'!J17</f>
        <v>-10.019455252918288</v>
      </c>
      <c r="D20" s="481">
        <f t="shared" si="3"/>
        <v>-3.6661558410939525</v>
      </c>
      <c r="E20" s="481">
        <f t="shared" si="3"/>
        <v>-10.019455252918288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4.1074657711185738</v>
      </c>
      <c r="C21" s="480">
        <f>'Tabelle 3.3'!J18</f>
        <v>-0.58212058212058215</v>
      </c>
      <c r="D21" s="481">
        <f t="shared" si="3"/>
        <v>4.1074657711185738</v>
      </c>
      <c r="E21" s="481">
        <f t="shared" si="3"/>
        <v>-0.58212058212058215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0.61229856128620264</v>
      </c>
      <c r="C22" s="480">
        <f>'Tabelle 3.3'!J19</f>
        <v>-9.5177664974619283E-2</v>
      </c>
      <c r="D22" s="481">
        <f t="shared" si="3"/>
        <v>0.61229856128620264</v>
      </c>
      <c r="E22" s="481">
        <f t="shared" si="3"/>
        <v>-9.5177664974619283E-2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2.662559137418858</v>
      </c>
      <c r="C23" s="480">
        <f>'Tabelle 3.3'!J20</f>
        <v>-5.7790549169859515</v>
      </c>
      <c r="D23" s="481">
        <f t="shared" si="3"/>
        <v>2.662559137418858</v>
      </c>
      <c r="E23" s="481">
        <f t="shared" si="3"/>
        <v>-5.7790549169859515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-0.2785515320334262</v>
      </c>
      <c r="C24" s="480">
        <f>'Tabelle 3.3'!J21</f>
        <v>-11.003061408247794</v>
      </c>
      <c r="D24" s="481">
        <f t="shared" si="3"/>
        <v>-0.2785515320334262</v>
      </c>
      <c r="E24" s="481">
        <f t="shared" si="3"/>
        <v>-11.003061408247794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9.445067264573991</v>
      </c>
      <c r="C25" s="480">
        <f>'Tabelle 3.3'!J22</f>
        <v>-12.93233082706767</v>
      </c>
      <c r="D25" s="481">
        <f t="shared" si="3"/>
        <v>9.445067264573991</v>
      </c>
      <c r="E25" s="481">
        <f t="shared" si="3"/>
        <v>-12.93233082706767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-1.4968152866242037</v>
      </c>
      <c r="C26" s="480">
        <f>'Tabelle 3.3'!J23</f>
        <v>-3.0627871362940278</v>
      </c>
      <c r="D26" s="481">
        <f t="shared" si="3"/>
        <v>-1.4968152866242037</v>
      </c>
      <c r="E26" s="481">
        <f t="shared" si="3"/>
        <v>-3.0627871362940278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7.6774626615203889</v>
      </c>
      <c r="C27" s="480">
        <f>'Tabelle 3.3'!J24</f>
        <v>-0.75022065313327446</v>
      </c>
      <c r="D27" s="481">
        <f t="shared" si="3"/>
        <v>7.6774626615203889</v>
      </c>
      <c r="E27" s="481">
        <f t="shared" si="3"/>
        <v>-0.75022065313327446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7.1106249145357578</v>
      </c>
      <c r="C28" s="480">
        <f>'Tabelle 3.3'!J25</f>
        <v>-1.0090332500480492</v>
      </c>
      <c r="D28" s="481">
        <f t="shared" si="3"/>
        <v>7.1106249145357578</v>
      </c>
      <c r="E28" s="481">
        <f t="shared" si="3"/>
        <v>-1.0090332500480492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-19.014084507042252</v>
      </c>
      <c r="C29" s="480">
        <f>'Tabelle 3.3'!J26</f>
        <v>10.138248847926267</v>
      </c>
      <c r="D29" s="481">
        <f t="shared" si="3"/>
        <v>-19.014084507042252</v>
      </c>
      <c r="E29" s="481">
        <f t="shared" si="3"/>
        <v>10.138248847926267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2.1659174499387004</v>
      </c>
      <c r="C30" s="480">
        <f>'Tabelle 3.3'!J27</f>
        <v>9.6671949286846282</v>
      </c>
      <c r="D30" s="481">
        <f t="shared" si="3"/>
        <v>2.1659174499387004</v>
      </c>
      <c r="E30" s="481">
        <f t="shared" si="3"/>
        <v>9.6671949286846282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4.0482849992639478</v>
      </c>
      <c r="C31" s="480">
        <f>'Tabelle 3.3'!J28</f>
        <v>-1.6678752719361856</v>
      </c>
      <c r="D31" s="481">
        <f t="shared" si="3"/>
        <v>4.0482849992639478</v>
      </c>
      <c r="E31" s="481">
        <f t="shared" si="3"/>
        <v>-1.6678752719361856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1.2349338075479155</v>
      </c>
      <c r="C32" s="480">
        <f>'Tabelle 3.3'!J29</f>
        <v>-3.4448818897637796</v>
      </c>
      <c r="D32" s="481">
        <f t="shared" si="3"/>
        <v>1.2349338075479155</v>
      </c>
      <c r="E32" s="481">
        <f t="shared" si="3"/>
        <v>-3.4448818897637796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2.1898278962239917</v>
      </c>
      <c r="C33" s="480">
        <f>'Tabelle 3.3'!J30</f>
        <v>-3.0069673634030072</v>
      </c>
      <c r="D33" s="481">
        <f t="shared" si="3"/>
        <v>2.1898278962239917</v>
      </c>
      <c r="E33" s="481">
        <f t="shared" si="3"/>
        <v>-3.0069673634030072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-9.2635658914728687</v>
      </c>
      <c r="C34" s="480">
        <f>'Tabelle 3.3'!J31</f>
        <v>-3.1598782432236554</v>
      </c>
      <c r="D34" s="481">
        <f t="shared" si="3"/>
        <v>-9.2635658914728687</v>
      </c>
      <c r="E34" s="481">
        <f t="shared" si="3"/>
        <v>-3.1598782432236554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-0.22675736961451248</v>
      </c>
      <c r="C37" s="480">
        <f>'Tabelle 3.3'!J34</f>
        <v>8.8512241054613927</v>
      </c>
      <c r="D37" s="481">
        <f t="shared" si="3"/>
        <v>-0.22675736961451248</v>
      </c>
      <c r="E37" s="481">
        <f t="shared" si="3"/>
        <v>8.8512241054613927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-0.24703442168309678</v>
      </c>
      <c r="C38" s="480">
        <f>'Tabelle 3.3'!J35</f>
        <v>-3.2594136032147643</v>
      </c>
      <c r="D38" s="481">
        <f t="shared" si="3"/>
        <v>-0.24703442168309678</v>
      </c>
      <c r="E38" s="481">
        <f t="shared" si="3"/>
        <v>-3.2594136032147643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1.7627635255270511</v>
      </c>
      <c r="C39" s="480">
        <f>'Tabelle 3.3'!J36</f>
        <v>-2.8216154813582701</v>
      </c>
      <c r="D39" s="481">
        <f t="shared" si="3"/>
        <v>1.7627635255270511</v>
      </c>
      <c r="E39" s="481">
        <f t="shared" si="3"/>
        <v>-2.8216154813582701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1.7627635255270511</v>
      </c>
      <c r="C45" s="480">
        <f>'Tabelle 3.3'!J36</f>
        <v>-2.8216154813582701</v>
      </c>
      <c r="D45" s="481">
        <f t="shared" si="3"/>
        <v>1.7627635255270511</v>
      </c>
      <c r="E45" s="481">
        <f t="shared" si="3"/>
        <v>-2.8216154813582701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141037</v>
      </c>
      <c r="C51" s="487">
        <v>36702</v>
      </c>
      <c r="D51" s="487">
        <v>17110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142082</v>
      </c>
      <c r="C52" s="487">
        <v>37836</v>
      </c>
      <c r="D52" s="487">
        <v>17493</v>
      </c>
      <c r="E52" s="488">
        <f t="shared" ref="E52:G70" si="11">IF($A$51=37802,IF(COUNTBLANK(B$51:B$70)&gt;0,#N/A,B52/B$51*100),IF(COUNTBLANK(B$51:B$75)&gt;0,#N/A,B52/B$51*100))</f>
        <v>100.74094032062509</v>
      </c>
      <c r="F52" s="488">
        <f t="shared" si="11"/>
        <v>103.08974987739089</v>
      </c>
      <c r="G52" s="488">
        <f t="shared" si="11"/>
        <v>102.2384570426651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145805</v>
      </c>
      <c r="C53" s="487">
        <v>37132</v>
      </c>
      <c r="D53" s="487">
        <v>18131</v>
      </c>
      <c r="E53" s="488">
        <f t="shared" si="11"/>
        <v>103.38067315668937</v>
      </c>
      <c r="F53" s="488">
        <f t="shared" si="11"/>
        <v>101.171598278023</v>
      </c>
      <c r="G53" s="488">
        <f t="shared" si="11"/>
        <v>105.96727060198714</v>
      </c>
      <c r="H53" s="489">
        <f>IF(ISERROR(L53)=TRUE,IF(MONTH(A53)=MONTH(MAX(A$51:A$75)),A53,""),"")</f>
        <v>41883</v>
      </c>
      <c r="I53" s="488">
        <f t="shared" si="12"/>
        <v>103.38067315668937</v>
      </c>
      <c r="J53" s="488">
        <f t="shared" si="10"/>
        <v>101.171598278023</v>
      </c>
      <c r="K53" s="488">
        <f t="shared" si="10"/>
        <v>105.96727060198714</v>
      </c>
      <c r="L53" s="488" t="e">
        <f t="shared" si="13"/>
        <v>#N/A</v>
      </c>
    </row>
    <row r="54" spans="1:14" ht="15" customHeight="1" x14ac:dyDescent="0.2">
      <c r="A54" s="490" t="s">
        <v>462</v>
      </c>
      <c r="B54" s="487">
        <v>145097</v>
      </c>
      <c r="C54" s="487">
        <v>36717</v>
      </c>
      <c r="D54" s="487">
        <v>18008</v>
      </c>
      <c r="E54" s="488">
        <f t="shared" si="11"/>
        <v>102.87867722654337</v>
      </c>
      <c r="F54" s="488">
        <f t="shared" si="11"/>
        <v>100.04086970737289</v>
      </c>
      <c r="G54" s="488">
        <f t="shared" si="11"/>
        <v>105.24839275277616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146333</v>
      </c>
      <c r="C55" s="487">
        <v>35487</v>
      </c>
      <c r="D55" s="487">
        <v>17509</v>
      </c>
      <c r="E55" s="488">
        <f t="shared" si="11"/>
        <v>103.75504300289995</v>
      </c>
      <c r="F55" s="488">
        <f t="shared" si="11"/>
        <v>96.689553702795479</v>
      </c>
      <c r="G55" s="488">
        <f t="shared" si="11"/>
        <v>102.33196960841613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147562</v>
      </c>
      <c r="C56" s="487">
        <v>36007</v>
      </c>
      <c r="D56" s="487">
        <v>17813</v>
      </c>
      <c r="E56" s="488">
        <f t="shared" si="11"/>
        <v>104.62644554265901</v>
      </c>
      <c r="F56" s="488">
        <f t="shared" si="11"/>
        <v>98.106370225055855</v>
      </c>
      <c r="G56" s="488">
        <f t="shared" si="11"/>
        <v>104.10870835768556</v>
      </c>
      <c r="H56" s="489" t="str">
        <f t="shared" si="14"/>
        <v/>
      </c>
      <c r="I56" s="488" t="str">
        <f t="shared" si="12"/>
        <v/>
      </c>
      <c r="J56" s="488" t="str">
        <f t="shared" si="10"/>
        <v/>
      </c>
      <c r="K56" s="488" t="str">
        <f t="shared" si="10"/>
        <v/>
      </c>
      <c r="L56" s="488" t="e">
        <f t="shared" si="13"/>
        <v>#N/A</v>
      </c>
    </row>
    <row r="57" spans="1:14" ht="15" customHeight="1" x14ac:dyDescent="0.2">
      <c r="A57" s="490">
        <v>42248</v>
      </c>
      <c r="B57" s="487">
        <v>151062</v>
      </c>
      <c r="C57" s="487">
        <v>35567</v>
      </c>
      <c r="D57" s="487">
        <v>18592</v>
      </c>
      <c r="E57" s="488">
        <f t="shared" si="11"/>
        <v>107.10806384140332</v>
      </c>
      <c r="F57" s="488">
        <f t="shared" si="11"/>
        <v>96.907525475450925</v>
      </c>
      <c r="G57" s="488">
        <f t="shared" si="11"/>
        <v>108.66160140268848</v>
      </c>
      <c r="H57" s="489">
        <f t="shared" si="14"/>
        <v>42248</v>
      </c>
      <c r="I57" s="488">
        <f t="shared" si="12"/>
        <v>107.10806384140332</v>
      </c>
      <c r="J57" s="488">
        <f t="shared" si="10"/>
        <v>96.907525475450925</v>
      </c>
      <c r="K57" s="488">
        <f t="shared" si="10"/>
        <v>108.66160140268848</v>
      </c>
      <c r="L57" s="488" t="e">
        <f t="shared" si="13"/>
        <v>#N/A</v>
      </c>
    </row>
    <row r="58" spans="1:14" ht="15" customHeight="1" x14ac:dyDescent="0.2">
      <c r="A58" s="490" t="s">
        <v>465</v>
      </c>
      <c r="B58" s="487">
        <v>150914</v>
      </c>
      <c r="C58" s="487">
        <v>36048</v>
      </c>
      <c r="D58" s="487">
        <v>18773</v>
      </c>
      <c r="E58" s="488">
        <f t="shared" si="11"/>
        <v>107.00312683905642</v>
      </c>
      <c r="F58" s="488">
        <f t="shared" si="11"/>
        <v>98.218080758541774</v>
      </c>
      <c r="G58" s="488">
        <f t="shared" si="11"/>
        <v>109.71946230274693</v>
      </c>
      <c r="H58" s="489" t="str">
        <f t="shared" si="14"/>
        <v/>
      </c>
      <c r="I58" s="488" t="str">
        <f t="shared" si="12"/>
        <v/>
      </c>
      <c r="J58" s="488" t="str">
        <f t="shared" si="10"/>
        <v/>
      </c>
      <c r="K58" s="488" t="str">
        <f t="shared" si="10"/>
        <v/>
      </c>
      <c r="L58" s="488" t="e">
        <f t="shared" si="13"/>
        <v>#N/A</v>
      </c>
    </row>
    <row r="59" spans="1:14" ht="15" customHeight="1" x14ac:dyDescent="0.2">
      <c r="A59" s="490" t="s">
        <v>466</v>
      </c>
      <c r="B59" s="487">
        <v>151187</v>
      </c>
      <c r="C59" s="487">
        <v>36031</v>
      </c>
      <c r="D59" s="487">
        <v>18639</v>
      </c>
      <c r="E59" s="488">
        <f t="shared" si="11"/>
        <v>107.19669306635848</v>
      </c>
      <c r="F59" s="488">
        <f t="shared" si="11"/>
        <v>98.171761756852476</v>
      </c>
      <c r="G59" s="488">
        <f t="shared" si="11"/>
        <v>108.93629456458211</v>
      </c>
      <c r="H59" s="489" t="str">
        <f t="shared" si="14"/>
        <v/>
      </c>
      <c r="I59" s="488" t="str">
        <f t="shared" si="12"/>
        <v/>
      </c>
      <c r="J59" s="488" t="str">
        <f t="shared" si="10"/>
        <v/>
      </c>
      <c r="K59" s="488" t="str">
        <f t="shared" si="10"/>
        <v/>
      </c>
      <c r="L59" s="488" t="e">
        <f t="shared" si="13"/>
        <v>#N/A</v>
      </c>
    </row>
    <row r="60" spans="1:14" ht="15" customHeight="1" x14ac:dyDescent="0.2">
      <c r="A60" s="490" t="s">
        <v>467</v>
      </c>
      <c r="B60" s="487">
        <v>151942</v>
      </c>
      <c r="C60" s="487">
        <v>36576</v>
      </c>
      <c r="D60" s="487">
        <v>18845</v>
      </c>
      <c r="E60" s="488">
        <f t="shared" si="11"/>
        <v>107.7320135850876</v>
      </c>
      <c r="F60" s="488">
        <f t="shared" si="11"/>
        <v>99.65669445806769</v>
      </c>
      <c r="G60" s="488">
        <f t="shared" si="11"/>
        <v>110.14026884862653</v>
      </c>
      <c r="H60" s="489" t="str">
        <f t="shared" si="14"/>
        <v/>
      </c>
      <c r="I60" s="488" t="str">
        <f t="shared" si="12"/>
        <v/>
      </c>
      <c r="J60" s="488" t="str">
        <f t="shared" si="10"/>
        <v/>
      </c>
      <c r="K60" s="488" t="str">
        <f t="shared" si="10"/>
        <v/>
      </c>
      <c r="L60" s="488" t="e">
        <f t="shared" si="13"/>
        <v>#N/A</v>
      </c>
    </row>
    <row r="61" spans="1:14" ht="15" customHeight="1" x14ac:dyDescent="0.2">
      <c r="A61" s="490">
        <v>42614</v>
      </c>
      <c r="B61" s="487">
        <v>155096</v>
      </c>
      <c r="C61" s="487">
        <v>35800</v>
      </c>
      <c r="D61" s="487">
        <v>19315</v>
      </c>
      <c r="E61" s="488">
        <f t="shared" si="11"/>
        <v>109.96830618915602</v>
      </c>
      <c r="F61" s="488">
        <f t="shared" si="11"/>
        <v>97.542368263309896</v>
      </c>
      <c r="G61" s="488">
        <f t="shared" si="11"/>
        <v>112.88720046756282</v>
      </c>
      <c r="H61" s="489">
        <f t="shared" si="14"/>
        <v>42614</v>
      </c>
      <c r="I61" s="488">
        <f t="shared" si="12"/>
        <v>109.96830618915602</v>
      </c>
      <c r="J61" s="488">
        <f t="shared" si="10"/>
        <v>97.542368263309896</v>
      </c>
      <c r="K61" s="488">
        <f t="shared" si="10"/>
        <v>112.88720046756282</v>
      </c>
      <c r="L61" s="488" t="e">
        <f t="shared" si="13"/>
        <v>#N/A</v>
      </c>
    </row>
    <row r="62" spans="1:14" ht="15" customHeight="1" x14ac:dyDescent="0.2">
      <c r="A62" s="490" t="s">
        <v>468</v>
      </c>
      <c r="B62" s="487">
        <v>154025</v>
      </c>
      <c r="C62" s="487">
        <v>35834</v>
      </c>
      <c r="D62" s="487">
        <v>19266</v>
      </c>
      <c r="E62" s="488">
        <f t="shared" si="11"/>
        <v>109.20893098974027</v>
      </c>
      <c r="F62" s="488">
        <f t="shared" si="11"/>
        <v>97.635006266688464</v>
      </c>
      <c r="G62" s="488">
        <f t="shared" si="11"/>
        <v>112.60081823495031</v>
      </c>
      <c r="H62" s="489" t="str">
        <f t="shared" si="14"/>
        <v/>
      </c>
      <c r="I62" s="488" t="str">
        <f t="shared" si="12"/>
        <v/>
      </c>
      <c r="J62" s="488" t="str">
        <f t="shared" si="10"/>
        <v/>
      </c>
      <c r="K62" s="488" t="str">
        <f t="shared" si="10"/>
        <v/>
      </c>
      <c r="L62" s="488" t="e">
        <f t="shared" si="13"/>
        <v>#N/A</v>
      </c>
    </row>
    <row r="63" spans="1:14" ht="15" customHeight="1" x14ac:dyDescent="0.2">
      <c r="A63" s="490" t="s">
        <v>469</v>
      </c>
      <c r="B63" s="487">
        <v>153957</v>
      </c>
      <c r="C63" s="487">
        <v>35237</v>
      </c>
      <c r="D63" s="487">
        <v>19061</v>
      </c>
      <c r="E63" s="488">
        <f t="shared" si="11"/>
        <v>109.16071669136467</v>
      </c>
      <c r="F63" s="488">
        <f t="shared" si="11"/>
        <v>96.008391913247237</v>
      </c>
      <c r="G63" s="488">
        <f t="shared" si="11"/>
        <v>111.40268848626533</v>
      </c>
      <c r="H63" s="489" t="str">
        <f t="shared" si="14"/>
        <v/>
      </c>
      <c r="I63" s="488" t="str">
        <f t="shared" si="12"/>
        <v/>
      </c>
      <c r="J63" s="488" t="str">
        <f t="shared" si="10"/>
        <v/>
      </c>
      <c r="K63" s="488" t="str">
        <f t="shared" si="10"/>
        <v/>
      </c>
      <c r="L63" s="488" t="e">
        <f t="shared" si="13"/>
        <v>#N/A</v>
      </c>
    </row>
    <row r="64" spans="1:14" ht="15" customHeight="1" x14ac:dyDescent="0.2">
      <c r="A64" s="490" t="s">
        <v>470</v>
      </c>
      <c r="B64" s="487">
        <v>155703</v>
      </c>
      <c r="C64" s="487">
        <v>35972</v>
      </c>
      <c r="D64" s="487">
        <v>19571</v>
      </c>
      <c r="E64" s="488">
        <f t="shared" si="11"/>
        <v>110.39868970553826</v>
      </c>
      <c r="F64" s="488">
        <f t="shared" si="11"/>
        <v>98.011007574519098</v>
      </c>
      <c r="G64" s="488">
        <f t="shared" si="11"/>
        <v>114.38340151957919</v>
      </c>
      <c r="H64" s="489" t="str">
        <f t="shared" si="14"/>
        <v/>
      </c>
      <c r="I64" s="488" t="str">
        <f t="shared" si="12"/>
        <v/>
      </c>
      <c r="J64" s="488" t="str">
        <f t="shared" si="10"/>
        <v/>
      </c>
      <c r="K64" s="488" t="str">
        <f t="shared" si="10"/>
        <v/>
      </c>
      <c r="L64" s="488" t="e">
        <f t="shared" si="13"/>
        <v>#N/A</v>
      </c>
    </row>
    <row r="65" spans="1:12" ht="15" customHeight="1" x14ac:dyDescent="0.2">
      <c r="A65" s="490">
        <v>42979</v>
      </c>
      <c r="B65" s="487">
        <v>158994</v>
      </c>
      <c r="C65" s="487">
        <v>35265</v>
      </c>
      <c r="D65" s="487">
        <v>20228</v>
      </c>
      <c r="E65" s="488">
        <f t="shared" si="11"/>
        <v>112.73211994015755</v>
      </c>
      <c r="F65" s="488">
        <f t="shared" si="11"/>
        <v>96.084682033676643</v>
      </c>
      <c r="G65" s="488">
        <f t="shared" si="11"/>
        <v>118.22326125073057</v>
      </c>
      <c r="H65" s="489">
        <f t="shared" si="14"/>
        <v>42979</v>
      </c>
      <c r="I65" s="488">
        <f t="shared" si="12"/>
        <v>112.73211994015755</v>
      </c>
      <c r="J65" s="488">
        <f t="shared" si="10"/>
        <v>96.084682033676643</v>
      </c>
      <c r="K65" s="488">
        <f t="shared" si="10"/>
        <v>118.22326125073057</v>
      </c>
      <c r="L65" s="488" t="e">
        <f t="shared" si="13"/>
        <v>#N/A</v>
      </c>
    </row>
    <row r="66" spans="1:12" ht="15" customHeight="1" x14ac:dyDescent="0.2">
      <c r="A66" s="490" t="s">
        <v>471</v>
      </c>
      <c r="B66" s="487">
        <v>158576</v>
      </c>
      <c r="C66" s="487">
        <v>35095</v>
      </c>
      <c r="D66" s="487">
        <v>20275</v>
      </c>
      <c r="E66" s="488">
        <f t="shared" si="11"/>
        <v>112.43574381190751</v>
      </c>
      <c r="F66" s="488">
        <f t="shared" si="11"/>
        <v>95.621492016783833</v>
      </c>
      <c r="G66" s="488">
        <f t="shared" si="11"/>
        <v>118.49795441262421</v>
      </c>
      <c r="H66" s="489" t="str">
        <f t="shared" si="14"/>
        <v/>
      </c>
      <c r="I66" s="488" t="str">
        <f t="shared" si="12"/>
        <v/>
      </c>
      <c r="J66" s="488" t="str">
        <f t="shared" si="10"/>
        <v/>
      </c>
      <c r="K66" s="488" t="str">
        <f t="shared" si="10"/>
        <v/>
      </c>
      <c r="L66" s="488" t="e">
        <f t="shared" si="13"/>
        <v>#N/A</v>
      </c>
    </row>
    <row r="67" spans="1:12" ht="15" customHeight="1" x14ac:dyDescent="0.2">
      <c r="A67" s="490" t="s">
        <v>472</v>
      </c>
      <c r="B67" s="487">
        <v>158721</v>
      </c>
      <c r="C67" s="487">
        <v>34550</v>
      </c>
      <c r="D67" s="487">
        <v>19987</v>
      </c>
      <c r="E67" s="488">
        <f t="shared" si="11"/>
        <v>112.53855371285549</v>
      </c>
      <c r="F67" s="488">
        <f t="shared" si="11"/>
        <v>94.136559315568633</v>
      </c>
      <c r="G67" s="488">
        <f t="shared" si="11"/>
        <v>116.8147282291058</v>
      </c>
      <c r="H67" s="489" t="str">
        <f t="shared" si="14"/>
        <v/>
      </c>
      <c r="I67" s="488" t="str">
        <f t="shared" si="12"/>
        <v/>
      </c>
      <c r="J67" s="488" t="str">
        <f t="shared" si="12"/>
        <v/>
      </c>
      <c r="K67" s="488" t="str">
        <f t="shared" si="12"/>
        <v/>
      </c>
      <c r="L67" s="488" t="e">
        <f t="shared" si="13"/>
        <v>#N/A</v>
      </c>
    </row>
    <row r="68" spans="1:12" ht="15" customHeight="1" x14ac:dyDescent="0.2">
      <c r="A68" s="490" t="s">
        <v>473</v>
      </c>
      <c r="B68" s="487">
        <v>159528</v>
      </c>
      <c r="C68" s="487">
        <v>35379</v>
      </c>
      <c r="D68" s="487">
        <v>20489</v>
      </c>
      <c r="E68" s="488">
        <f t="shared" si="11"/>
        <v>113.11074398916597</v>
      </c>
      <c r="F68" s="488">
        <f t="shared" si="11"/>
        <v>96.395291809710642</v>
      </c>
      <c r="G68" s="488">
        <f t="shared" si="11"/>
        <v>119.74868497954412</v>
      </c>
      <c r="H68" s="489" t="str">
        <f t="shared" si="14"/>
        <v/>
      </c>
      <c r="I68" s="488" t="str">
        <f t="shared" si="12"/>
        <v/>
      </c>
      <c r="J68" s="488" t="str">
        <f t="shared" si="12"/>
        <v/>
      </c>
      <c r="K68" s="488" t="str">
        <f t="shared" si="12"/>
        <v/>
      </c>
      <c r="L68" s="488" t="e">
        <f t="shared" si="13"/>
        <v>#N/A</v>
      </c>
    </row>
    <row r="69" spans="1:12" ht="15" customHeight="1" x14ac:dyDescent="0.2">
      <c r="A69" s="490">
        <v>43344</v>
      </c>
      <c r="B69" s="487">
        <v>162318</v>
      </c>
      <c r="C69" s="487">
        <v>34500</v>
      </c>
      <c r="D69" s="487">
        <v>21165</v>
      </c>
      <c r="E69" s="488">
        <f t="shared" si="11"/>
        <v>115.08894829016498</v>
      </c>
      <c r="F69" s="488">
        <f t="shared" si="11"/>
        <v>94.000326957658984</v>
      </c>
      <c r="G69" s="488">
        <f t="shared" si="11"/>
        <v>123.69959088252484</v>
      </c>
      <c r="H69" s="489">
        <f t="shared" si="14"/>
        <v>43344</v>
      </c>
      <c r="I69" s="488">
        <f t="shared" si="12"/>
        <v>115.08894829016498</v>
      </c>
      <c r="J69" s="488">
        <f t="shared" si="12"/>
        <v>94.000326957658984</v>
      </c>
      <c r="K69" s="488">
        <f t="shared" si="12"/>
        <v>123.69959088252484</v>
      </c>
      <c r="L69" s="488" t="e">
        <f t="shared" si="13"/>
        <v>#N/A</v>
      </c>
    </row>
    <row r="70" spans="1:12" ht="15" customHeight="1" x14ac:dyDescent="0.2">
      <c r="A70" s="490" t="s">
        <v>474</v>
      </c>
      <c r="B70" s="487">
        <v>162089</v>
      </c>
      <c r="C70" s="487">
        <v>35387</v>
      </c>
      <c r="D70" s="487">
        <v>21512</v>
      </c>
      <c r="E70" s="488">
        <f t="shared" si="11"/>
        <v>114.92657955004715</v>
      </c>
      <c r="F70" s="488">
        <f t="shared" si="11"/>
        <v>96.417088986976182</v>
      </c>
      <c r="G70" s="488">
        <f t="shared" si="11"/>
        <v>125.72764465225015</v>
      </c>
      <c r="H70" s="489" t="str">
        <f t="shared" si="14"/>
        <v/>
      </c>
      <c r="I70" s="488" t="str">
        <f t="shared" si="12"/>
        <v/>
      </c>
      <c r="J70" s="488" t="str">
        <f t="shared" si="12"/>
        <v/>
      </c>
      <c r="K70" s="488" t="str">
        <f t="shared" si="12"/>
        <v/>
      </c>
      <c r="L70" s="488" t="e">
        <f t="shared" si="13"/>
        <v>#N/A</v>
      </c>
    </row>
    <row r="71" spans="1:12" ht="15" customHeight="1" x14ac:dyDescent="0.2">
      <c r="A71" s="490" t="s">
        <v>475</v>
      </c>
      <c r="B71" s="487">
        <v>162342</v>
      </c>
      <c r="C71" s="487">
        <v>35160</v>
      </c>
      <c r="D71" s="487">
        <v>21397</v>
      </c>
      <c r="E71" s="491">
        <f t="shared" ref="E71:G75" si="15">IF($A$51=37802,IF(COUNTBLANK(B$51:B$70)&gt;0,#N/A,IF(ISBLANK(B71)=FALSE,B71/B$51*100,#N/A)),IF(COUNTBLANK(B$51:B$75)&gt;0,#N/A,B71/B$51*100))</f>
        <v>115.10596510135638</v>
      </c>
      <c r="F71" s="491">
        <f t="shared" si="15"/>
        <v>95.798594082066373</v>
      </c>
      <c r="G71" s="491">
        <f t="shared" si="15"/>
        <v>125.05552308591467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163453</v>
      </c>
      <c r="C72" s="487">
        <v>35988</v>
      </c>
      <c r="D72" s="487">
        <v>21906</v>
      </c>
      <c r="E72" s="491">
        <f t="shared" si="15"/>
        <v>115.89370165275778</v>
      </c>
      <c r="F72" s="491">
        <f t="shared" si="15"/>
        <v>98.054601929050193</v>
      </c>
      <c r="G72" s="491">
        <f t="shared" si="15"/>
        <v>128.03039158386909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165816</v>
      </c>
      <c r="C73" s="487">
        <v>35014</v>
      </c>
      <c r="D73" s="487">
        <v>22409</v>
      </c>
      <c r="E73" s="491">
        <f t="shared" si="15"/>
        <v>117.56914852131001</v>
      </c>
      <c r="F73" s="491">
        <f t="shared" si="15"/>
        <v>95.400795596970184</v>
      </c>
      <c r="G73" s="491">
        <f t="shared" si="15"/>
        <v>130.97019286966687</v>
      </c>
      <c r="H73" s="492">
        <f>IF(A$51=37802,IF(ISERROR(L73)=TRUE,IF(ISBLANK(A73)=FALSE,IF(MONTH(A73)=MONTH(MAX(A$51:A$75)),A73,""),""),""),IF(ISERROR(L73)=TRUE,IF(MONTH(A73)=MONTH(MAX(A$51:A$75)),A73,""),""))</f>
        <v>43709</v>
      </c>
      <c r="I73" s="488">
        <f t="shared" si="12"/>
        <v>117.56914852131001</v>
      </c>
      <c r="J73" s="488">
        <f t="shared" si="12"/>
        <v>95.400795596970184</v>
      </c>
      <c r="K73" s="488">
        <f t="shared" si="12"/>
        <v>130.97019286966687</v>
      </c>
      <c r="L73" s="488" t="e">
        <f t="shared" si="13"/>
        <v>#N/A</v>
      </c>
    </row>
    <row r="74" spans="1:12" ht="15" customHeight="1" x14ac:dyDescent="0.2">
      <c r="A74" s="490" t="s">
        <v>477</v>
      </c>
      <c r="B74" s="487">
        <v>164686</v>
      </c>
      <c r="C74" s="487">
        <v>34879</v>
      </c>
      <c r="D74" s="487">
        <v>22342</v>
      </c>
      <c r="E74" s="491">
        <f t="shared" si="15"/>
        <v>116.76794032771542</v>
      </c>
      <c r="F74" s="491">
        <f t="shared" si="15"/>
        <v>95.032968230614131</v>
      </c>
      <c r="G74" s="491">
        <f t="shared" si="15"/>
        <v>130.57860900058444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164316</v>
      </c>
      <c r="C75" s="493">
        <v>33529</v>
      </c>
      <c r="D75" s="493">
        <v>21466</v>
      </c>
      <c r="E75" s="491">
        <f t="shared" si="15"/>
        <v>116.50559782184817</v>
      </c>
      <c r="F75" s="491">
        <f t="shared" si="15"/>
        <v>91.354694567053556</v>
      </c>
      <c r="G75" s="491">
        <f t="shared" si="15"/>
        <v>125.45879602571594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117.56914852131001</v>
      </c>
      <c r="J77" s="488">
        <f>IF(J75&lt;&gt;"",J75,IF(J74&lt;&gt;"",J74,IF(J73&lt;&gt;"",J73,IF(J72&lt;&gt;"",J72,IF(J71&lt;&gt;"",J71,IF(J70&lt;&gt;"",J70,""))))))</f>
        <v>95.400795596970184</v>
      </c>
      <c r="K77" s="488">
        <f>IF(K75&lt;&gt;"",K75,IF(K74&lt;&gt;"",K74,IF(K73&lt;&gt;"",K73,IF(K72&lt;&gt;"",K72,IF(K71&lt;&gt;"",K71,IF(K70&lt;&gt;"",K70,""))))))</f>
        <v>130.97019286966687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+17,6%</v>
      </c>
      <c r="J79" s="488" t="str">
        <f>"GeB - ausschließlich: "&amp;IF(J77&gt;100,"+","")&amp;TEXT(J77-100,"0,0")&amp;"%"</f>
        <v>GeB - ausschließlich: -4,6%</v>
      </c>
      <c r="K79" s="488" t="str">
        <f>"GeB - im Nebenjob: "&amp;IF(K77&gt;100,"+","")&amp;TEXT(K77-100,"0,0")&amp;"%"</f>
        <v>GeB - im Nebenjob: +31,0%</v>
      </c>
    </row>
    <row r="81" spans="9:9" ht="15" customHeight="1" x14ac:dyDescent="0.2">
      <c r="I81" s="488" t="str">
        <f>IF(ISERROR(HLOOKUP(1,I$78:K$79,2,FALSE)),"",HLOOKUP(1,I$78:K$79,2,FALSE))</f>
        <v>GeB - im Nebenjob: +31,0%</v>
      </c>
    </row>
    <row r="82" spans="9:9" ht="15" customHeight="1" x14ac:dyDescent="0.2">
      <c r="I82" s="488" t="str">
        <f>IF(ISERROR(HLOOKUP(2,I$78:K$79,2,FALSE)),"",HLOOKUP(2,I$78:K$79,2,FALSE))</f>
        <v>SvB: +17,6%</v>
      </c>
    </row>
    <row r="83" spans="9:9" ht="15" customHeight="1" x14ac:dyDescent="0.2">
      <c r="I83" s="488" t="str">
        <f>IF(ISERROR(HLOOKUP(3,I$78:K$79,2,FALSE)),"",HLOOKUP(3,I$78:K$79,2,FALSE))</f>
        <v>GeB - ausschließlich: -4,6%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164316</v>
      </c>
      <c r="E12" s="114">
        <v>164686</v>
      </c>
      <c r="F12" s="114">
        <v>165816</v>
      </c>
      <c r="G12" s="114">
        <v>163453</v>
      </c>
      <c r="H12" s="114">
        <v>162342</v>
      </c>
      <c r="I12" s="115">
        <v>1974</v>
      </c>
      <c r="J12" s="116">
        <v>1.2159515097756588</v>
      </c>
      <c r="N12" s="117"/>
    </row>
    <row r="13" spans="1:15" s="110" customFormat="1" ht="13.5" customHeight="1" x14ac:dyDescent="0.2">
      <c r="A13" s="118" t="s">
        <v>105</v>
      </c>
      <c r="B13" s="119" t="s">
        <v>106</v>
      </c>
      <c r="C13" s="113">
        <v>53.704447527933979</v>
      </c>
      <c r="D13" s="114">
        <v>88245</v>
      </c>
      <c r="E13" s="114">
        <v>88256</v>
      </c>
      <c r="F13" s="114">
        <v>89140</v>
      </c>
      <c r="G13" s="114">
        <v>87690</v>
      </c>
      <c r="H13" s="114">
        <v>86899</v>
      </c>
      <c r="I13" s="115">
        <v>1346</v>
      </c>
      <c r="J13" s="116">
        <v>1.5489246136319175</v>
      </c>
    </row>
    <row r="14" spans="1:15" s="110" customFormat="1" ht="13.5" customHeight="1" x14ac:dyDescent="0.2">
      <c r="A14" s="120"/>
      <c r="B14" s="119" t="s">
        <v>107</v>
      </c>
      <c r="C14" s="113">
        <v>46.295552472066021</v>
      </c>
      <c r="D14" s="114">
        <v>76071</v>
      </c>
      <c r="E14" s="114">
        <v>76430</v>
      </c>
      <c r="F14" s="114">
        <v>76676</v>
      </c>
      <c r="G14" s="114">
        <v>75763</v>
      </c>
      <c r="H14" s="114">
        <v>75443</v>
      </c>
      <c r="I14" s="115">
        <v>628</v>
      </c>
      <c r="J14" s="116">
        <v>0.83241652638415753</v>
      </c>
    </row>
    <row r="15" spans="1:15" s="110" customFormat="1" ht="13.5" customHeight="1" x14ac:dyDescent="0.2">
      <c r="A15" s="118" t="s">
        <v>105</v>
      </c>
      <c r="B15" s="121" t="s">
        <v>108</v>
      </c>
      <c r="C15" s="113">
        <v>10.796270600550159</v>
      </c>
      <c r="D15" s="114">
        <v>17740</v>
      </c>
      <c r="E15" s="114">
        <v>18371</v>
      </c>
      <c r="F15" s="114">
        <v>18904</v>
      </c>
      <c r="G15" s="114">
        <v>17323</v>
      </c>
      <c r="H15" s="114">
        <v>17664</v>
      </c>
      <c r="I15" s="115">
        <v>76</v>
      </c>
      <c r="J15" s="116">
        <v>0.43025362318840582</v>
      </c>
    </row>
    <row r="16" spans="1:15" s="110" customFormat="1" ht="13.5" customHeight="1" x14ac:dyDescent="0.2">
      <c r="A16" s="118"/>
      <c r="B16" s="121" t="s">
        <v>109</v>
      </c>
      <c r="C16" s="113">
        <v>66.818812531950627</v>
      </c>
      <c r="D16" s="114">
        <v>109794</v>
      </c>
      <c r="E16" s="114">
        <v>109881</v>
      </c>
      <c r="F16" s="114">
        <v>110747</v>
      </c>
      <c r="G16" s="114">
        <v>110618</v>
      </c>
      <c r="H16" s="114">
        <v>109788</v>
      </c>
      <c r="I16" s="115">
        <v>6</v>
      </c>
      <c r="J16" s="116">
        <v>5.465078150617554E-3</v>
      </c>
    </row>
    <row r="17" spans="1:10" s="110" customFormat="1" ht="13.5" customHeight="1" x14ac:dyDescent="0.2">
      <c r="A17" s="118"/>
      <c r="B17" s="121" t="s">
        <v>110</v>
      </c>
      <c r="C17" s="113">
        <v>20.936488229995863</v>
      </c>
      <c r="D17" s="114">
        <v>34402</v>
      </c>
      <c r="E17" s="114">
        <v>34031</v>
      </c>
      <c r="F17" s="114">
        <v>33806</v>
      </c>
      <c r="G17" s="114">
        <v>33229</v>
      </c>
      <c r="H17" s="114">
        <v>32686</v>
      </c>
      <c r="I17" s="115">
        <v>1716</v>
      </c>
      <c r="J17" s="116">
        <v>5.249954108792755</v>
      </c>
    </row>
    <row r="18" spans="1:10" s="110" customFormat="1" ht="13.5" customHeight="1" x14ac:dyDescent="0.2">
      <c r="A18" s="120"/>
      <c r="B18" s="121" t="s">
        <v>111</v>
      </c>
      <c r="C18" s="113">
        <v>1.4484286375033473</v>
      </c>
      <c r="D18" s="114">
        <v>2380</v>
      </c>
      <c r="E18" s="114">
        <v>2403</v>
      </c>
      <c r="F18" s="114">
        <v>2359</v>
      </c>
      <c r="G18" s="114">
        <v>2283</v>
      </c>
      <c r="H18" s="114">
        <v>2204</v>
      </c>
      <c r="I18" s="115">
        <v>176</v>
      </c>
      <c r="J18" s="116">
        <v>7.9854809437386569</v>
      </c>
    </row>
    <row r="19" spans="1:10" s="110" customFormat="1" ht="13.5" customHeight="1" x14ac:dyDescent="0.2">
      <c r="A19" s="120"/>
      <c r="B19" s="121" t="s">
        <v>112</v>
      </c>
      <c r="C19" s="113">
        <v>0.39131916551035811</v>
      </c>
      <c r="D19" s="114">
        <v>643</v>
      </c>
      <c r="E19" s="114">
        <v>664</v>
      </c>
      <c r="F19" s="114">
        <v>698</v>
      </c>
      <c r="G19" s="114">
        <v>610</v>
      </c>
      <c r="H19" s="114">
        <v>588</v>
      </c>
      <c r="I19" s="115">
        <v>55</v>
      </c>
      <c r="J19" s="116">
        <v>9.353741496598639</v>
      </c>
    </row>
    <row r="20" spans="1:10" s="110" customFormat="1" ht="13.5" customHeight="1" x14ac:dyDescent="0.2">
      <c r="A20" s="118" t="s">
        <v>113</v>
      </c>
      <c r="B20" s="122" t="s">
        <v>114</v>
      </c>
      <c r="C20" s="113">
        <v>68.858175710216898</v>
      </c>
      <c r="D20" s="114">
        <v>113145</v>
      </c>
      <c r="E20" s="114">
        <v>113515</v>
      </c>
      <c r="F20" s="114">
        <v>115049</v>
      </c>
      <c r="G20" s="114">
        <v>113343</v>
      </c>
      <c r="H20" s="114">
        <v>113008</v>
      </c>
      <c r="I20" s="115">
        <v>137</v>
      </c>
      <c r="J20" s="116">
        <v>0.12123035537307093</v>
      </c>
    </row>
    <row r="21" spans="1:10" s="110" customFormat="1" ht="13.5" customHeight="1" x14ac:dyDescent="0.2">
      <c r="A21" s="120"/>
      <c r="B21" s="122" t="s">
        <v>115</v>
      </c>
      <c r="C21" s="113">
        <v>31.141824289783102</v>
      </c>
      <c r="D21" s="114">
        <v>51171</v>
      </c>
      <c r="E21" s="114">
        <v>51171</v>
      </c>
      <c r="F21" s="114">
        <v>50767</v>
      </c>
      <c r="G21" s="114">
        <v>50110</v>
      </c>
      <c r="H21" s="114">
        <v>49334</v>
      </c>
      <c r="I21" s="115">
        <v>1837</v>
      </c>
      <c r="J21" s="116">
        <v>3.7235983297523005</v>
      </c>
    </row>
    <row r="22" spans="1:10" s="110" customFormat="1" ht="13.5" customHeight="1" x14ac:dyDescent="0.2">
      <c r="A22" s="118" t="s">
        <v>113</v>
      </c>
      <c r="B22" s="122" t="s">
        <v>116</v>
      </c>
      <c r="C22" s="113">
        <v>87.443097446383803</v>
      </c>
      <c r="D22" s="114">
        <v>143683</v>
      </c>
      <c r="E22" s="114">
        <v>144273</v>
      </c>
      <c r="F22" s="114">
        <v>144935</v>
      </c>
      <c r="G22" s="114">
        <v>142704</v>
      </c>
      <c r="H22" s="114">
        <v>142734</v>
      </c>
      <c r="I22" s="115">
        <v>949</v>
      </c>
      <c r="J22" s="116">
        <v>0.66487312062998305</v>
      </c>
    </row>
    <row r="23" spans="1:10" s="110" customFormat="1" ht="13.5" customHeight="1" x14ac:dyDescent="0.2">
      <c r="A23" s="123"/>
      <c r="B23" s="124" t="s">
        <v>117</v>
      </c>
      <c r="C23" s="125">
        <v>12.4516176148397</v>
      </c>
      <c r="D23" s="114">
        <v>20460</v>
      </c>
      <c r="E23" s="114">
        <v>20241</v>
      </c>
      <c r="F23" s="114">
        <v>20702</v>
      </c>
      <c r="G23" s="114">
        <v>20562</v>
      </c>
      <c r="H23" s="114">
        <v>19412</v>
      </c>
      <c r="I23" s="115">
        <v>1048</v>
      </c>
      <c r="J23" s="116">
        <v>5.3987224397280036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54995</v>
      </c>
      <c r="E26" s="114">
        <v>57221</v>
      </c>
      <c r="F26" s="114">
        <v>57423</v>
      </c>
      <c r="G26" s="114">
        <v>57894</v>
      </c>
      <c r="H26" s="140">
        <v>56557</v>
      </c>
      <c r="I26" s="115">
        <v>-1562</v>
      </c>
      <c r="J26" s="116">
        <v>-2.7618155135526989</v>
      </c>
    </row>
    <row r="27" spans="1:10" s="110" customFormat="1" ht="13.5" customHeight="1" x14ac:dyDescent="0.2">
      <c r="A27" s="118" t="s">
        <v>105</v>
      </c>
      <c r="B27" s="119" t="s">
        <v>106</v>
      </c>
      <c r="C27" s="113">
        <v>41.032821165560506</v>
      </c>
      <c r="D27" s="115">
        <v>22566</v>
      </c>
      <c r="E27" s="114">
        <v>23495</v>
      </c>
      <c r="F27" s="114">
        <v>23495</v>
      </c>
      <c r="G27" s="114">
        <v>23585</v>
      </c>
      <c r="H27" s="140">
        <v>22974</v>
      </c>
      <c r="I27" s="115">
        <v>-408</v>
      </c>
      <c r="J27" s="116">
        <v>-1.7759206059023243</v>
      </c>
    </row>
    <row r="28" spans="1:10" s="110" customFormat="1" ht="13.5" customHeight="1" x14ac:dyDescent="0.2">
      <c r="A28" s="120"/>
      <c r="B28" s="119" t="s">
        <v>107</v>
      </c>
      <c r="C28" s="113">
        <v>58.967178834439494</v>
      </c>
      <c r="D28" s="115">
        <v>32429</v>
      </c>
      <c r="E28" s="114">
        <v>33726</v>
      </c>
      <c r="F28" s="114">
        <v>33928</v>
      </c>
      <c r="G28" s="114">
        <v>34309</v>
      </c>
      <c r="H28" s="140">
        <v>33583</v>
      </c>
      <c r="I28" s="115">
        <v>-1154</v>
      </c>
      <c r="J28" s="116">
        <v>-3.436262394663967</v>
      </c>
    </row>
    <row r="29" spans="1:10" s="110" customFormat="1" ht="13.5" customHeight="1" x14ac:dyDescent="0.2">
      <c r="A29" s="118" t="s">
        <v>105</v>
      </c>
      <c r="B29" s="121" t="s">
        <v>108</v>
      </c>
      <c r="C29" s="113">
        <v>19.185380489135376</v>
      </c>
      <c r="D29" s="115">
        <v>10551</v>
      </c>
      <c r="E29" s="114">
        <v>11196</v>
      </c>
      <c r="F29" s="114">
        <v>11292</v>
      </c>
      <c r="G29" s="114">
        <v>11758</v>
      </c>
      <c r="H29" s="140">
        <v>10899</v>
      </c>
      <c r="I29" s="115">
        <v>-348</v>
      </c>
      <c r="J29" s="116">
        <v>-3.192953481970823</v>
      </c>
    </row>
    <row r="30" spans="1:10" s="110" customFormat="1" ht="13.5" customHeight="1" x14ac:dyDescent="0.2">
      <c r="A30" s="118"/>
      <c r="B30" s="121" t="s">
        <v>109</v>
      </c>
      <c r="C30" s="113">
        <v>49.282662060187292</v>
      </c>
      <c r="D30" s="115">
        <v>27103</v>
      </c>
      <c r="E30" s="114">
        <v>28314</v>
      </c>
      <c r="F30" s="114">
        <v>28506</v>
      </c>
      <c r="G30" s="114">
        <v>28576</v>
      </c>
      <c r="H30" s="140">
        <v>28354</v>
      </c>
      <c r="I30" s="115">
        <v>-1251</v>
      </c>
      <c r="J30" s="116">
        <v>-4.4120758975805883</v>
      </c>
    </row>
    <row r="31" spans="1:10" s="110" customFormat="1" ht="13.5" customHeight="1" x14ac:dyDescent="0.2">
      <c r="A31" s="118"/>
      <c r="B31" s="121" t="s">
        <v>110</v>
      </c>
      <c r="C31" s="113">
        <v>17.770706427857078</v>
      </c>
      <c r="D31" s="115">
        <v>9773</v>
      </c>
      <c r="E31" s="114">
        <v>10004</v>
      </c>
      <c r="F31" s="114">
        <v>9994</v>
      </c>
      <c r="G31" s="114">
        <v>10024</v>
      </c>
      <c r="H31" s="140">
        <v>9904</v>
      </c>
      <c r="I31" s="115">
        <v>-131</v>
      </c>
      <c r="J31" s="116">
        <v>-1.3226978998384491</v>
      </c>
    </row>
    <row r="32" spans="1:10" s="110" customFormat="1" ht="13.5" customHeight="1" x14ac:dyDescent="0.2">
      <c r="A32" s="120"/>
      <c r="B32" s="121" t="s">
        <v>111</v>
      </c>
      <c r="C32" s="113">
        <v>13.761251022820256</v>
      </c>
      <c r="D32" s="115">
        <v>7568</v>
      </c>
      <c r="E32" s="114">
        <v>7707</v>
      </c>
      <c r="F32" s="114">
        <v>7631</v>
      </c>
      <c r="G32" s="114">
        <v>7536</v>
      </c>
      <c r="H32" s="140">
        <v>7400</v>
      </c>
      <c r="I32" s="115">
        <v>168</v>
      </c>
      <c r="J32" s="116">
        <v>2.2702702702702702</v>
      </c>
    </row>
    <row r="33" spans="1:10" s="110" customFormat="1" ht="13.5" customHeight="1" x14ac:dyDescent="0.2">
      <c r="A33" s="120"/>
      <c r="B33" s="121" t="s">
        <v>112</v>
      </c>
      <c r="C33" s="113">
        <v>1.3528502591144649</v>
      </c>
      <c r="D33" s="115">
        <v>744</v>
      </c>
      <c r="E33" s="114">
        <v>737</v>
      </c>
      <c r="F33" s="114">
        <v>763</v>
      </c>
      <c r="G33" s="114">
        <v>699</v>
      </c>
      <c r="H33" s="140">
        <v>659</v>
      </c>
      <c r="I33" s="115">
        <v>85</v>
      </c>
      <c r="J33" s="116">
        <v>12.898330804248863</v>
      </c>
    </row>
    <row r="34" spans="1:10" s="110" customFormat="1" ht="13.5" customHeight="1" x14ac:dyDescent="0.2">
      <c r="A34" s="118" t="s">
        <v>113</v>
      </c>
      <c r="B34" s="122" t="s">
        <v>116</v>
      </c>
      <c r="C34" s="113">
        <v>86.640603691244664</v>
      </c>
      <c r="D34" s="115">
        <v>47648</v>
      </c>
      <c r="E34" s="114">
        <v>49444</v>
      </c>
      <c r="F34" s="114">
        <v>49712</v>
      </c>
      <c r="G34" s="114">
        <v>50285</v>
      </c>
      <c r="H34" s="140">
        <v>49267</v>
      </c>
      <c r="I34" s="115">
        <v>-1619</v>
      </c>
      <c r="J34" s="116">
        <v>-3.2861753303428256</v>
      </c>
    </row>
    <row r="35" spans="1:10" s="110" customFormat="1" ht="13.5" customHeight="1" x14ac:dyDescent="0.2">
      <c r="A35" s="118"/>
      <c r="B35" s="119" t="s">
        <v>117</v>
      </c>
      <c r="C35" s="113">
        <v>13.108464405855077</v>
      </c>
      <c r="D35" s="115">
        <v>7209</v>
      </c>
      <c r="E35" s="114">
        <v>7624</v>
      </c>
      <c r="F35" s="114">
        <v>7552</v>
      </c>
      <c r="G35" s="114">
        <v>7452</v>
      </c>
      <c r="H35" s="140">
        <v>7152</v>
      </c>
      <c r="I35" s="115">
        <v>57</v>
      </c>
      <c r="J35" s="116">
        <v>0.79697986577181212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33529</v>
      </c>
      <c r="E37" s="114">
        <v>34879</v>
      </c>
      <c r="F37" s="114">
        <v>35014</v>
      </c>
      <c r="G37" s="114">
        <v>35988</v>
      </c>
      <c r="H37" s="140">
        <v>35160</v>
      </c>
      <c r="I37" s="115">
        <v>-1631</v>
      </c>
      <c r="J37" s="116">
        <v>-4.6387940841865758</v>
      </c>
    </row>
    <row r="38" spans="1:10" s="110" customFormat="1" ht="13.5" customHeight="1" x14ac:dyDescent="0.2">
      <c r="A38" s="118" t="s">
        <v>105</v>
      </c>
      <c r="B38" s="119" t="s">
        <v>106</v>
      </c>
      <c r="C38" s="113">
        <v>38.721703599868768</v>
      </c>
      <c r="D38" s="115">
        <v>12983</v>
      </c>
      <c r="E38" s="114">
        <v>13533</v>
      </c>
      <c r="F38" s="114">
        <v>13455</v>
      </c>
      <c r="G38" s="114">
        <v>13808</v>
      </c>
      <c r="H38" s="140">
        <v>13395</v>
      </c>
      <c r="I38" s="115">
        <v>-412</v>
      </c>
      <c r="J38" s="116">
        <v>-3.0757745427398282</v>
      </c>
    </row>
    <row r="39" spans="1:10" s="110" customFormat="1" ht="13.5" customHeight="1" x14ac:dyDescent="0.2">
      <c r="A39" s="120"/>
      <c r="B39" s="119" t="s">
        <v>107</v>
      </c>
      <c r="C39" s="113">
        <v>61.278296400131232</v>
      </c>
      <c r="D39" s="115">
        <v>20546</v>
      </c>
      <c r="E39" s="114">
        <v>21346</v>
      </c>
      <c r="F39" s="114">
        <v>21559</v>
      </c>
      <c r="G39" s="114">
        <v>22180</v>
      </c>
      <c r="H39" s="140">
        <v>21765</v>
      </c>
      <c r="I39" s="115">
        <v>-1219</v>
      </c>
      <c r="J39" s="116">
        <v>-5.6007351252010107</v>
      </c>
    </row>
    <row r="40" spans="1:10" s="110" customFormat="1" ht="13.5" customHeight="1" x14ac:dyDescent="0.2">
      <c r="A40" s="118" t="s">
        <v>105</v>
      </c>
      <c r="B40" s="121" t="s">
        <v>108</v>
      </c>
      <c r="C40" s="113">
        <v>23.31414596319604</v>
      </c>
      <c r="D40" s="115">
        <v>7817</v>
      </c>
      <c r="E40" s="114">
        <v>8212</v>
      </c>
      <c r="F40" s="114">
        <v>8209</v>
      </c>
      <c r="G40" s="114">
        <v>8950</v>
      </c>
      <c r="H40" s="140">
        <v>8136</v>
      </c>
      <c r="I40" s="115">
        <v>-319</v>
      </c>
      <c r="J40" s="116">
        <v>-3.9208456243854473</v>
      </c>
    </row>
    <row r="41" spans="1:10" s="110" customFormat="1" ht="13.5" customHeight="1" x14ac:dyDescent="0.2">
      <c r="A41" s="118"/>
      <c r="B41" s="121" t="s">
        <v>109</v>
      </c>
      <c r="C41" s="113">
        <v>36.365534313579289</v>
      </c>
      <c r="D41" s="115">
        <v>12193</v>
      </c>
      <c r="E41" s="114">
        <v>12817</v>
      </c>
      <c r="F41" s="114">
        <v>12990</v>
      </c>
      <c r="G41" s="114">
        <v>13238</v>
      </c>
      <c r="H41" s="140">
        <v>13347</v>
      </c>
      <c r="I41" s="115">
        <v>-1154</v>
      </c>
      <c r="J41" s="116">
        <v>-8.6461377088484301</v>
      </c>
    </row>
    <row r="42" spans="1:10" s="110" customFormat="1" ht="13.5" customHeight="1" x14ac:dyDescent="0.2">
      <c r="A42" s="118"/>
      <c r="B42" s="121" t="s">
        <v>110</v>
      </c>
      <c r="C42" s="113">
        <v>18.33040054877867</v>
      </c>
      <c r="D42" s="115">
        <v>6146</v>
      </c>
      <c r="E42" s="114">
        <v>6342</v>
      </c>
      <c r="F42" s="114">
        <v>6404</v>
      </c>
      <c r="G42" s="114">
        <v>6491</v>
      </c>
      <c r="H42" s="140">
        <v>6480</v>
      </c>
      <c r="I42" s="115">
        <v>-334</v>
      </c>
      <c r="J42" s="116">
        <v>-5.1543209876543212</v>
      </c>
    </row>
    <row r="43" spans="1:10" s="110" customFormat="1" ht="13.5" customHeight="1" x14ac:dyDescent="0.2">
      <c r="A43" s="120"/>
      <c r="B43" s="121" t="s">
        <v>111</v>
      </c>
      <c r="C43" s="113">
        <v>21.989919174446001</v>
      </c>
      <c r="D43" s="115">
        <v>7373</v>
      </c>
      <c r="E43" s="114">
        <v>7508</v>
      </c>
      <c r="F43" s="114">
        <v>7411</v>
      </c>
      <c r="G43" s="114">
        <v>7309</v>
      </c>
      <c r="H43" s="140">
        <v>7197</v>
      </c>
      <c r="I43" s="115">
        <v>176</v>
      </c>
      <c r="J43" s="116">
        <v>2.4454633875225786</v>
      </c>
    </row>
    <row r="44" spans="1:10" s="110" customFormat="1" ht="13.5" customHeight="1" x14ac:dyDescent="0.2">
      <c r="A44" s="120"/>
      <c r="B44" s="121" t="s">
        <v>112</v>
      </c>
      <c r="C44" s="113">
        <v>2.0847624444510724</v>
      </c>
      <c r="D44" s="115">
        <v>699</v>
      </c>
      <c r="E44" s="114">
        <v>687</v>
      </c>
      <c r="F44" s="114">
        <v>702</v>
      </c>
      <c r="G44" s="114">
        <v>625</v>
      </c>
      <c r="H44" s="140">
        <v>594</v>
      </c>
      <c r="I44" s="115">
        <v>105</v>
      </c>
      <c r="J44" s="116">
        <v>17.676767676767678</v>
      </c>
    </row>
    <row r="45" spans="1:10" s="110" customFormat="1" ht="13.5" customHeight="1" x14ac:dyDescent="0.2">
      <c r="A45" s="118" t="s">
        <v>113</v>
      </c>
      <c r="B45" s="122" t="s">
        <v>116</v>
      </c>
      <c r="C45" s="113">
        <v>86.4147454442423</v>
      </c>
      <c r="D45" s="115">
        <v>28974</v>
      </c>
      <c r="E45" s="114">
        <v>29992</v>
      </c>
      <c r="F45" s="114">
        <v>30171</v>
      </c>
      <c r="G45" s="114">
        <v>31148</v>
      </c>
      <c r="H45" s="140">
        <v>30418</v>
      </c>
      <c r="I45" s="115">
        <v>-1444</v>
      </c>
      <c r="J45" s="116">
        <v>-4.7471891643106057</v>
      </c>
    </row>
    <row r="46" spans="1:10" s="110" customFormat="1" ht="13.5" customHeight="1" x14ac:dyDescent="0.2">
      <c r="A46" s="118"/>
      <c r="B46" s="119" t="s">
        <v>117</v>
      </c>
      <c r="C46" s="113">
        <v>13.191565510453637</v>
      </c>
      <c r="D46" s="115">
        <v>4423</v>
      </c>
      <c r="E46" s="114">
        <v>4739</v>
      </c>
      <c r="F46" s="114">
        <v>4689</v>
      </c>
      <c r="G46" s="114">
        <v>4690</v>
      </c>
      <c r="H46" s="140">
        <v>4607</v>
      </c>
      <c r="I46" s="115">
        <v>-184</v>
      </c>
      <c r="J46" s="116">
        <v>-3.9939222921640982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21466</v>
      </c>
      <c r="E48" s="114">
        <v>22342</v>
      </c>
      <c r="F48" s="114">
        <v>22409</v>
      </c>
      <c r="G48" s="114">
        <v>21906</v>
      </c>
      <c r="H48" s="140">
        <v>21397</v>
      </c>
      <c r="I48" s="115">
        <v>69</v>
      </c>
      <c r="J48" s="116">
        <v>0.32247511333364492</v>
      </c>
    </row>
    <row r="49" spans="1:12" s="110" customFormat="1" ht="13.5" customHeight="1" x14ac:dyDescent="0.2">
      <c r="A49" s="118" t="s">
        <v>105</v>
      </c>
      <c r="B49" s="119" t="s">
        <v>106</v>
      </c>
      <c r="C49" s="113">
        <v>44.642690766793997</v>
      </c>
      <c r="D49" s="115">
        <v>9583</v>
      </c>
      <c r="E49" s="114">
        <v>9962</v>
      </c>
      <c r="F49" s="114">
        <v>10040</v>
      </c>
      <c r="G49" s="114">
        <v>9777</v>
      </c>
      <c r="H49" s="140">
        <v>9579</v>
      </c>
      <c r="I49" s="115">
        <v>4</v>
      </c>
      <c r="J49" s="116">
        <v>4.1758012318613633E-2</v>
      </c>
    </row>
    <row r="50" spans="1:12" s="110" customFormat="1" ht="13.5" customHeight="1" x14ac:dyDescent="0.2">
      <c r="A50" s="120"/>
      <c r="B50" s="119" t="s">
        <v>107</v>
      </c>
      <c r="C50" s="113">
        <v>55.357309233206003</v>
      </c>
      <c r="D50" s="115">
        <v>11883</v>
      </c>
      <c r="E50" s="114">
        <v>12380</v>
      </c>
      <c r="F50" s="114">
        <v>12369</v>
      </c>
      <c r="G50" s="114">
        <v>12129</v>
      </c>
      <c r="H50" s="140">
        <v>11818</v>
      </c>
      <c r="I50" s="115">
        <v>65</v>
      </c>
      <c r="J50" s="116">
        <v>0.55000846166864104</v>
      </c>
    </row>
    <row r="51" spans="1:12" s="110" customFormat="1" ht="13.5" customHeight="1" x14ac:dyDescent="0.2">
      <c r="A51" s="118" t="s">
        <v>105</v>
      </c>
      <c r="B51" s="121" t="s">
        <v>108</v>
      </c>
      <c r="C51" s="113">
        <v>12.736420385726264</v>
      </c>
      <c r="D51" s="115">
        <v>2734</v>
      </c>
      <c r="E51" s="114">
        <v>2984</v>
      </c>
      <c r="F51" s="114">
        <v>3083</v>
      </c>
      <c r="G51" s="114">
        <v>2808</v>
      </c>
      <c r="H51" s="140">
        <v>2763</v>
      </c>
      <c r="I51" s="115">
        <v>-29</v>
      </c>
      <c r="J51" s="116">
        <v>-1.0495837857401376</v>
      </c>
    </row>
    <row r="52" spans="1:12" s="110" customFormat="1" ht="13.5" customHeight="1" x14ac:dyDescent="0.2">
      <c r="A52" s="118"/>
      <c r="B52" s="121" t="s">
        <v>109</v>
      </c>
      <c r="C52" s="113">
        <v>69.458678840957788</v>
      </c>
      <c r="D52" s="115">
        <v>14910</v>
      </c>
      <c r="E52" s="114">
        <v>15497</v>
      </c>
      <c r="F52" s="114">
        <v>15516</v>
      </c>
      <c r="G52" s="114">
        <v>15338</v>
      </c>
      <c r="H52" s="140">
        <v>15007</v>
      </c>
      <c r="I52" s="115">
        <v>-97</v>
      </c>
      <c r="J52" s="116">
        <v>-0.64636502965282872</v>
      </c>
    </row>
    <row r="53" spans="1:12" s="110" customFormat="1" ht="13.5" customHeight="1" x14ac:dyDescent="0.2">
      <c r="A53" s="118"/>
      <c r="B53" s="121" t="s">
        <v>110</v>
      </c>
      <c r="C53" s="113">
        <v>16.896487468554923</v>
      </c>
      <c r="D53" s="115">
        <v>3627</v>
      </c>
      <c r="E53" s="114">
        <v>3662</v>
      </c>
      <c r="F53" s="114">
        <v>3590</v>
      </c>
      <c r="G53" s="114">
        <v>3533</v>
      </c>
      <c r="H53" s="140">
        <v>3424</v>
      </c>
      <c r="I53" s="115">
        <v>203</v>
      </c>
      <c r="J53" s="116">
        <v>5.9287383177570092</v>
      </c>
    </row>
    <row r="54" spans="1:12" s="110" customFormat="1" ht="13.5" customHeight="1" x14ac:dyDescent="0.2">
      <c r="A54" s="120"/>
      <c r="B54" s="121" t="s">
        <v>111</v>
      </c>
      <c r="C54" s="113">
        <v>0.90841330476101745</v>
      </c>
      <c r="D54" s="115">
        <v>195</v>
      </c>
      <c r="E54" s="114">
        <v>199</v>
      </c>
      <c r="F54" s="114">
        <v>220</v>
      </c>
      <c r="G54" s="114">
        <v>227</v>
      </c>
      <c r="H54" s="140">
        <v>203</v>
      </c>
      <c r="I54" s="115">
        <v>-8</v>
      </c>
      <c r="J54" s="116">
        <v>-3.9408866995073892</v>
      </c>
    </row>
    <row r="55" spans="1:12" s="110" customFormat="1" ht="13.5" customHeight="1" x14ac:dyDescent="0.2">
      <c r="A55" s="120"/>
      <c r="B55" s="121" t="s">
        <v>112</v>
      </c>
      <c r="C55" s="113">
        <v>0.20963383956023479</v>
      </c>
      <c r="D55" s="115">
        <v>45</v>
      </c>
      <c r="E55" s="114">
        <v>50</v>
      </c>
      <c r="F55" s="114">
        <v>61</v>
      </c>
      <c r="G55" s="114">
        <v>74</v>
      </c>
      <c r="H55" s="140">
        <v>65</v>
      </c>
      <c r="I55" s="115">
        <v>-20</v>
      </c>
      <c r="J55" s="116">
        <v>-30.76923076923077</v>
      </c>
    </row>
    <row r="56" spans="1:12" s="110" customFormat="1" ht="13.5" customHeight="1" x14ac:dyDescent="0.2">
      <c r="A56" s="118" t="s">
        <v>113</v>
      </c>
      <c r="B56" s="122" t="s">
        <v>116</v>
      </c>
      <c r="C56" s="113">
        <v>86.993384887729434</v>
      </c>
      <c r="D56" s="115">
        <v>18674</v>
      </c>
      <c r="E56" s="114">
        <v>19452</v>
      </c>
      <c r="F56" s="114">
        <v>19541</v>
      </c>
      <c r="G56" s="114">
        <v>19137</v>
      </c>
      <c r="H56" s="140">
        <v>18849</v>
      </c>
      <c r="I56" s="115">
        <v>-175</v>
      </c>
      <c r="J56" s="116">
        <v>-0.9284312165101597</v>
      </c>
    </row>
    <row r="57" spans="1:12" s="110" customFormat="1" ht="13.5" customHeight="1" x14ac:dyDescent="0.2">
      <c r="A57" s="142"/>
      <c r="B57" s="124" t="s">
        <v>117</v>
      </c>
      <c r="C57" s="125">
        <v>12.978663933662537</v>
      </c>
      <c r="D57" s="143">
        <v>2786</v>
      </c>
      <c r="E57" s="144">
        <v>2885</v>
      </c>
      <c r="F57" s="144">
        <v>2863</v>
      </c>
      <c r="G57" s="144">
        <v>2762</v>
      </c>
      <c r="H57" s="145">
        <v>2545</v>
      </c>
      <c r="I57" s="143">
        <v>241</v>
      </c>
      <c r="J57" s="146">
        <v>9.4695481335952856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164316</v>
      </c>
      <c r="E12" s="236">
        <v>164686</v>
      </c>
      <c r="F12" s="114">
        <v>165816</v>
      </c>
      <c r="G12" s="114">
        <v>163453</v>
      </c>
      <c r="H12" s="140">
        <v>162342</v>
      </c>
      <c r="I12" s="115">
        <v>1974</v>
      </c>
      <c r="J12" s="116">
        <v>1.2159515097756588</v>
      </c>
    </row>
    <row r="13" spans="1:15" s="110" customFormat="1" ht="12" customHeight="1" x14ac:dyDescent="0.2">
      <c r="A13" s="118" t="s">
        <v>105</v>
      </c>
      <c r="B13" s="119" t="s">
        <v>106</v>
      </c>
      <c r="C13" s="113">
        <v>53.704447527933979</v>
      </c>
      <c r="D13" s="115">
        <v>88245</v>
      </c>
      <c r="E13" s="114">
        <v>88256</v>
      </c>
      <c r="F13" s="114">
        <v>89140</v>
      </c>
      <c r="G13" s="114">
        <v>87690</v>
      </c>
      <c r="H13" s="140">
        <v>86899</v>
      </c>
      <c r="I13" s="115">
        <v>1346</v>
      </c>
      <c r="J13" s="116">
        <v>1.5489246136319175</v>
      </c>
    </row>
    <row r="14" spans="1:15" s="110" customFormat="1" ht="12" customHeight="1" x14ac:dyDescent="0.2">
      <c r="A14" s="118"/>
      <c r="B14" s="119" t="s">
        <v>107</v>
      </c>
      <c r="C14" s="113">
        <v>46.295552472066021</v>
      </c>
      <c r="D14" s="115">
        <v>76071</v>
      </c>
      <c r="E14" s="114">
        <v>76430</v>
      </c>
      <c r="F14" s="114">
        <v>76676</v>
      </c>
      <c r="G14" s="114">
        <v>75763</v>
      </c>
      <c r="H14" s="140">
        <v>75443</v>
      </c>
      <c r="I14" s="115">
        <v>628</v>
      </c>
      <c r="J14" s="116">
        <v>0.83241652638415753</v>
      </c>
    </row>
    <row r="15" spans="1:15" s="110" customFormat="1" ht="12" customHeight="1" x14ac:dyDescent="0.2">
      <c r="A15" s="118" t="s">
        <v>105</v>
      </c>
      <c r="B15" s="121" t="s">
        <v>108</v>
      </c>
      <c r="C15" s="113">
        <v>10.796270600550159</v>
      </c>
      <c r="D15" s="115">
        <v>17740</v>
      </c>
      <c r="E15" s="114">
        <v>18371</v>
      </c>
      <c r="F15" s="114">
        <v>18904</v>
      </c>
      <c r="G15" s="114">
        <v>17323</v>
      </c>
      <c r="H15" s="140">
        <v>17664</v>
      </c>
      <c r="I15" s="115">
        <v>76</v>
      </c>
      <c r="J15" s="116">
        <v>0.43025362318840582</v>
      </c>
    </row>
    <row r="16" spans="1:15" s="110" customFormat="1" ht="12" customHeight="1" x14ac:dyDescent="0.2">
      <c r="A16" s="118"/>
      <c r="B16" s="121" t="s">
        <v>109</v>
      </c>
      <c r="C16" s="113">
        <v>66.818812531950627</v>
      </c>
      <c r="D16" s="115">
        <v>109794</v>
      </c>
      <c r="E16" s="114">
        <v>109881</v>
      </c>
      <c r="F16" s="114">
        <v>110747</v>
      </c>
      <c r="G16" s="114">
        <v>110618</v>
      </c>
      <c r="H16" s="140">
        <v>109788</v>
      </c>
      <c r="I16" s="115">
        <v>6</v>
      </c>
      <c r="J16" s="116">
        <v>5.465078150617554E-3</v>
      </c>
    </row>
    <row r="17" spans="1:10" s="110" customFormat="1" ht="12" customHeight="1" x14ac:dyDescent="0.2">
      <c r="A17" s="118"/>
      <c r="B17" s="121" t="s">
        <v>110</v>
      </c>
      <c r="C17" s="113">
        <v>20.936488229995863</v>
      </c>
      <c r="D17" s="115">
        <v>34402</v>
      </c>
      <c r="E17" s="114">
        <v>34031</v>
      </c>
      <c r="F17" s="114">
        <v>33806</v>
      </c>
      <c r="G17" s="114">
        <v>33229</v>
      </c>
      <c r="H17" s="140">
        <v>32686</v>
      </c>
      <c r="I17" s="115">
        <v>1716</v>
      </c>
      <c r="J17" s="116">
        <v>5.249954108792755</v>
      </c>
    </row>
    <row r="18" spans="1:10" s="110" customFormat="1" ht="12" customHeight="1" x14ac:dyDescent="0.2">
      <c r="A18" s="120"/>
      <c r="B18" s="121" t="s">
        <v>111</v>
      </c>
      <c r="C18" s="113">
        <v>1.4484286375033473</v>
      </c>
      <c r="D18" s="115">
        <v>2380</v>
      </c>
      <c r="E18" s="114">
        <v>2403</v>
      </c>
      <c r="F18" s="114">
        <v>2359</v>
      </c>
      <c r="G18" s="114">
        <v>2283</v>
      </c>
      <c r="H18" s="140">
        <v>2204</v>
      </c>
      <c r="I18" s="115">
        <v>176</v>
      </c>
      <c r="J18" s="116">
        <v>7.9854809437386569</v>
      </c>
    </row>
    <row r="19" spans="1:10" s="110" customFormat="1" ht="12" customHeight="1" x14ac:dyDescent="0.2">
      <c r="A19" s="120"/>
      <c r="B19" s="121" t="s">
        <v>112</v>
      </c>
      <c r="C19" s="113">
        <v>0.39131916551035811</v>
      </c>
      <c r="D19" s="115">
        <v>643</v>
      </c>
      <c r="E19" s="114">
        <v>664</v>
      </c>
      <c r="F19" s="114">
        <v>698</v>
      </c>
      <c r="G19" s="114">
        <v>610</v>
      </c>
      <c r="H19" s="140">
        <v>588</v>
      </c>
      <c r="I19" s="115">
        <v>55</v>
      </c>
      <c r="J19" s="116">
        <v>9.353741496598639</v>
      </c>
    </row>
    <row r="20" spans="1:10" s="110" customFormat="1" ht="12" customHeight="1" x14ac:dyDescent="0.2">
      <c r="A20" s="118" t="s">
        <v>113</v>
      </c>
      <c r="B20" s="119" t="s">
        <v>181</v>
      </c>
      <c r="C20" s="113">
        <v>68.858175710216898</v>
      </c>
      <c r="D20" s="115">
        <v>113145</v>
      </c>
      <c r="E20" s="114">
        <v>113515</v>
      </c>
      <c r="F20" s="114">
        <v>115049</v>
      </c>
      <c r="G20" s="114">
        <v>113343</v>
      </c>
      <c r="H20" s="140">
        <v>113008</v>
      </c>
      <c r="I20" s="115">
        <v>137</v>
      </c>
      <c r="J20" s="116">
        <v>0.12123035537307093</v>
      </c>
    </row>
    <row r="21" spans="1:10" s="110" customFormat="1" ht="12" customHeight="1" x14ac:dyDescent="0.2">
      <c r="A21" s="118"/>
      <c r="B21" s="119" t="s">
        <v>182</v>
      </c>
      <c r="C21" s="113">
        <v>31.141824289783102</v>
      </c>
      <c r="D21" s="115">
        <v>51171</v>
      </c>
      <c r="E21" s="114">
        <v>51171</v>
      </c>
      <c r="F21" s="114">
        <v>50767</v>
      </c>
      <c r="G21" s="114">
        <v>50110</v>
      </c>
      <c r="H21" s="140">
        <v>49334</v>
      </c>
      <c r="I21" s="115">
        <v>1837</v>
      </c>
      <c r="J21" s="116">
        <v>3.7235983297523005</v>
      </c>
    </row>
    <row r="22" spans="1:10" s="110" customFormat="1" ht="12" customHeight="1" x14ac:dyDescent="0.2">
      <c r="A22" s="118" t="s">
        <v>113</v>
      </c>
      <c r="B22" s="119" t="s">
        <v>116</v>
      </c>
      <c r="C22" s="113">
        <v>87.443097446383803</v>
      </c>
      <c r="D22" s="115">
        <v>143683</v>
      </c>
      <c r="E22" s="114">
        <v>144273</v>
      </c>
      <c r="F22" s="114">
        <v>144935</v>
      </c>
      <c r="G22" s="114">
        <v>142704</v>
      </c>
      <c r="H22" s="140">
        <v>142734</v>
      </c>
      <c r="I22" s="115">
        <v>949</v>
      </c>
      <c r="J22" s="116">
        <v>0.66487312062998305</v>
      </c>
    </row>
    <row r="23" spans="1:10" s="110" customFormat="1" ht="12" customHeight="1" x14ac:dyDescent="0.2">
      <c r="A23" s="118"/>
      <c r="B23" s="119" t="s">
        <v>117</v>
      </c>
      <c r="C23" s="113">
        <v>12.4516176148397</v>
      </c>
      <c r="D23" s="115">
        <v>20460</v>
      </c>
      <c r="E23" s="114">
        <v>20241</v>
      </c>
      <c r="F23" s="114">
        <v>20702</v>
      </c>
      <c r="G23" s="114">
        <v>20562</v>
      </c>
      <c r="H23" s="140">
        <v>19412</v>
      </c>
      <c r="I23" s="115">
        <v>1048</v>
      </c>
      <c r="J23" s="116">
        <v>5.3987224397280036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230621</v>
      </c>
      <c r="E64" s="236">
        <v>231377</v>
      </c>
      <c r="F64" s="236">
        <v>232551</v>
      </c>
      <c r="G64" s="236">
        <v>228702</v>
      </c>
      <c r="H64" s="140">
        <v>228488</v>
      </c>
      <c r="I64" s="115">
        <v>2133</v>
      </c>
      <c r="J64" s="116">
        <v>0.9335282378067995</v>
      </c>
    </row>
    <row r="65" spans="1:12" s="110" customFormat="1" ht="12" customHeight="1" x14ac:dyDescent="0.2">
      <c r="A65" s="118" t="s">
        <v>105</v>
      </c>
      <c r="B65" s="119" t="s">
        <v>106</v>
      </c>
      <c r="C65" s="113">
        <v>52.550721746935452</v>
      </c>
      <c r="D65" s="235">
        <v>121193</v>
      </c>
      <c r="E65" s="236">
        <v>121502</v>
      </c>
      <c r="F65" s="236">
        <v>122583</v>
      </c>
      <c r="G65" s="236">
        <v>120439</v>
      </c>
      <c r="H65" s="140">
        <v>120212</v>
      </c>
      <c r="I65" s="115">
        <v>981</v>
      </c>
      <c r="J65" s="116">
        <v>0.81605829700861809</v>
      </c>
    </row>
    <row r="66" spans="1:12" s="110" customFormat="1" ht="12" customHeight="1" x14ac:dyDescent="0.2">
      <c r="A66" s="118"/>
      <c r="B66" s="119" t="s">
        <v>107</v>
      </c>
      <c r="C66" s="113">
        <v>47.449278253064548</v>
      </c>
      <c r="D66" s="235">
        <v>109428</v>
      </c>
      <c r="E66" s="236">
        <v>109875</v>
      </c>
      <c r="F66" s="236">
        <v>109968</v>
      </c>
      <c r="G66" s="236">
        <v>108263</v>
      </c>
      <c r="H66" s="140">
        <v>108276</v>
      </c>
      <c r="I66" s="115">
        <v>1152</v>
      </c>
      <c r="J66" s="116">
        <v>1.0639476892386124</v>
      </c>
    </row>
    <row r="67" spans="1:12" s="110" customFormat="1" ht="12" customHeight="1" x14ac:dyDescent="0.2">
      <c r="A67" s="118" t="s">
        <v>105</v>
      </c>
      <c r="B67" s="121" t="s">
        <v>108</v>
      </c>
      <c r="C67" s="113">
        <v>10.02120361979178</v>
      </c>
      <c r="D67" s="235">
        <v>23111</v>
      </c>
      <c r="E67" s="236">
        <v>24016</v>
      </c>
      <c r="F67" s="236">
        <v>24740</v>
      </c>
      <c r="G67" s="236">
        <v>22447</v>
      </c>
      <c r="H67" s="140">
        <v>23231</v>
      </c>
      <c r="I67" s="115">
        <v>-120</v>
      </c>
      <c r="J67" s="116">
        <v>-0.51655116008781365</v>
      </c>
    </row>
    <row r="68" spans="1:12" s="110" customFormat="1" ht="12" customHeight="1" x14ac:dyDescent="0.2">
      <c r="A68" s="118"/>
      <c r="B68" s="121" t="s">
        <v>109</v>
      </c>
      <c r="C68" s="113">
        <v>66.731997519740176</v>
      </c>
      <c r="D68" s="235">
        <v>153898</v>
      </c>
      <c r="E68" s="236">
        <v>154251</v>
      </c>
      <c r="F68" s="236">
        <v>155220</v>
      </c>
      <c r="G68" s="236">
        <v>154625</v>
      </c>
      <c r="H68" s="140">
        <v>154553</v>
      </c>
      <c r="I68" s="115">
        <v>-655</v>
      </c>
      <c r="J68" s="116">
        <v>-0.42380283786144557</v>
      </c>
    </row>
    <row r="69" spans="1:12" s="110" customFormat="1" ht="12" customHeight="1" x14ac:dyDescent="0.2">
      <c r="A69" s="118"/>
      <c r="B69" s="121" t="s">
        <v>110</v>
      </c>
      <c r="C69" s="113">
        <v>21.937291053286561</v>
      </c>
      <c r="D69" s="235">
        <v>50592</v>
      </c>
      <c r="E69" s="236">
        <v>50078</v>
      </c>
      <c r="F69" s="236">
        <v>49618</v>
      </c>
      <c r="G69" s="236">
        <v>48791</v>
      </c>
      <c r="H69" s="140">
        <v>47979</v>
      </c>
      <c r="I69" s="115">
        <v>2613</v>
      </c>
      <c r="J69" s="116">
        <v>5.4461326830488339</v>
      </c>
    </row>
    <row r="70" spans="1:12" s="110" customFormat="1" ht="12" customHeight="1" x14ac:dyDescent="0.2">
      <c r="A70" s="120"/>
      <c r="B70" s="121" t="s">
        <v>111</v>
      </c>
      <c r="C70" s="113">
        <v>1.3095078071814796</v>
      </c>
      <c r="D70" s="235">
        <v>3020</v>
      </c>
      <c r="E70" s="236">
        <v>3032</v>
      </c>
      <c r="F70" s="236">
        <v>2973</v>
      </c>
      <c r="G70" s="236">
        <v>2839</v>
      </c>
      <c r="H70" s="140">
        <v>2725</v>
      </c>
      <c r="I70" s="115">
        <v>295</v>
      </c>
      <c r="J70" s="116">
        <v>10.825688073394495</v>
      </c>
    </row>
    <row r="71" spans="1:12" s="110" customFormat="1" ht="12" customHeight="1" x14ac:dyDescent="0.2">
      <c r="A71" s="120"/>
      <c r="B71" s="121" t="s">
        <v>112</v>
      </c>
      <c r="C71" s="113">
        <v>0.3984892962913178</v>
      </c>
      <c r="D71" s="235">
        <v>919</v>
      </c>
      <c r="E71" s="236">
        <v>919</v>
      </c>
      <c r="F71" s="236">
        <v>963</v>
      </c>
      <c r="G71" s="236">
        <v>842</v>
      </c>
      <c r="H71" s="140">
        <v>800</v>
      </c>
      <c r="I71" s="115">
        <v>119</v>
      </c>
      <c r="J71" s="116">
        <v>14.875</v>
      </c>
    </row>
    <row r="72" spans="1:12" s="110" customFormat="1" ht="12" customHeight="1" x14ac:dyDescent="0.2">
      <c r="A72" s="118" t="s">
        <v>113</v>
      </c>
      <c r="B72" s="119" t="s">
        <v>181</v>
      </c>
      <c r="C72" s="113">
        <v>70.516128193009308</v>
      </c>
      <c r="D72" s="235">
        <v>162625</v>
      </c>
      <c r="E72" s="236">
        <v>163443</v>
      </c>
      <c r="F72" s="236">
        <v>165159</v>
      </c>
      <c r="G72" s="236">
        <v>162543</v>
      </c>
      <c r="H72" s="140">
        <v>162884</v>
      </c>
      <c r="I72" s="115">
        <v>-259</v>
      </c>
      <c r="J72" s="116">
        <v>-0.15900886520468555</v>
      </c>
    </row>
    <row r="73" spans="1:12" s="110" customFormat="1" ht="12" customHeight="1" x14ac:dyDescent="0.2">
      <c r="A73" s="118"/>
      <c r="B73" s="119" t="s">
        <v>182</v>
      </c>
      <c r="C73" s="113">
        <v>29.483871806990692</v>
      </c>
      <c r="D73" s="115">
        <v>67996</v>
      </c>
      <c r="E73" s="114">
        <v>67934</v>
      </c>
      <c r="F73" s="114">
        <v>67392</v>
      </c>
      <c r="G73" s="114">
        <v>66159</v>
      </c>
      <c r="H73" s="140">
        <v>65604</v>
      </c>
      <c r="I73" s="115">
        <v>2392</v>
      </c>
      <c r="J73" s="116">
        <v>3.6461191390768857</v>
      </c>
    </row>
    <row r="74" spans="1:12" s="110" customFormat="1" ht="12" customHeight="1" x14ac:dyDescent="0.2">
      <c r="A74" s="118" t="s">
        <v>113</v>
      </c>
      <c r="B74" s="119" t="s">
        <v>116</v>
      </c>
      <c r="C74" s="113">
        <v>89.838739750499741</v>
      </c>
      <c r="D74" s="115">
        <v>207187</v>
      </c>
      <c r="E74" s="114">
        <v>208251</v>
      </c>
      <c r="F74" s="114">
        <v>208841</v>
      </c>
      <c r="G74" s="114">
        <v>205784</v>
      </c>
      <c r="H74" s="140">
        <v>206214</v>
      </c>
      <c r="I74" s="115">
        <v>973</v>
      </c>
      <c r="J74" s="116">
        <v>0.47183993327320162</v>
      </c>
    </row>
    <row r="75" spans="1:12" s="110" customFormat="1" ht="12" customHeight="1" x14ac:dyDescent="0.2">
      <c r="A75" s="142"/>
      <c r="B75" s="124" t="s">
        <v>117</v>
      </c>
      <c r="C75" s="125">
        <v>10.081909279727345</v>
      </c>
      <c r="D75" s="143">
        <v>23251</v>
      </c>
      <c r="E75" s="144">
        <v>22936</v>
      </c>
      <c r="F75" s="144">
        <v>23516</v>
      </c>
      <c r="G75" s="144">
        <v>22736</v>
      </c>
      <c r="H75" s="145">
        <v>22085</v>
      </c>
      <c r="I75" s="143">
        <v>1166</v>
      </c>
      <c r="J75" s="146">
        <v>5.2796015395064524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164316</v>
      </c>
      <c r="G11" s="114">
        <v>164686</v>
      </c>
      <c r="H11" s="114">
        <v>165816</v>
      </c>
      <c r="I11" s="114">
        <v>163453</v>
      </c>
      <c r="J11" s="140">
        <v>162342</v>
      </c>
      <c r="K11" s="114">
        <v>1974</v>
      </c>
      <c r="L11" s="116">
        <v>1.2159515097756588</v>
      </c>
    </row>
    <row r="12" spans="1:17" s="110" customFormat="1" ht="24.95" customHeight="1" x14ac:dyDescent="0.2">
      <c r="A12" s="604" t="s">
        <v>185</v>
      </c>
      <c r="B12" s="605"/>
      <c r="C12" s="605"/>
      <c r="D12" s="606"/>
      <c r="E12" s="113">
        <v>53.704447527933979</v>
      </c>
      <c r="F12" s="115">
        <v>88245</v>
      </c>
      <c r="G12" s="114">
        <v>88256</v>
      </c>
      <c r="H12" s="114">
        <v>89140</v>
      </c>
      <c r="I12" s="114">
        <v>87690</v>
      </c>
      <c r="J12" s="140">
        <v>86899</v>
      </c>
      <c r="K12" s="114">
        <v>1346</v>
      </c>
      <c r="L12" s="116">
        <v>1.5489246136319175</v>
      </c>
    </row>
    <row r="13" spans="1:17" s="110" customFormat="1" ht="15" customHeight="1" x14ac:dyDescent="0.2">
      <c r="A13" s="120"/>
      <c r="B13" s="612" t="s">
        <v>107</v>
      </c>
      <c r="C13" s="612"/>
      <c r="E13" s="113">
        <v>46.295552472066021</v>
      </c>
      <c r="F13" s="115">
        <v>76071</v>
      </c>
      <c r="G13" s="114">
        <v>76430</v>
      </c>
      <c r="H13" s="114">
        <v>76676</v>
      </c>
      <c r="I13" s="114">
        <v>75763</v>
      </c>
      <c r="J13" s="140">
        <v>75443</v>
      </c>
      <c r="K13" s="114">
        <v>628</v>
      </c>
      <c r="L13" s="116">
        <v>0.83241652638415753</v>
      </c>
    </row>
    <row r="14" spans="1:17" s="110" customFormat="1" ht="24.95" customHeight="1" x14ac:dyDescent="0.2">
      <c r="A14" s="604" t="s">
        <v>186</v>
      </c>
      <c r="B14" s="605"/>
      <c r="C14" s="605"/>
      <c r="D14" s="606"/>
      <c r="E14" s="113">
        <v>10.796270600550159</v>
      </c>
      <c r="F14" s="115">
        <v>17740</v>
      </c>
      <c r="G14" s="114">
        <v>18371</v>
      </c>
      <c r="H14" s="114">
        <v>18904</v>
      </c>
      <c r="I14" s="114">
        <v>17323</v>
      </c>
      <c r="J14" s="140">
        <v>17664</v>
      </c>
      <c r="K14" s="114">
        <v>76</v>
      </c>
      <c r="L14" s="116">
        <v>0.43025362318840582</v>
      </c>
    </row>
    <row r="15" spans="1:17" s="110" customFormat="1" ht="15" customHeight="1" x14ac:dyDescent="0.2">
      <c r="A15" s="120"/>
      <c r="B15" s="119"/>
      <c r="C15" s="258" t="s">
        <v>106</v>
      </c>
      <c r="E15" s="113">
        <v>58.500563697857949</v>
      </c>
      <c r="F15" s="115">
        <v>10378</v>
      </c>
      <c r="G15" s="114">
        <v>10724</v>
      </c>
      <c r="H15" s="114">
        <v>11124</v>
      </c>
      <c r="I15" s="114">
        <v>10201</v>
      </c>
      <c r="J15" s="140">
        <v>10337</v>
      </c>
      <c r="K15" s="114">
        <v>41</v>
      </c>
      <c r="L15" s="116">
        <v>0.39663345264583533</v>
      </c>
    </row>
    <row r="16" spans="1:17" s="110" customFormat="1" ht="15" customHeight="1" x14ac:dyDescent="0.2">
      <c r="A16" s="120"/>
      <c r="B16" s="119"/>
      <c r="C16" s="258" t="s">
        <v>107</v>
      </c>
      <c r="E16" s="113">
        <v>41.499436302142051</v>
      </c>
      <c r="F16" s="115">
        <v>7362</v>
      </c>
      <c r="G16" s="114">
        <v>7647</v>
      </c>
      <c r="H16" s="114">
        <v>7780</v>
      </c>
      <c r="I16" s="114">
        <v>7122</v>
      </c>
      <c r="J16" s="140">
        <v>7327</v>
      </c>
      <c r="K16" s="114">
        <v>35</v>
      </c>
      <c r="L16" s="116">
        <v>0.47768527364542107</v>
      </c>
    </row>
    <row r="17" spans="1:12" s="110" customFormat="1" ht="15" customHeight="1" x14ac:dyDescent="0.2">
      <c r="A17" s="120"/>
      <c r="B17" s="121" t="s">
        <v>109</v>
      </c>
      <c r="C17" s="258"/>
      <c r="E17" s="113">
        <v>66.818812531950627</v>
      </c>
      <c r="F17" s="115">
        <v>109794</v>
      </c>
      <c r="G17" s="114">
        <v>109881</v>
      </c>
      <c r="H17" s="114">
        <v>110747</v>
      </c>
      <c r="I17" s="114">
        <v>110618</v>
      </c>
      <c r="J17" s="140">
        <v>109788</v>
      </c>
      <c r="K17" s="114">
        <v>6</v>
      </c>
      <c r="L17" s="116">
        <v>5.465078150617554E-3</v>
      </c>
    </row>
    <row r="18" spans="1:12" s="110" customFormat="1" ht="15" customHeight="1" x14ac:dyDescent="0.2">
      <c r="A18" s="120"/>
      <c r="B18" s="119"/>
      <c r="C18" s="258" t="s">
        <v>106</v>
      </c>
      <c r="E18" s="113">
        <v>53.916425305572254</v>
      </c>
      <c r="F18" s="115">
        <v>59197</v>
      </c>
      <c r="G18" s="114">
        <v>59080</v>
      </c>
      <c r="H18" s="114">
        <v>59677</v>
      </c>
      <c r="I18" s="114">
        <v>59480</v>
      </c>
      <c r="J18" s="140">
        <v>58846</v>
      </c>
      <c r="K18" s="114">
        <v>351</v>
      </c>
      <c r="L18" s="116">
        <v>0.59647214763960166</v>
      </c>
    </row>
    <row r="19" spans="1:12" s="110" customFormat="1" ht="15" customHeight="1" x14ac:dyDescent="0.2">
      <c r="A19" s="120"/>
      <c r="B19" s="119"/>
      <c r="C19" s="258" t="s">
        <v>107</v>
      </c>
      <c r="E19" s="113">
        <v>46.083574694427746</v>
      </c>
      <c r="F19" s="115">
        <v>50597</v>
      </c>
      <c r="G19" s="114">
        <v>50801</v>
      </c>
      <c r="H19" s="114">
        <v>51070</v>
      </c>
      <c r="I19" s="114">
        <v>51138</v>
      </c>
      <c r="J19" s="140">
        <v>50942</v>
      </c>
      <c r="K19" s="114">
        <v>-345</v>
      </c>
      <c r="L19" s="116">
        <v>-0.67724078363629225</v>
      </c>
    </row>
    <row r="20" spans="1:12" s="110" customFormat="1" ht="15" customHeight="1" x14ac:dyDescent="0.2">
      <c r="A20" s="120"/>
      <c r="B20" s="121" t="s">
        <v>110</v>
      </c>
      <c r="C20" s="258"/>
      <c r="E20" s="113">
        <v>20.936488229995863</v>
      </c>
      <c r="F20" s="115">
        <v>34402</v>
      </c>
      <c r="G20" s="114">
        <v>34031</v>
      </c>
      <c r="H20" s="114">
        <v>33806</v>
      </c>
      <c r="I20" s="114">
        <v>33229</v>
      </c>
      <c r="J20" s="140">
        <v>32686</v>
      </c>
      <c r="K20" s="114">
        <v>1716</v>
      </c>
      <c r="L20" s="116">
        <v>5.249954108792755</v>
      </c>
    </row>
    <row r="21" spans="1:12" s="110" customFormat="1" ht="15" customHeight="1" x14ac:dyDescent="0.2">
      <c r="A21" s="120"/>
      <c r="B21" s="119"/>
      <c r="C21" s="258" t="s">
        <v>106</v>
      </c>
      <c r="E21" s="113">
        <v>50.087204232312075</v>
      </c>
      <c r="F21" s="115">
        <v>17231</v>
      </c>
      <c r="G21" s="114">
        <v>17020</v>
      </c>
      <c r="H21" s="114">
        <v>16907</v>
      </c>
      <c r="I21" s="114">
        <v>16620</v>
      </c>
      <c r="J21" s="140">
        <v>16344</v>
      </c>
      <c r="K21" s="114">
        <v>887</v>
      </c>
      <c r="L21" s="116">
        <v>5.427068037200196</v>
      </c>
    </row>
    <row r="22" spans="1:12" s="110" customFormat="1" ht="15" customHeight="1" x14ac:dyDescent="0.2">
      <c r="A22" s="120"/>
      <c r="B22" s="119"/>
      <c r="C22" s="258" t="s">
        <v>107</v>
      </c>
      <c r="E22" s="113">
        <v>49.912795767687925</v>
      </c>
      <c r="F22" s="115">
        <v>17171</v>
      </c>
      <c r="G22" s="114">
        <v>17011</v>
      </c>
      <c r="H22" s="114">
        <v>16899</v>
      </c>
      <c r="I22" s="114">
        <v>16609</v>
      </c>
      <c r="J22" s="140">
        <v>16342</v>
      </c>
      <c r="K22" s="114">
        <v>829</v>
      </c>
      <c r="L22" s="116">
        <v>5.0728185044670173</v>
      </c>
    </row>
    <row r="23" spans="1:12" s="110" customFormat="1" ht="15" customHeight="1" x14ac:dyDescent="0.2">
      <c r="A23" s="120"/>
      <c r="B23" s="121" t="s">
        <v>111</v>
      </c>
      <c r="C23" s="258"/>
      <c r="E23" s="113">
        <v>1.4484286375033473</v>
      </c>
      <c r="F23" s="115">
        <v>2380</v>
      </c>
      <c r="G23" s="114">
        <v>2403</v>
      </c>
      <c r="H23" s="114">
        <v>2359</v>
      </c>
      <c r="I23" s="114">
        <v>2283</v>
      </c>
      <c r="J23" s="140">
        <v>2204</v>
      </c>
      <c r="K23" s="114">
        <v>176</v>
      </c>
      <c r="L23" s="116">
        <v>7.9854809437386569</v>
      </c>
    </row>
    <row r="24" spans="1:12" s="110" customFormat="1" ht="15" customHeight="1" x14ac:dyDescent="0.2">
      <c r="A24" s="120"/>
      <c r="B24" s="119"/>
      <c r="C24" s="258" t="s">
        <v>106</v>
      </c>
      <c r="E24" s="113">
        <v>60.462184873949582</v>
      </c>
      <c r="F24" s="115">
        <v>1439</v>
      </c>
      <c r="G24" s="114">
        <v>1432</v>
      </c>
      <c r="H24" s="114">
        <v>1432</v>
      </c>
      <c r="I24" s="114">
        <v>1389</v>
      </c>
      <c r="J24" s="140">
        <v>1372</v>
      </c>
      <c r="K24" s="114">
        <v>67</v>
      </c>
      <c r="L24" s="116">
        <v>4.8833819241982503</v>
      </c>
    </row>
    <row r="25" spans="1:12" s="110" customFormat="1" ht="15" customHeight="1" x14ac:dyDescent="0.2">
      <c r="A25" s="120"/>
      <c r="B25" s="119"/>
      <c r="C25" s="258" t="s">
        <v>107</v>
      </c>
      <c r="E25" s="113">
        <v>39.537815126050418</v>
      </c>
      <c r="F25" s="115">
        <v>941</v>
      </c>
      <c r="G25" s="114">
        <v>971</v>
      </c>
      <c r="H25" s="114">
        <v>927</v>
      </c>
      <c r="I25" s="114">
        <v>894</v>
      </c>
      <c r="J25" s="140">
        <v>832</v>
      </c>
      <c r="K25" s="114">
        <v>109</v>
      </c>
      <c r="L25" s="116">
        <v>13.100961538461538</v>
      </c>
    </row>
    <row r="26" spans="1:12" s="110" customFormat="1" ht="15" customHeight="1" x14ac:dyDescent="0.2">
      <c r="A26" s="120"/>
      <c r="C26" s="121" t="s">
        <v>187</v>
      </c>
      <c r="D26" s="110" t="s">
        <v>188</v>
      </c>
      <c r="E26" s="113">
        <v>0.39131916551035811</v>
      </c>
      <c r="F26" s="115">
        <v>643</v>
      </c>
      <c r="G26" s="114">
        <v>664</v>
      </c>
      <c r="H26" s="114">
        <v>698</v>
      </c>
      <c r="I26" s="114">
        <v>610</v>
      </c>
      <c r="J26" s="140">
        <v>588</v>
      </c>
      <c r="K26" s="114">
        <v>55</v>
      </c>
      <c r="L26" s="116">
        <v>9.353741496598639</v>
      </c>
    </row>
    <row r="27" spans="1:12" s="110" customFormat="1" ht="15" customHeight="1" x14ac:dyDescent="0.2">
      <c r="A27" s="120"/>
      <c r="B27" s="119"/>
      <c r="D27" s="259" t="s">
        <v>106</v>
      </c>
      <c r="E27" s="113">
        <v>52.255054432348366</v>
      </c>
      <c r="F27" s="115">
        <v>336</v>
      </c>
      <c r="G27" s="114">
        <v>318</v>
      </c>
      <c r="H27" s="114">
        <v>357</v>
      </c>
      <c r="I27" s="114">
        <v>315</v>
      </c>
      <c r="J27" s="140">
        <v>316</v>
      </c>
      <c r="K27" s="114">
        <v>20</v>
      </c>
      <c r="L27" s="116">
        <v>6.3291139240506329</v>
      </c>
    </row>
    <row r="28" spans="1:12" s="110" customFormat="1" ht="15" customHeight="1" x14ac:dyDescent="0.2">
      <c r="A28" s="120"/>
      <c r="B28" s="119"/>
      <c r="D28" s="259" t="s">
        <v>107</v>
      </c>
      <c r="E28" s="113">
        <v>47.744945567651634</v>
      </c>
      <c r="F28" s="115">
        <v>307</v>
      </c>
      <c r="G28" s="114">
        <v>346</v>
      </c>
      <c r="H28" s="114">
        <v>341</v>
      </c>
      <c r="I28" s="114">
        <v>295</v>
      </c>
      <c r="J28" s="140">
        <v>272</v>
      </c>
      <c r="K28" s="114">
        <v>35</v>
      </c>
      <c r="L28" s="116">
        <v>12.867647058823529</v>
      </c>
    </row>
    <row r="29" spans="1:12" s="110" customFormat="1" ht="24.95" customHeight="1" x14ac:dyDescent="0.2">
      <c r="A29" s="604" t="s">
        <v>189</v>
      </c>
      <c r="B29" s="605"/>
      <c r="C29" s="605"/>
      <c r="D29" s="606"/>
      <c r="E29" s="113">
        <v>87.443097446383803</v>
      </c>
      <c r="F29" s="115">
        <v>143683</v>
      </c>
      <c r="G29" s="114">
        <v>144273</v>
      </c>
      <c r="H29" s="114">
        <v>144935</v>
      </c>
      <c r="I29" s="114">
        <v>142704</v>
      </c>
      <c r="J29" s="140">
        <v>142734</v>
      </c>
      <c r="K29" s="114">
        <v>949</v>
      </c>
      <c r="L29" s="116">
        <v>0.66487312062998305</v>
      </c>
    </row>
    <row r="30" spans="1:12" s="110" customFormat="1" ht="15" customHeight="1" x14ac:dyDescent="0.2">
      <c r="A30" s="120"/>
      <c r="B30" s="119"/>
      <c r="C30" s="258" t="s">
        <v>106</v>
      </c>
      <c r="E30" s="113">
        <v>51.83842208194428</v>
      </c>
      <c r="F30" s="115">
        <v>74483</v>
      </c>
      <c r="G30" s="114">
        <v>74730</v>
      </c>
      <c r="H30" s="114">
        <v>75223</v>
      </c>
      <c r="I30" s="114">
        <v>74004</v>
      </c>
      <c r="J30" s="140">
        <v>74000</v>
      </c>
      <c r="K30" s="114">
        <v>483</v>
      </c>
      <c r="L30" s="116">
        <v>0.6527027027027027</v>
      </c>
    </row>
    <row r="31" spans="1:12" s="110" customFormat="1" ht="15" customHeight="1" x14ac:dyDescent="0.2">
      <c r="A31" s="120"/>
      <c r="B31" s="119"/>
      <c r="C31" s="258" t="s">
        <v>107</v>
      </c>
      <c r="E31" s="113">
        <v>48.16157791805572</v>
      </c>
      <c r="F31" s="115">
        <v>69200</v>
      </c>
      <c r="G31" s="114">
        <v>69543</v>
      </c>
      <c r="H31" s="114">
        <v>69712</v>
      </c>
      <c r="I31" s="114">
        <v>68700</v>
      </c>
      <c r="J31" s="140">
        <v>68734</v>
      </c>
      <c r="K31" s="114">
        <v>466</v>
      </c>
      <c r="L31" s="116">
        <v>0.67797596531556437</v>
      </c>
    </row>
    <row r="32" spans="1:12" s="110" customFormat="1" ht="15" customHeight="1" x14ac:dyDescent="0.2">
      <c r="A32" s="120"/>
      <c r="B32" s="119" t="s">
        <v>117</v>
      </c>
      <c r="C32" s="258"/>
      <c r="E32" s="113">
        <v>12.4516176148397</v>
      </c>
      <c r="F32" s="115">
        <v>20460</v>
      </c>
      <c r="G32" s="114">
        <v>20241</v>
      </c>
      <c r="H32" s="114">
        <v>20702</v>
      </c>
      <c r="I32" s="114">
        <v>20562</v>
      </c>
      <c r="J32" s="140">
        <v>19412</v>
      </c>
      <c r="K32" s="114">
        <v>1048</v>
      </c>
      <c r="L32" s="116">
        <v>5.3987224397280036</v>
      </c>
    </row>
    <row r="33" spans="1:12" s="110" customFormat="1" ht="15" customHeight="1" x14ac:dyDescent="0.2">
      <c r="A33" s="120"/>
      <c r="B33" s="119"/>
      <c r="C33" s="258" t="s">
        <v>106</v>
      </c>
      <c r="E33" s="113">
        <v>66.705767350928639</v>
      </c>
      <c r="F33" s="115">
        <v>13648</v>
      </c>
      <c r="G33" s="114">
        <v>13416</v>
      </c>
      <c r="H33" s="114">
        <v>13803</v>
      </c>
      <c r="I33" s="114">
        <v>13560</v>
      </c>
      <c r="J33" s="140">
        <v>12768</v>
      </c>
      <c r="K33" s="114">
        <v>880</v>
      </c>
      <c r="L33" s="116">
        <v>6.8922305764411025</v>
      </c>
    </row>
    <row r="34" spans="1:12" s="110" customFormat="1" ht="15" customHeight="1" x14ac:dyDescent="0.2">
      <c r="A34" s="120"/>
      <c r="B34" s="119"/>
      <c r="C34" s="258" t="s">
        <v>107</v>
      </c>
      <c r="E34" s="113">
        <v>33.294232649071361</v>
      </c>
      <c r="F34" s="115">
        <v>6812</v>
      </c>
      <c r="G34" s="114">
        <v>6825</v>
      </c>
      <c r="H34" s="114">
        <v>6899</v>
      </c>
      <c r="I34" s="114">
        <v>7002</v>
      </c>
      <c r="J34" s="140">
        <v>6644</v>
      </c>
      <c r="K34" s="114">
        <v>168</v>
      </c>
      <c r="L34" s="116">
        <v>2.5285972305839857</v>
      </c>
    </row>
    <row r="35" spans="1:12" s="110" customFormat="1" ht="24.95" customHeight="1" x14ac:dyDescent="0.2">
      <c r="A35" s="604" t="s">
        <v>190</v>
      </c>
      <c r="B35" s="605"/>
      <c r="C35" s="605"/>
      <c r="D35" s="606"/>
      <c r="E35" s="113">
        <v>68.858175710216898</v>
      </c>
      <c r="F35" s="115">
        <v>113145</v>
      </c>
      <c r="G35" s="114">
        <v>113515</v>
      </c>
      <c r="H35" s="114">
        <v>115049</v>
      </c>
      <c r="I35" s="114">
        <v>113343</v>
      </c>
      <c r="J35" s="140">
        <v>113008</v>
      </c>
      <c r="K35" s="114">
        <v>137</v>
      </c>
      <c r="L35" s="116">
        <v>0.12123035537307093</v>
      </c>
    </row>
    <row r="36" spans="1:12" s="110" customFormat="1" ht="15" customHeight="1" x14ac:dyDescent="0.2">
      <c r="A36" s="120"/>
      <c r="B36" s="119"/>
      <c r="C36" s="258" t="s">
        <v>106</v>
      </c>
      <c r="E36" s="113">
        <v>67.731671748641119</v>
      </c>
      <c r="F36" s="115">
        <v>76635</v>
      </c>
      <c r="G36" s="114">
        <v>76745</v>
      </c>
      <c r="H36" s="114">
        <v>77762</v>
      </c>
      <c r="I36" s="114">
        <v>76543</v>
      </c>
      <c r="J36" s="140">
        <v>76181</v>
      </c>
      <c r="K36" s="114">
        <v>454</v>
      </c>
      <c r="L36" s="116">
        <v>0.59594912117194576</v>
      </c>
    </row>
    <row r="37" spans="1:12" s="110" customFormat="1" ht="15" customHeight="1" x14ac:dyDescent="0.2">
      <c r="A37" s="120"/>
      <c r="B37" s="119"/>
      <c r="C37" s="258" t="s">
        <v>107</v>
      </c>
      <c r="E37" s="113">
        <v>32.268328251358874</v>
      </c>
      <c r="F37" s="115">
        <v>36510</v>
      </c>
      <c r="G37" s="114">
        <v>36770</v>
      </c>
      <c r="H37" s="114">
        <v>37287</v>
      </c>
      <c r="I37" s="114">
        <v>36800</v>
      </c>
      <c r="J37" s="140">
        <v>36827</v>
      </c>
      <c r="K37" s="114">
        <v>-317</v>
      </c>
      <c r="L37" s="116">
        <v>-0.8607814918402259</v>
      </c>
    </row>
    <row r="38" spans="1:12" s="110" customFormat="1" ht="15" customHeight="1" x14ac:dyDescent="0.2">
      <c r="A38" s="120"/>
      <c r="B38" s="119" t="s">
        <v>182</v>
      </c>
      <c r="C38" s="258"/>
      <c r="E38" s="113">
        <v>31.141824289783102</v>
      </c>
      <c r="F38" s="115">
        <v>51171</v>
      </c>
      <c r="G38" s="114">
        <v>51171</v>
      </c>
      <c r="H38" s="114">
        <v>50767</v>
      </c>
      <c r="I38" s="114">
        <v>50110</v>
      </c>
      <c r="J38" s="140">
        <v>49334</v>
      </c>
      <c r="K38" s="114">
        <v>1837</v>
      </c>
      <c r="L38" s="116">
        <v>3.7235983297523005</v>
      </c>
    </row>
    <row r="39" spans="1:12" s="110" customFormat="1" ht="15" customHeight="1" x14ac:dyDescent="0.2">
      <c r="A39" s="120"/>
      <c r="B39" s="119"/>
      <c r="C39" s="258" t="s">
        <v>106</v>
      </c>
      <c r="E39" s="113">
        <v>22.68863223310078</v>
      </c>
      <c r="F39" s="115">
        <v>11610</v>
      </c>
      <c r="G39" s="114">
        <v>11511</v>
      </c>
      <c r="H39" s="114">
        <v>11378</v>
      </c>
      <c r="I39" s="114">
        <v>11147</v>
      </c>
      <c r="J39" s="140">
        <v>10718</v>
      </c>
      <c r="K39" s="114">
        <v>892</v>
      </c>
      <c r="L39" s="116">
        <v>8.322448217951111</v>
      </c>
    </row>
    <row r="40" spans="1:12" s="110" customFormat="1" ht="15" customHeight="1" x14ac:dyDescent="0.2">
      <c r="A40" s="120"/>
      <c r="B40" s="119"/>
      <c r="C40" s="258" t="s">
        <v>107</v>
      </c>
      <c r="E40" s="113">
        <v>77.311367766899224</v>
      </c>
      <c r="F40" s="115">
        <v>39561</v>
      </c>
      <c r="G40" s="114">
        <v>39660</v>
      </c>
      <c r="H40" s="114">
        <v>39389</v>
      </c>
      <c r="I40" s="114">
        <v>38963</v>
      </c>
      <c r="J40" s="140">
        <v>38616</v>
      </c>
      <c r="K40" s="114">
        <v>945</v>
      </c>
      <c r="L40" s="116">
        <v>2.4471721566190179</v>
      </c>
    </row>
    <row r="41" spans="1:12" s="110" customFormat="1" ht="24.75" customHeight="1" x14ac:dyDescent="0.2">
      <c r="A41" s="604" t="s">
        <v>518</v>
      </c>
      <c r="B41" s="605"/>
      <c r="C41" s="605"/>
      <c r="D41" s="606"/>
      <c r="E41" s="113">
        <v>5.0950607366294216</v>
      </c>
      <c r="F41" s="115">
        <v>8372</v>
      </c>
      <c r="G41" s="114">
        <v>9231</v>
      </c>
      <c r="H41" s="114">
        <v>9410</v>
      </c>
      <c r="I41" s="114">
        <v>7584</v>
      </c>
      <c r="J41" s="140">
        <v>8365</v>
      </c>
      <c r="K41" s="114">
        <v>7</v>
      </c>
      <c r="L41" s="116">
        <v>8.3682008368200833E-2</v>
      </c>
    </row>
    <row r="42" spans="1:12" s="110" customFormat="1" ht="15" customHeight="1" x14ac:dyDescent="0.2">
      <c r="A42" s="120"/>
      <c r="B42" s="119"/>
      <c r="C42" s="258" t="s">
        <v>106</v>
      </c>
      <c r="E42" s="113">
        <v>60.523172479694217</v>
      </c>
      <c r="F42" s="115">
        <v>5067</v>
      </c>
      <c r="G42" s="114">
        <v>5712</v>
      </c>
      <c r="H42" s="114">
        <v>5830</v>
      </c>
      <c r="I42" s="114">
        <v>4623</v>
      </c>
      <c r="J42" s="140">
        <v>5042</v>
      </c>
      <c r="K42" s="114">
        <v>25</v>
      </c>
      <c r="L42" s="116">
        <v>0.49583498611662041</v>
      </c>
    </row>
    <row r="43" spans="1:12" s="110" customFormat="1" ht="15" customHeight="1" x14ac:dyDescent="0.2">
      <c r="A43" s="123"/>
      <c r="B43" s="124"/>
      <c r="C43" s="260" t="s">
        <v>107</v>
      </c>
      <c r="D43" s="261"/>
      <c r="E43" s="125">
        <v>39.476827520305783</v>
      </c>
      <c r="F43" s="143">
        <v>3305</v>
      </c>
      <c r="G43" s="144">
        <v>3519</v>
      </c>
      <c r="H43" s="144">
        <v>3580</v>
      </c>
      <c r="I43" s="144">
        <v>2961</v>
      </c>
      <c r="J43" s="145">
        <v>3323</v>
      </c>
      <c r="K43" s="144">
        <v>-18</v>
      </c>
      <c r="L43" s="146">
        <v>-0.5416792055371652</v>
      </c>
    </row>
    <row r="44" spans="1:12" s="110" customFormat="1" ht="45.75" customHeight="1" x14ac:dyDescent="0.2">
      <c r="A44" s="604" t="s">
        <v>191</v>
      </c>
      <c r="B44" s="605"/>
      <c r="C44" s="605"/>
      <c r="D44" s="606"/>
      <c r="E44" s="113">
        <v>1.6145719223934369</v>
      </c>
      <c r="F44" s="115">
        <v>2653</v>
      </c>
      <c r="G44" s="114">
        <v>2651</v>
      </c>
      <c r="H44" s="114">
        <v>2651</v>
      </c>
      <c r="I44" s="114">
        <v>2593</v>
      </c>
      <c r="J44" s="140">
        <v>2602</v>
      </c>
      <c r="K44" s="114">
        <v>51</v>
      </c>
      <c r="L44" s="116">
        <v>1.9600307455803228</v>
      </c>
    </row>
    <row r="45" spans="1:12" s="110" customFormat="1" ht="15" customHeight="1" x14ac:dyDescent="0.2">
      <c r="A45" s="120"/>
      <c r="B45" s="119"/>
      <c r="C45" s="258" t="s">
        <v>106</v>
      </c>
      <c r="E45" s="113">
        <v>57.595175273275537</v>
      </c>
      <c r="F45" s="115">
        <v>1528</v>
      </c>
      <c r="G45" s="114">
        <v>1530</v>
      </c>
      <c r="H45" s="114">
        <v>1534</v>
      </c>
      <c r="I45" s="114">
        <v>1504</v>
      </c>
      <c r="J45" s="140">
        <v>1509</v>
      </c>
      <c r="K45" s="114">
        <v>19</v>
      </c>
      <c r="L45" s="116">
        <v>1.2591119946984759</v>
      </c>
    </row>
    <row r="46" spans="1:12" s="110" customFormat="1" ht="15" customHeight="1" x14ac:dyDescent="0.2">
      <c r="A46" s="123"/>
      <c r="B46" s="124"/>
      <c r="C46" s="260" t="s">
        <v>107</v>
      </c>
      <c r="D46" s="261"/>
      <c r="E46" s="125">
        <v>42.404824726724463</v>
      </c>
      <c r="F46" s="143">
        <v>1125</v>
      </c>
      <c r="G46" s="144">
        <v>1121</v>
      </c>
      <c r="H46" s="144">
        <v>1117</v>
      </c>
      <c r="I46" s="144">
        <v>1089</v>
      </c>
      <c r="J46" s="145">
        <v>1093</v>
      </c>
      <c r="K46" s="144">
        <v>32</v>
      </c>
      <c r="L46" s="146">
        <v>2.9277218664226901</v>
      </c>
    </row>
    <row r="47" spans="1:12" s="110" customFormat="1" ht="39" customHeight="1" x14ac:dyDescent="0.2">
      <c r="A47" s="604" t="s">
        <v>519</v>
      </c>
      <c r="B47" s="607"/>
      <c r="C47" s="607"/>
      <c r="D47" s="608"/>
      <c r="E47" s="113">
        <v>0.35358699091993478</v>
      </c>
      <c r="F47" s="115">
        <v>581</v>
      </c>
      <c r="G47" s="114">
        <v>597</v>
      </c>
      <c r="H47" s="114">
        <v>539</v>
      </c>
      <c r="I47" s="114">
        <v>502</v>
      </c>
      <c r="J47" s="140">
        <v>557</v>
      </c>
      <c r="K47" s="114">
        <v>24</v>
      </c>
      <c r="L47" s="116">
        <v>4.3087971274685817</v>
      </c>
    </row>
    <row r="48" spans="1:12" s="110" customFormat="1" ht="15" customHeight="1" x14ac:dyDescent="0.2">
      <c r="A48" s="120"/>
      <c r="B48" s="119"/>
      <c r="C48" s="258" t="s">
        <v>106</v>
      </c>
      <c r="E48" s="113">
        <v>43.889845094664373</v>
      </c>
      <c r="F48" s="115">
        <v>255</v>
      </c>
      <c r="G48" s="114">
        <v>255</v>
      </c>
      <c r="H48" s="114">
        <v>232</v>
      </c>
      <c r="I48" s="114">
        <v>227</v>
      </c>
      <c r="J48" s="140">
        <v>250</v>
      </c>
      <c r="K48" s="114">
        <v>5</v>
      </c>
      <c r="L48" s="116">
        <v>2</v>
      </c>
    </row>
    <row r="49" spans="1:12" s="110" customFormat="1" ht="15" customHeight="1" x14ac:dyDescent="0.2">
      <c r="A49" s="123"/>
      <c r="B49" s="124"/>
      <c r="C49" s="260" t="s">
        <v>107</v>
      </c>
      <c r="D49" s="261"/>
      <c r="E49" s="125">
        <v>56.110154905335627</v>
      </c>
      <c r="F49" s="143">
        <v>326</v>
      </c>
      <c r="G49" s="144">
        <v>342</v>
      </c>
      <c r="H49" s="144">
        <v>307</v>
      </c>
      <c r="I49" s="144">
        <v>275</v>
      </c>
      <c r="J49" s="145">
        <v>307</v>
      </c>
      <c r="K49" s="144">
        <v>19</v>
      </c>
      <c r="L49" s="146">
        <v>6.1889250814332248</v>
      </c>
    </row>
    <row r="50" spans="1:12" s="110" customFormat="1" ht="24.95" customHeight="1" x14ac:dyDescent="0.2">
      <c r="A50" s="609" t="s">
        <v>192</v>
      </c>
      <c r="B50" s="610"/>
      <c r="C50" s="610"/>
      <c r="D50" s="611"/>
      <c r="E50" s="262">
        <v>14.941941137807639</v>
      </c>
      <c r="F50" s="263">
        <v>24552</v>
      </c>
      <c r="G50" s="264">
        <v>25405</v>
      </c>
      <c r="H50" s="264">
        <v>25580</v>
      </c>
      <c r="I50" s="264">
        <v>23934</v>
      </c>
      <c r="J50" s="265">
        <v>23834</v>
      </c>
      <c r="K50" s="263">
        <v>718</v>
      </c>
      <c r="L50" s="266">
        <v>3.0125031467651255</v>
      </c>
    </row>
    <row r="51" spans="1:12" s="110" customFormat="1" ht="15" customHeight="1" x14ac:dyDescent="0.2">
      <c r="A51" s="120"/>
      <c r="B51" s="119"/>
      <c r="C51" s="258" t="s">
        <v>106</v>
      </c>
      <c r="E51" s="113">
        <v>60.439068100358426</v>
      </c>
      <c r="F51" s="115">
        <v>14839</v>
      </c>
      <c r="G51" s="114">
        <v>15301</v>
      </c>
      <c r="H51" s="114">
        <v>15491</v>
      </c>
      <c r="I51" s="114">
        <v>14467</v>
      </c>
      <c r="J51" s="140">
        <v>14270</v>
      </c>
      <c r="K51" s="114">
        <v>569</v>
      </c>
      <c r="L51" s="116">
        <v>3.9873861247372111</v>
      </c>
    </row>
    <row r="52" spans="1:12" s="110" customFormat="1" ht="15" customHeight="1" x14ac:dyDescent="0.2">
      <c r="A52" s="120"/>
      <c r="B52" s="119"/>
      <c r="C52" s="258" t="s">
        <v>107</v>
      </c>
      <c r="E52" s="113">
        <v>39.560931899641574</v>
      </c>
      <c r="F52" s="115">
        <v>9713</v>
      </c>
      <c r="G52" s="114">
        <v>10104</v>
      </c>
      <c r="H52" s="114">
        <v>10089</v>
      </c>
      <c r="I52" s="114">
        <v>9467</v>
      </c>
      <c r="J52" s="140">
        <v>9564</v>
      </c>
      <c r="K52" s="114">
        <v>149</v>
      </c>
      <c r="L52" s="116">
        <v>1.5579255541614387</v>
      </c>
    </row>
    <row r="53" spans="1:12" s="110" customFormat="1" ht="15" customHeight="1" x14ac:dyDescent="0.2">
      <c r="A53" s="120"/>
      <c r="B53" s="119"/>
      <c r="C53" s="258" t="s">
        <v>187</v>
      </c>
      <c r="D53" s="110" t="s">
        <v>193</v>
      </c>
      <c r="E53" s="113">
        <v>22.869827305311176</v>
      </c>
      <c r="F53" s="115">
        <v>5615</v>
      </c>
      <c r="G53" s="114">
        <v>6609</v>
      </c>
      <c r="H53" s="114">
        <v>6850</v>
      </c>
      <c r="I53" s="114">
        <v>5316</v>
      </c>
      <c r="J53" s="140">
        <v>5731</v>
      </c>
      <c r="K53" s="114">
        <v>-116</v>
      </c>
      <c r="L53" s="116">
        <v>-2.0240795672657477</v>
      </c>
    </row>
    <row r="54" spans="1:12" s="110" customFormat="1" ht="15" customHeight="1" x14ac:dyDescent="0.2">
      <c r="A54" s="120"/>
      <c r="B54" s="119"/>
      <c r="D54" s="267" t="s">
        <v>194</v>
      </c>
      <c r="E54" s="113">
        <v>62.012466607301867</v>
      </c>
      <c r="F54" s="115">
        <v>3482</v>
      </c>
      <c r="G54" s="114">
        <v>4124</v>
      </c>
      <c r="H54" s="114">
        <v>4291</v>
      </c>
      <c r="I54" s="114">
        <v>3352</v>
      </c>
      <c r="J54" s="140">
        <v>3574</v>
      </c>
      <c r="K54" s="114">
        <v>-92</v>
      </c>
      <c r="L54" s="116">
        <v>-2.5741466144376051</v>
      </c>
    </row>
    <row r="55" spans="1:12" s="110" customFormat="1" ht="15" customHeight="1" x14ac:dyDescent="0.2">
      <c r="A55" s="120"/>
      <c r="B55" s="119"/>
      <c r="D55" s="267" t="s">
        <v>195</v>
      </c>
      <c r="E55" s="113">
        <v>37.987533392698133</v>
      </c>
      <c r="F55" s="115">
        <v>2133</v>
      </c>
      <c r="G55" s="114">
        <v>2485</v>
      </c>
      <c r="H55" s="114">
        <v>2559</v>
      </c>
      <c r="I55" s="114">
        <v>1964</v>
      </c>
      <c r="J55" s="140">
        <v>2157</v>
      </c>
      <c r="K55" s="114">
        <v>-24</v>
      </c>
      <c r="L55" s="116">
        <v>-1.1126564673157162</v>
      </c>
    </row>
    <row r="56" spans="1:12" s="110" customFormat="1" ht="15" customHeight="1" x14ac:dyDescent="0.2">
      <c r="A56" s="120"/>
      <c r="B56" s="119" t="s">
        <v>196</v>
      </c>
      <c r="C56" s="258"/>
      <c r="E56" s="113">
        <v>59.647265025925655</v>
      </c>
      <c r="F56" s="115">
        <v>98010</v>
      </c>
      <c r="G56" s="114">
        <v>97493</v>
      </c>
      <c r="H56" s="114">
        <v>97875</v>
      </c>
      <c r="I56" s="114">
        <v>97156</v>
      </c>
      <c r="J56" s="140">
        <v>96945</v>
      </c>
      <c r="K56" s="114">
        <v>1065</v>
      </c>
      <c r="L56" s="116">
        <v>1.0985610397648151</v>
      </c>
    </row>
    <row r="57" spans="1:12" s="110" customFormat="1" ht="15" customHeight="1" x14ac:dyDescent="0.2">
      <c r="A57" s="120"/>
      <c r="B57" s="119"/>
      <c r="C57" s="258" t="s">
        <v>106</v>
      </c>
      <c r="E57" s="113">
        <v>51.173349658198141</v>
      </c>
      <c r="F57" s="115">
        <v>50155</v>
      </c>
      <c r="G57" s="114">
        <v>49768</v>
      </c>
      <c r="H57" s="114">
        <v>50041</v>
      </c>
      <c r="I57" s="114">
        <v>49714</v>
      </c>
      <c r="J57" s="140">
        <v>49550</v>
      </c>
      <c r="K57" s="114">
        <v>605</v>
      </c>
      <c r="L57" s="116">
        <v>1.2209889001009082</v>
      </c>
    </row>
    <row r="58" spans="1:12" s="110" customFormat="1" ht="15" customHeight="1" x14ac:dyDescent="0.2">
      <c r="A58" s="120"/>
      <c r="B58" s="119"/>
      <c r="C58" s="258" t="s">
        <v>107</v>
      </c>
      <c r="E58" s="113">
        <v>48.826650341801859</v>
      </c>
      <c r="F58" s="115">
        <v>47855</v>
      </c>
      <c r="G58" s="114">
        <v>47725</v>
      </c>
      <c r="H58" s="114">
        <v>47834</v>
      </c>
      <c r="I58" s="114">
        <v>47442</v>
      </c>
      <c r="J58" s="140">
        <v>47395</v>
      </c>
      <c r="K58" s="114">
        <v>460</v>
      </c>
      <c r="L58" s="116">
        <v>0.97056651545521677</v>
      </c>
    </row>
    <row r="59" spans="1:12" s="110" customFormat="1" ht="15" customHeight="1" x14ac:dyDescent="0.2">
      <c r="A59" s="120"/>
      <c r="B59" s="119"/>
      <c r="C59" s="258" t="s">
        <v>105</v>
      </c>
      <c r="D59" s="110" t="s">
        <v>197</v>
      </c>
      <c r="E59" s="113">
        <v>92.29364350576472</v>
      </c>
      <c r="F59" s="115">
        <v>90457</v>
      </c>
      <c r="G59" s="114">
        <v>89926</v>
      </c>
      <c r="H59" s="114">
        <v>90321</v>
      </c>
      <c r="I59" s="114">
        <v>89691</v>
      </c>
      <c r="J59" s="140">
        <v>89583</v>
      </c>
      <c r="K59" s="114">
        <v>874</v>
      </c>
      <c r="L59" s="116">
        <v>0.97563153723362694</v>
      </c>
    </row>
    <row r="60" spans="1:12" s="110" customFormat="1" ht="15" customHeight="1" x14ac:dyDescent="0.2">
      <c r="A60" s="120"/>
      <c r="B60" s="119"/>
      <c r="C60" s="258"/>
      <c r="D60" s="267" t="s">
        <v>198</v>
      </c>
      <c r="E60" s="113">
        <v>49.26981880893684</v>
      </c>
      <c r="F60" s="115">
        <v>44568</v>
      </c>
      <c r="G60" s="114">
        <v>44146</v>
      </c>
      <c r="H60" s="114">
        <v>44411</v>
      </c>
      <c r="I60" s="114">
        <v>44140</v>
      </c>
      <c r="J60" s="140">
        <v>44037</v>
      </c>
      <c r="K60" s="114">
        <v>531</v>
      </c>
      <c r="L60" s="116">
        <v>1.2058042100960555</v>
      </c>
    </row>
    <row r="61" spans="1:12" s="110" customFormat="1" ht="15" customHeight="1" x14ac:dyDescent="0.2">
      <c r="A61" s="120"/>
      <c r="B61" s="119"/>
      <c r="C61" s="258"/>
      <c r="D61" s="267" t="s">
        <v>199</v>
      </c>
      <c r="E61" s="113">
        <v>50.73018119106316</v>
      </c>
      <c r="F61" s="115">
        <v>45889</v>
      </c>
      <c r="G61" s="114">
        <v>45780</v>
      </c>
      <c r="H61" s="114">
        <v>45910</v>
      </c>
      <c r="I61" s="114">
        <v>45551</v>
      </c>
      <c r="J61" s="140">
        <v>45546</v>
      </c>
      <c r="K61" s="114">
        <v>343</v>
      </c>
      <c r="L61" s="116">
        <v>0.7530847933956879</v>
      </c>
    </row>
    <row r="62" spans="1:12" s="110" customFormat="1" ht="15" customHeight="1" x14ac:dyDescent="0.2">
      <c r="A62" s="120"/>
      <c r="B62" s="119"/>
      <c r="C62" s="258"/>
      <c r="D62" s="258" t="s">
        <v>200</v>
      </c>
      <c r="E62" s="113">
        <v>7.7063564942352825</v>
      </c>
      <c r="F62" s="115">
        <v>7553</v>
      </c>
      <c r="G62" s="114">
        <v>7567</v>
      </c>
      <c r="H62" s="114">
        <v>7554</v>
      </c>
      <c r="I62" s="114">
        <v>7465</v>
      </c>
      <c r="J62" s="140">
        <v>7362</v>
      </c>
      <c r="K62" s="114">
        <v>191</v>
      </c>
      <c r="L62" s="116">
        <v>2.5944036946481934</v>
      </c>
    </row>
    <row r="63" spans="1:12" s="110" customFormat="1" ht="15" customHeight="1" x14ac:dyDescent="0.2">
      <c r="A63" s="120"/>
      <c r="B63" s="119"/>
      <c r="C63" s="258"/>
      <c r="D63" s="267" t="s">
        <v>198</v>
      </c>
      <c r="E63" s="113">
        <v>73.970607705547465</v>
      </c>
      <c r="F63" s="115">
        <v>5587</v>
      </c>
      <c r="G63" s="114">
        <v>5622</v>
      </c>
      <c r="H63" s="114">
        <v>5630</v>
      </c>
      <c r="I63" s="114">
        <v>5574</v>
      </c>
      <c r="J63" s="140">
        <v>5513</v>
      </c>
      <c r="K63" s="114">
        <v>74</v>
      </c>
      <c r="L63" s="116">
        <v>1.3422818791946309</v>
      </c>
    </row>
    <row r="64" spans="1:12" s="110" customFormat="1" ht="15" customHeight="1" x14ac:dyDescent="0.2">
      <c r="A64" s="120"/>
      <c r="B64" s="119"/>
      <c r="C64" s="258"/>
      <c r="D64" s="267" t="s">
        <v>199</v>
      </c>
      <c r="E64" s="113">
        <v>26.029392294452535</v>
      </c>
      <c r="F64" s="115">
        <v>1966</v>
      </c>
      <c r="G64" s="114">
        <v>1945</v>
      </c>
      <c r="H64" s="114">
        <v>1924</v>
      </c>
      <c r="I64" s="114">
        <v>1891</v>
      </c>
      <c r="J64" s="140">
        <v>1849</v>
      </c>
      <c r="K64" s="114">
        <v>117</v>
      </c>
      <c r="L64" s="116">
        <v>6.327744726879394</v>
      </c>
    </row>
    <row r="65" spans="1:12" s="110" customFormat="1" ht="15" customHeight="1" x14ac:dyDescent="0.2">
      <c r="A65" s="120"/>
      <c r="B65" s="119" t="s">
        <v>201</v>
      </c>
      <c r="C65" s="258"/>
      <c r="E65" s="113">
        <v>13.860488327369215</v>
      </c>
      <c r="F65" s="115">
        <v>22775</v>
      </c>
      <c r="G65" s="114">
        <v>22592</v>
      </c>
      <c r="H65" s="114">
        <v>22345</v>
      </c>
      <c r="I65" s="114">
        <v>22123</v>
      </c>
      <c r="J65" s="140">
        <v>21694</v>
      </c>
      <c r="K65" s="114">
        <v>1081</v>
      </c>
      <c r="L65" s="116">
        <v>4.9829445929750165</v>
      </c>
    </row>
    <row r="66" spans="1:12" s="110" customFormat="1" ht="15" customHeight="1" x14ac:dyDescent="0.2">
      <c r="A66" s="120"/>
      <c r="B66" s="119"/>
      <c r="C66" s="258" t="s">
        <v>106</v>
      </c>
      <c r="E66" s="113">
        <v>51.626783754116353</v>
      </c>
      <c r="F66" s="115">
        <v>11758</v>
      </c>
      <c r="G66" s="114">
        <v>11657</v>
      </c>
      <c r="H66" s="114">
        <v>11519</v>
      </c>
      <c r="I66" s="114">
        <v>11414</v>
      </c>
      <c r="J66" s="140">
        <v>11235</v>
      </c>
      <c r="K66" s="114">
        <v>523</v>
      </c>
      <c r="L66" s="116">
        <v>4.6550956831330659</v>
      </c>
    </row>
    <row r="67" spans="1:12" s="110" customFormat="1" ht="15" customHeight="1" x14ac:dyDescent="0.2">
      <c r="A67" s="120"/>
      <c r="B67" s="119"/>
      <c r="C67" s="258" t="s">
        <v>107</v>
      </c>
      <c r="E67" s="113">
        <v>48.373216245883647</v>
      </c>
      <c r="F67" s="115">
        <v>11017</v>
      </c>
      <c r="G67" s="114">
        <v>10935</v>
      </c>
      <c r="H67" s="114">
        <v>10826</v>
      </c>
      <c r="I67" s="114">
        <v>10709</v>
      </c>
      <c r="J67" s="140">
        <v>10459</v>
      </c>
      <c r="K67" s="114">
        <v>558</v>
      </c>
      <c r="L67" s="116">
        <v>5.335118080122383</v>
      </c>
    </row>
    <row r="68" spans="1:12" s="110" customFormat="1" ht="15" customHeight="1" x14ac:dyDescent="0.2">
      <c r="A68" s="120"/>
      <c r="B68" s="119"/>
      <c r="C68" s="258" t="s">
        <v>105</v>
      </c>
      <c r="D68" s="110" t="s">
        <v>202</v>
      </c>
      <c r="E68" s="113">
        <v>18.748627881448957</v>
      </c>
      <c r="F68" s="115">
        <v>4270</v>
      </c>
      <c r="G68" s="114">
        <v>4163</v>
      </c>
      <c r="H68" s="114">
        <v>4054</v>
      </c>
      <c r="I68" s="114">
        <v>3939</v>
      </c>
      <c r="J68" s="140">
        <v>3710</v>
      </c>
      <c r="K68" s="114">
        <v>560</v>
      </c>
      <c r="L68" s="116">
        <v>15.09433962264151</v>
      </c>
    </row>
    <row r="69" spans="1:12" s="110" customFormat="1" ht="15" customHeight="1" x14ac:dyDescent="0.2">
      <c r="A69" s="120"/>
      <c r="B69" s="119"/>
      <c r="C69" s="258"/>
      <c r="D69" s="267" t="s">
        <v>198</v>
      </c>
      <c r="E69" s="113">
        <v>49.625292740046838</v>
      </c>
      <c r="F69" s="115">
        <v>2119</v>
      </c>
      <c r="G69" s="114">
        <v>2065</v>
      </c>
      <c r="H69" s="114">
        <v>2004</v>
      </c>
      <c r="I69" s="114">
        <v>1959</v>
      </c>
      <c r="J69" s="140">
        <v>1823</v>
      </c>
      <c r="K69" s="114">
        <v>296</v>
      </c>
      <c r="L69" s="116">
        <v>16.23697202413604</v>
      </c>
    </row>
    <row r="70" spans="1:12" s="110" customFormat="1" ht="15" customHeight="1" x14ac:dyDescent="0.2">
      <c r="A70" s="120"/>
      <c r="B70" s="119"/>
      <c r="C70" s="258"/>
      <c r="D70" s="267" t="s">
        <v>199</v>
      </c>
      <c r="E70" s="113">
        <v>50.374707259953162</v>
      </c>
      <c r="F70" s="115">
        <v>2151</v>
      </c>
      <c r="G70" s="114">
        <v>2098</v>
      </c>
      <c r="H70" s="114">
        <v>2050</v>
      </c>
      <c r="I70" s="114">
        <v>1980</v>
      </c>
      <c r="J70" s="140">
        <v>1887</v>
      </c>
      <c r="K70" s="114">
        <v>264</v>
      </c>
      <c r="L70" s="116">
        <v>13.990461049284578</v>
      </c>
    </row>
    <row r="71" spans="1:12" s="110" customFormat="1" ht="15" customHeight="1" x14ac:dyDescent="0.2">
      <c r="A71" s="120"/>
      <c r="B71" s="119"/>
      <c r="C71" s="258"/>
      <c r="D71" s="110" t="s">
        <v>203</v>
      </c>
      <c r="E71" s="113">
        <v>72.948408342480789</v>
      </c>
      <c r="F71" s="115">
        <v>16614</v>
      </c>
      <c r="G71" s="114">
        <v>16561</v>
      </c>
      <c r="H71" s="114">
        <v>16445</v>
      </c>
      <c r="I71" s="114">
        <v>16357</v>
      </c>
      <c r="J71" s="140">
        <v>16176</v>
      </c>
      <c r="K71" s="114">
        <v>438</v>
      </c>
      <c r="L71" s="116">
        <v>2.7077151335311571</v>
      </c>
    </row>
    <row r="72" spans="1:12" s="110" customFormat="1" ht="15" customHeight="1" x14ac:dyDescent="0.2">
      <c r="A72" s="120"/>
      <c r="B72" s="119"/>
      <c r="C72" s="258"/>
      <c r="D72" s="267" t="s">
        <v>198</v>
      </c>
      <c r="E72" s="113">
        <v>51.348260503190083</v>
      </c>
      <c r="F72" s="115">
        <v>8531</v>
      </c>
      <c r="G72" s="114">
        <v>8498</v>
      </c>
      <c r="H72" s="114">
        <v>8430</v>
      </c>
      <c r="I72" s="114">
        <v>8388</v>
      </c>
      <c r="J72" s="140">
        <v>8333</v>
      </c>
      <c r="K72" s="114">
        <v>198</v>
      </c>
      <c r="L72" s="116">
        <v>2.3760950438017518</v>
      </c>
    </row>
    <row r="73" spans="1:12" s="110" customFormat="1" ht="15" customHeight="1" x14ac:dyDescent="0.2">
      <c r="A73" s="120"/>
      <c r="B73" s="119"/>
      <c r="C73" s="258"/>
      <c r="D73" s="267" t="s">
        <v>199</v>
      </c>
      <c r="E73" s="113">
        <v>48.651739496809917</v>
      </c>
      <c r="F73" s="115">
        <v>8083</v>
      </c>
      <c r="G73" s="114">
        <v>8063</v>
      </c>
      <c r="H73" s="114">
        <v>8015</v>
      </c>
      <c r="I73" s="114">
        <v>7969</v>
      </c>
      <c r="J73" s="140">
        <v>7843</v>
      </c>
      <c r="K73" s="114">
        <v>240</v>
      </c>
      <c r="L73" s="116">
        <v>3.0600535509371416</v>
      </c>
    </row>
    <row r="74" spans="1:12" s="110" customFormat="1" ht="15" customHeight="1" x14ac:dyDescent="0.2">
      <c r="A74" s="120"/>
      <c r="B74" s="119"/>
      <c r="C74" s="258"/>
      <c r="D74" s="110" t="s">
        <v>204</v>
      </c>
      <c r="E74" s="113">
        <v>8.3029637760702517</v>
      </c>
      <c r="F74" s="115">
        <v>1891</v>
      </c>
      <c r="G74" s="114">
        <v>1868</v>
      </c>
      <c r="H74" s="114">
        <v>1846</v>
      </c>
      <c r="I74" s="114">
        <v>1827</v>
      </c>
      <c r="J74" s="140">
        <v>1808</v>
      </c>
      <c r="K74" s="114">
        <v>83</v>
      </c>
      <c r="L74" s="116">
        <v>4.5907079646017701</v>
      </c>
    </row>
    <row r="75" spans="1:12" s="110" customFormat="1" ht="15" customHeight="1" x14ac:dyDescent="0.2">
      <c r="A75" s="120"/>
      <c r="B75" s="119"/>
      <c r="C75" s="258"/>
      <c r="D75" s="267" t="s">
        <v>198</v>
      </c>
      <c r="E75" s="113">
        <v>58.593336858804868</v>
      </c>
      <c r="F75" s="115">
        <v>1108</v>
      </c>
      <c r="G75" s="114">
        <v>1094</v>
      </c>
      <c r="H75" s="114">
        <v>1085</v>
      </c>
      <c r="I75" s="114">
        <v>1067</v>
      </c>
      <c r="J75" s="140">
        <v>1079</v>
      </c>
      <c r="K75" s="114">
        <v>29</v>
      </c>
      <c r="L75" s="116">
        <v>2.6876737720111215</v>
      </c>
    </row>
    <row r="76" spans="1:12" s="110" customFormat="1" ht="15" customHeight="1" x14ac:dyDescent="0.2">
      <c r="A76" s="120"/>
      <c r="B76" s="119"/>
      <c r="C76" s="258"/>
      <c r="D76" s="267" t="s">
        <v>199</v>
      </c>
      <c r="E76" s="113">
        <v>41.406663141195132</v>
      </c>
      <c r="F76" s="115">
        <v>783</v>
      </c>
      <c r="G76" s="114">
        <v>774</v>
      </c>
      <c r="H76" s="114">
        <v>761</v>
      </c>
      <c r="I76" s="114">
        <v>760</v>
      </c>
      <c r="J76" s="140">
        <v>729</v>
      </c>
      <c r="K76" s="114">
        <v>54</v>
      </c>
      <c r="L76" s="116">
        <v>7.4074074074074074</v>
      </c>
    </row>
    <row r="77" spans="1:12" s="110" customFormat="1" ht="15" customHeight="1" x14ac:dyDescent="0.2">
      <c r="A77" s="534"/>
      <c r="B77" s="119" t="s">
        <v>205</v>
      </c>
      <c r="C77" s="268"/>
      <c r="D77" s="182"/>
      <c r="E77" s="113">
        <v>11.550305508897491</v>
      </c>
      <c r="F77" s="115">
        <v>18979</v>
      </c>
      <c r="G77" s="114">
        <v>19196</v>
      </c>
      <c r="H77" s="114">
        <v>20016</v>
      </c>
      <c r="I77" s="114">
        <v>20240</v>
      </c>
      <c r="J77" s="140">
        <v>19869</v>
      </c>
      <c r="K77" s="114">
        <v>-890</v>
      </c>
      <c r="L77" s="116">
        <v>-4.4793396748704009</v>
      </c>
    </row>
    <row r="78" spans="1:12" s="110" customFormat="1" ht="15" customHeight="1" x14ac:dyDescent="0.2">
      <c r="A78" s="120"/>
      <c r="B78" s="119"/>
      <c r="C78" s="268" t="s">
        <v>106</v>
      </c>
      <c r="D78" s="182"/>
      <c r="E78" s="113">
        <v>60.556404447020391</v>
      </c>
      <c r="F78" s="115">
        <v>11493</v>
      </c>
      <c r="G78" s="114">
        <v>11530</v>
      </c>
      <c r="H78" s="114">
        <v>12089</v>
      </c>
      <c r="I78" s="114">
        <v>12095</v>
      </c>
      <c r="J78" s="140">
        <v>11844</v>
      </c>
      <c r="K78" s="114">
        <v>-351</v>
      </c>
      <c r="L78" s="116">
        <v>-2.9635258358662613</v>
      </c>
    </row>
    <row r="79" spans="1:12" s="110" customFormat="1" ht="15" customHeight="1" x14ac:dyDescent="0.2">
      <c r="A79" s="123"/>
      <c r="B79" s="124"/>
      <c r="C79" s="260" t="s">
        <v>107</v>
      </c>
      <c r="D79" s="261"/>
      <c r="E79" s="125">
        <v>39.443595552979609</v>
      </c>
      <c r="F79" s="143">
        <v>7486</v>
      </c>
      <c r="G79" s="144">
        <v>7666</v>
      </c>
      <c r="H79" s="144">
        <v>7927</v>
      </c>
      <c r="I79" s="144">
        <v>8145</v>
      </c>
      <c r="J79" s="145">
        <v>8025</v>
      </c>
      <c r="K79" s="144">
        <v>-539</v>
      </c>
      <c r="L79" s="146">
        <v>-6.7165109034267916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164316</v>
      </c>
      <c r="E11" s="114">
        <v>164686</v>
      </c>
      <c r="F11" s="114">
        <v>165816</v>
      </c>
      <c r="G11" s="114">
        <v>163453</v>
      </c>
      <c r="H11" s="140">
        <v>162342</v>
      </c>
      <c r="I11" s="115">
        <v>1974</v>
      </c>
      <c r="J11" s="116">
        <v>1.2159515097756588</v>
      </c>
    </row>
    <row r="12" spans="1:15" s="110" customFormat="1" ht="24.95" customHeight="1" x14ac:dyDescent="0.2">
      <c r="A12" s="193" t="s">
        <v>132</v>
      </c>
      <c r="B12" s="194" t="s">
        <v>133</v>
      </c>
      <c r="C12" s="113">
        <v>0.80333016869933538</v>
      </c>
      <c r="D12" s="115">
        <v>1320</v>
      </c>
      <c r="E12" s="114">
        <v>1145</v>
      </c>
      <c r="F12" s="114">
        <v>1666</v>
      </c>
      <c r="G12" s="114">
        <v>1645</v>
      </c>
      <c r="H12" s="140">
        <v>1323</v>
      </c>
      <c r="I12" s="115">
        <v>-3</v>
      </c>
      <c r="J12" s="116">
        <v>-0.22675736961451248</v>
      </c>
    </row>
    <row r="13" spans="1:15" s="110" customFormat="1" ht="24.95" customHeight="1" x14ac:dyDescent="0.2">
      <c r="A13" s="193" t="s">
        <v>134</v>
      </c>
      <c r="B13" s="199" t="s">
        <v>214</v>
      </c>
      <c r="C13" s="113">
        <v>1.5171985686116993</v>
      </c>
      <c r="D13" s="115">
        <v>2493</v>
      </c>
      <c r="E13" s="114">
        <v>2501</v>
      </c>
      <c r="F13" s="114">
        <v>2491</v>
      </c>
      <c r="G13" s="114">
        <v>2477</v>
      </c>
      <c r="H13" s="140">
        <v>2479</v>
      </c>
      <c r="I13" s="115">
        <v>14</v>
      </c>
      <c r="J13" s="116">
        <v>0.56474384832593783</v>
      </c>
    </row>
    <row r="14" spans="1:15" s="287" customFormat="1" ht="24" customHeight="1" x14ac:dyDescent="0.2">
      <c r="A14" s="193" t="s">
        <v>215</v>
      </c>
      <c r="B14" s="199" t="s">
        <v>137</v>
      </c>
      <c r="C14" s="113">
        <v>17.174225273253974</v>
      </c>
      <c r="D14" s="115">
        <v>28220</v>
      </c>
      <c r="E14" s="114">
        <v>28674</v>
      </c>
      <c r="F14" s="114">
        <v>28999</v>
      </c>
      <c r="G14" s="114">
        <v>28761</v>
      </c>
      <c r="H14" s="140">
        <v>28817</v>
      </c>
      <c r="I14" s="115">
        <v>-597</v>
      </c>
      <c r="J14" s="116">
        <v>-2.071693791858972</v>
      </c>
      <c r="K14" s="110"/>
      <c r="L14" s="110"/>
      <c r="M14" s="110"/>
      <c r="N14" s="110"/>
      <c r="O14" s="110"/>
    </row>
    <row r="15" spans="1:15" s="110" customFormat="1" ht="24.75" customHeight="1" x14ac:dyDescent="0.2">
      <c r="A15" s="193" t="s">
        <v>216</v>
      </c>
      <c r="B15" s="199" t="s">
        <v>217</v>
      </c>
      <c r="C15" s="113">
        <v>3.1555052459894348</v>
      </c>
      <c r="D15" s="115">
        <v>5185</v>
      </c>
      <c r="E15" s="114">
        <v>5221</v>
      </c>
      <c r="F15" s="114">
        <v>5236</v>
      </c>
      <c r="G15" s="114">
        <v>5136</v>
      </c>
      <c r="H15" s="140">
        <v>5121</v>
      </c>
      <c r="I15" s="115">
        <v>64</v>
      </c>
      <c r="J15" s="116">
        <v>1.2497559070494044</v>
      </c>
    </row>
    <row r="16" spans="1:15" s="287" customFormat="1" ht="24.95" customHeight="1" x14ac:dyDescent="0.2">
      <c r="A16" s="193" t="s">
        <v>218</v>
      </c>
      <c r="B16" s="199" t="s">
        <v>141</v>
      </c>
      <c r="C16" s="113">
        <v>9.0453759828622893</v>
      </c>
      <c r="D16" s="115">
        <v>14863</v>
      </c>
      <c r="E16" s="114">
        <v>15053</v>
      </c>
      <c r="F16" s="114">
        <v>15230</v>
      </c>
      <c r="G16" s="114">
        <v>15217</v>
      </c>
      <c r="H16" s="140">
        <v>15213</v>
      </c>
      <c r="I16" s="115">
        <v>-350</v>
      </c>
      <c r="J16" s="116">
        <v>-2.3006639058699796</v>
      </c>
      <c r="K16" s="110"/>
      <c r="L16" s="110"/>
      <c r="M16" s="110"/>
      <c r="N16" s="110"/>
      <c r="O16" s="110"/>
    </row>
    <row r="17" spans="1:15" s="110" customFormat="1" ht="24.95" customHeight="1" x14ac:dyDescent="0.2">
      <c r="A17" s="193" t="s">
        <v>219</v>
      </c>
      <c r="B17" s="199" t="s">
        <v>220</v>
      </c>
      <c r="C17" s="113">
        <v>4.973344044402249</v>
      </c>
      <c r="D17" s="115">
        <v>8172</v>
      </c>
      <c r="E17" s="114">
        <v>8400</v>
      </c>
      <c r="F17" s="114">
        <v>8533</v>
      </c>
      <c r="G17" s="114">
        <v>8408</v>
      </c>
      <c r="H17" s="140">
        <v>8483</v>
      </c>
      <c r="I17" s="115">
        <v>-311</v>
      </c>
      <c r="J17" s="116">
        <v>-3.6661558410939525</v>
      </c>
    </row>
    <row r="18" spans="1:15" s="287" customFormat="1" ht="24.95" customHeight="1" x14ac:dyDescent="0.2">
      <c r="A18" s="201" t="s">
        <v>144</v>
      </c>
      <c r="B18" s="202" t="s">
        <v>145</v>
      </c>
      <c r="C18" s="113">
        <v>7.3577740451325493</v>
      </c>
      <c r="D18" s="115">
        <v>12090</v>
      </c>
      <c r="E18" s="114">
        <v>12036</v>
      </c>
      <c r="F18" s="114">
        <v>12205</v>
      </c>
      <c r="G18" s="114">
        <v>11823</v>
      </c>
      <c r="H18" s="140">
        <v>11613</v>
      </c>
      <c r="I18" s="115">
        <v>477</v>
      </c>
      <c r="J18" s="116">
        <v>4.1074657711185738</v>
      </c>
      <c r="K18" s="110"/>
      <c r="L18" s="110"/>
      <c r="M18" s="110"/>
      <c r="N18" s="110"/>
      <c r="O18" s="110"/>
    </row>
    <row r="19" spans="1:15" s="110" customFormat="1" ht="24.95" customHeight="1" x14ac:dyDescent="0.2">
      <c r="A19" s="193" t="s">
        <v>146</v>
      </c>
      <c r="B19" s="199" t="s">
        <v>147</v>
      </c>
      <c r="C19" s="113">
        <v>16.300299423062878</v>
      </c>
      <c r="D19" s="115">
        <v>26784</v>
      </c>
      <c r="E19" s="114">
        <v>26792</v>
      </c>
      <c r="F19" s="114">
        <v>26918</v>
      </c>
      <c r="G19" s="114">
        <v>26460</v>
      </c>
      <c r="H19" s="140">
        <v>26621</v>
      </c>
      <c r="I19" s="115">
        <v>163</v>
      </c>
      <c r="J19" s="116">
        <v>0.61229856128620264</v>
      </c>
    </row>
    <row r="20" spans="1:15" s="287" customFormat="1" ht="24.95" customHeight="1" x14ac:dyDescent="0.2">
      <c r="A20" s="193" t="s">
        <v>148</v>
      </c>
      <c r="B20" s="199" t="s">
        <v>149</v>
      </c>
      <c r="C20" s="113">
        <v>5.6786922758587108</v>
      </c>
      <c r="D20" s="115">
        <v>9331</v>
      </c>
      <c r="E20" s="114">
        <v>9612</v>
      </c>
      <c r="F20" s="114">
        <v>9535</v>
      </c>
      <c r="G20" s="114">
        <v>9043</v>
      </c>
      <c r="H20" s="140">
        <v>9089</v>
      </c>
      <c r="I20" s="115">
        <v>242</v>
      </c>
      <c r="J20" s="116">
        <v>2.662559137418858</v>
      </c>
      <c r="K20" s="110"/>
      <c r="L20" s="110"/>
      <c r="M20" s="110"/>
      <c r="N20" s="110"/>
      <c r="O20" s="110"/>
    </row>
    <row r="21" spans="1:15" s="110" customFormat="1" ht="24.95" customHeight="1" x14ac:dyDescent="0.2">
      <c r="A21" s="201" t="s">
        <v>150</v>
      </c>
      <c r="B21" s="202" t="s">
        <v>151</v>
      </c>
      <c r="C21" s="113">
        <v>3.050220307212931</v>
      </c>
      <c r="D21" s="115">
        <v>5012</v>
      </c>
      <c r="E21" s="114">
        <v>5051</v>
      </c>
      <c r="F21" s="114">
        <v>5234</v>
      </c>
      <c r="G21" s="114">
        <v>5158</v>
      </c>
      <c r="H21" s="140">
        <v>5026</v>
      </c>
      <c r="I21" s="115">
        <v>-14</v>
      </c>
      <c r="J21" s="116">
        <v>-0.2785515320334262</v>
      </c>
    </row>
    <row r="22" spans="1:15" s="110" customFormat="1" ht="24.95" customHeight="1" x14ac:dyDescent="0.2">
      <c r="A22" s="201" t="s">
        <v>152</v>
      </c>
      <c r="B22" s="199" t="s">
        <v>153</v>
      </c>
      <c r="C22" s="113">
        <v>2.3765184157355339</v>
      </c>
      <c r="D22" s="115">
        <v>3905</v>
      </c>
      <c r="E22" s="114">
        <v>3757</v>
      </c>
      <c r="F22" s="114">
        <v>3688</v>
      </c>
      <c r="G22" s="114">
        <v>3577</v>
      </c>
      <c r="H22" s="140">
        <v>3568</v>
      </c>
      <c r="I22" s="115">
        <v>337</v>
      </c>
      <c r="J22" s="116">
        <v>9.445067264573991</v>
      </c>
    </row>
    <row r="23" spans="1:15" s="110" customFormat="1" ht="24.95" customHeight="1" x14ac:dyDescent="0.2">
      <c r="A23" s="193" t="s">
        <v>154</v>
      </c>
      <c r="B23" s="199" t="s">
        <v>155</v>
      </c>
      <c r="C23" s="113">
        <v>1.8823486452932154</v>
      </c>
      <c r="D23" s="115">
        <v>3093</v>
      </c>
      <c r="E23" s="114">
        <v>3147</v>
      </c>
      <c r="F23" s="114">
        <v>3154</v>
      </c>
      <c r="G23" s="114">
        <v>3132</v>
      </c>
      <c r="H23" s="140">
        <v>3140</v>
      </c>
      <c r="I23" s="115">
        <v>-47</v>
      </c>
      <c r="J23" s="116">
        <v>-1.4968152866242037</v>
      </c>
    </row>
    <row r="24" spans="1:15" s="110" customFormat="1" ht="24.95" customHeight="1" x14ac:dyDescent="0.2">
      <c r="A24" s="193" t="s">
        <v>156</v>
      </c>
      <c r="B24" s="199" t="s">
        <v>221</v>
      </c>
      <c r="C24" s="113">
        <v>7.8099515567564932</v>
      </c>
      <c r="D24" s="115">
        <v>12833</v>
      </c>
      <c r="E24" s="114">
        <v>12243</v>
      </c>
      <c r="F24" s="114">
        <v>12270</v>
      </c>
      <c r="G24" s="114">
        <v>12036</v>
      </c>
      <c r="H24" s="140">
        <v>11918</v>
      </c>
      <c r="I24" s="115">
        <v>915</v>
      </c>
      <c r="J24" s="116">
        <v>7.6774626615203889</v>
      </c>
    </row>
    <row r="25" spans="1:15" s="110" customFormat="1" ht="24.95" customHeight="1" x14ac:dyDescent="0.2">
      <c r="A25" s="193" t="s">
        <v>222</v>
      </c>
      <c r="B25" s="204" t="s">
        <v>159</v>
      </c>
      <c r="C25" s="113">
        <v>4.7670342510771926</v>
      </c>
      <c r="D25" s="115">
        <v>7833</v>
      </c>
      <c r="E25" s="114">
        <v>8032</v>
      </c>
      <c r="F25" s="114">
        <v>7754</v>
      </c>
      <c r="G25" s="114">
        <v>7749</v>
      </c>
      <c r="H25" s="140">
        <v>7313</v>
      </c>
      <c r="I25" s="115">
        <v>520</v>
      </c>
      <c r="J25" s="116">
        <v>7.1106249145357578</v>
      </c>
    </row>
    <row r="26" spans="1:15" s="110" customFormat="1" ht="24.95" customHeight="1" x14ac:dyDescent="0.2">
      <c r="A26" s="201">
        <v>782.78300000000002</v>
      </c>
      <c r="B26" s="203" t="s">
        <v>160</v>
      </c>
      <c r="C26" s="113">
        <v>0.69987098030623918</v>
      </c>
      <c r="D26" s="115">
        <v>1150</v>
      </c>
      <c r="E26" s="114">
        <v>1185</v>
      </c>
      <c r="F26" s="114">
        <v>1409</v>
      </c>
      <c r="G26" s="114">
        <v>1470</v>
      </c>
      <c r="H26" s="140">
        <v>1420</v>
      </c>
      <c r="I26" s="115">
        <v>-270</v>
      </c>
      <c r="J26" s="116">
        <v>-19.014084507042252</v>
      </c>
    </row>
    <row r="27" spans="1:15" s="110" customFormat="1" ht="24.95" customHeight="1" x14ac:dyDescent="0.2">
      <c r="A27" s="193" t="s">
        <v>161</v>
      </c>
      <c r="B27" s="199" t="s">
        <v>223</v>
      </c>
      <c r="C27" s="113">
        <v>6.0858346113586022</v>
      </c>
      <c r="D27" s="115">
        <v>10000</v>
      </c>
      <c r="E27" s="114">
        <v>10071</v>
      </c>
      <c r="F27" s="114">
        <v>10000</v>
      </c>
      <c r="G27" s="114">
        <v>9859</v>
      </c>
      <c r="H27" s="140">
        <v>9788</v>
      </c>
      <c r="I27" s="115">
        <v>212</v>
      </c>
      <c r="J27" s="116">
        <v>2.1659174499387004</v>
      </c>
    </row>
    <row r="28" spans="1:15" s="110" customFormat="1" ht="24.95" customHeight="1" x14ac:dyDescent="0.2">
      <c r="A28" s="193" t="s">
        <v>163</v>
      </c>
      <c r="B28" s="199" t="s">
        <v>164</v>
      </c>
      <c r="C28" s="113">
        <v>4.3014679033082599</v>
      </c>
      <c r="D28" s="115">
        <v>7068</v>
      </c>
      <c r="E28" s="114">
        <v>7095</v>
      </c>
      <c r="F28" s="114">
        <v>7049</v>
      </c>
      <c r="G28" s="114">
        <v>6865</v>
      </c>
      <c r="H28" s="140">
        <v>6793</v>
      </c>
      <c r="I28" s="115">
        <v>275</v>
      </c>
      <c r="J28" s="116">
        <v>4.0482849992639478</v>
      </c>
    </row>
    <row r="29" spans="1:15" s="110" customFormat="1" ht="24.95" customHeight="1" x14ac:dyDescent="0.2">
      <c r="A29" s="193">
        <v>86</v>
      </c>
      <c r="B29" s="199" t="s">
        <v>165</v>
      </c>
      <c r="C29" s="113">
        <v>6.2361547262591595</v>
      </c>
      <c r="D29" s="115">
        <v>10247</v>
      </c>
      <c r="E29" s="114">
        <v>10251</v>
      </c>
      <c r="F29" s="114">
        <v>10260</v>
      </c>
      <c r="G29" s="114">
        <v>10068</v>
      </c>
      <c r="H29" s="140">
        <v>10122</v>
      </c>
      <c r="I29" s="115">
        <v>125</v>
      </c>
      <c r="J29" s="116">
        <v>1.2349338075479155</v>
      </c>
    </row>
    <row r="30" spans="1:15" s="110" customFormat="1" ht="24.95" customHeight="1" x14ac:dyDescent="0.2">
      <c r="A30" s="193">
        <v>87.88</v>
      </c>
      <c r="B30" s="204" t="s">
        <v>166</v>
      </c>
      <c r="C30" s="113">
        <v>9.6843886170549425</v>
      </c>
      <c r="D30" s="115">
        <v>15913</v>
      </c>
      <c r="E30" s="114">
        <v>15911</v>
      </c>
      <c r="F30" s="114">
        <v>15872</v>
      </c>
      <c r="G30" s="114">
        <v>15560</v>
      </c>
      <c r="H30" s="140">
        <v>15572</v>
      </c>
      <c r="I30" s="115">
        <v>341</v>
      </c>
      <c r="J30" s="116">
        <v>2.1898278962239917</v>
      </c>
    </row>
    <row r="31" spans="1:15" s="110" customFormat="1" ht="24.95" customHeight="1" x14ac:dyDescent="0.2">
      <c r="A31" s="193" t="s">
        <v>167</v>
      </c>
      <c r="B31" s="199" t="s">
        <v>168</v>
      </c>
      <c r="C31" s="113">
        <v>4.2740816475571464</v>
      </c>
      <c r="D31" s="115">
        <v>7023</v>
      </c>
      <c r="E31" s="114">
        <v>7182</v>
      </c>
      <c r="F31" s="114">
        <v>7311</v>
      </c>
      <c r="G31" s="114">
        <v>7770</v>
      </c>
      <c r="H31" s="140">
        <v>7740</v>
      </c>
      <c r="I31" s="115">
        <v>-717</v>
      </c>
      <c r="J31" s="116">
        <v>-9.2635658914728687</v>
      </c>
    </row>
    <row r="32" spans="1:15" s="110" customFormat="1" ht="24.95" customHeight="1" x14ac:dyDescent="0.2">
      <c r="A32" s="193"/>
      <c r="B32" s="288" t="s">
        <v>224</v>
      </c>
      <c r="C32" s="113" t="s">
        <v>513</v>
      </c>
      <c r="D32" s="115" t="s">
        <v>513</v>
      </c>
      <c r="E32" s="114" t="s">
        <v>513</v>
      </c>
      <c r="F32" s="114" t="s">
        <v>513</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0.80333016869933538</v>
      </c>
      <c r="D34" s="115">
        <v>1320</v>
      </c>
      <c r="E34" s="114">
        <v>1145</v>
      </c>
      <c r="F34" s="114">
        <v>1666</v>
      </c>
      <c r="G34" s="114">
        <v>1645</v>
      </c>
      <c r="H34" s="140">
        <v>1323</v>
      </c>
      <c r="I34" s="115">
        <v>-3</v>
      </c>
      <c r="J34" s="116">
        <v>-0.22675736961451248</v>
      </c>
    </row>
    <row r="35" spans="1:10" s="110" customFormat="1" ht="24.95" customHeight="1" x14ac:dyDescent="0.2">
      <c r="A35" s="292" t="s">
        <v>171</v>
      </c>
      <c r="B35" s="293" t="s">
        <v>172</v>
      </c>
      <c r="C35" s="113">
        <v>26.049197886998222</v>
      </c>
      <c r="D35" s="115">
        <v>42803</v>
      </c>
      <c r="E35" s="114">
        <v>43211</v>
      </c>
      <c r="F35" s="114">
        <v>43695</v>
      </c>
      <c r="G35" s="114">
        <v>43061</v>
      </c>
      <c r="H35" s="140">
        <v>42909</v>
      </c>
      <c r="I35" s="115">
        <v>-106</v>
      </c>
      <c r="J35" s="116">
        <v>-0.24703442168309678</v>
      </c>
    </row>
    <row r="36" spans="1:10" s="110" customFormat="1" ht="24.95" customHeight="1" x14ac:dyDescent="0.2">
      <c r="A36" s="294" t="s">
        <v>173</v>
      </c>
      <c r="B36" s="295" t="s">
        <v>174</v>
      </c>
      <c r="C36" s="125">
        <v>73.146863360841309</v>
      </c>
      <c r="D36" s="143">
        <v>120192</v>
      </c>
      <c r="E36" s="144">
        <v>120329</v>
      </c>
      <c r="F36" s="144">
        <v>120454</v>
      </c>
      <c r="G36" s="144">
        <v>118747</v>
      </c>
      <c r="H36" s="145">
        <v>118110</v>
      </c>
      <c r="I36" s="143">
        <v>2082</v>
      </c>
      <c r="J36" s="146">
        <v>1.7627635255270511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2020-09-25T08:02:52Z</dcterms:created>
  <dcterms:modified xsi:type="dcterms:W3CDTF">2020-09-28T08:07:40Z</dcterms:modified>
</cp:coreProperties>
</file>