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J75" i="24" s="1"/>
  <c r="G75" i="24"/>
  <c r="F75" i="24"/>
  <c r="E75" i="24"/>
  <c r="L74" i="24"/>
  <c r="H74" i="24" s="1"/>
  <c r="G74" i="24"/>
  <c r="F74" i="24"/>
  <c r="E74" i="24"/>
  <c r="L73" i="24"/>
  <c r="H73" i="24" s="1"/>
  <c r="J73" i="24" s="1"/>
  <c r="G73" i="24"/>
  <c r="F73" i="24"/>
  <c r="E73" i="24"/>
  <c r="L72" i="24"/>
  <c r="H72" i="24" s="1"/>
  <c r="J72" i="24" s="1"/>
  <c r="G72" i="24"/>
  <c r="F72" i="24"/>
  <c r="E72" i="24"/>
  <c r="L71" i="24"/>
  <c r="H71" i="24" s="1"/>
  <c r="J71" i="24"/>
  <c r="G71" i="24"/>
  <c r="F71" i="24"/>
  <c r="E71" i="24"/>
  <c r="L70" i="24"/>
  <c r="H70" i="24" s="1"/>
  <c r="J70" i="24" s="1"/>
  <c r="G70" i="24"/>
  <c r="F70" i="24"/>
  <c r="E70" i="24"/>
  <c r="L69" i="24"/>
  <c r="H69" i="24" s="1"/>
  <c r="J69" i="24"/>
  <c r="G69" i="24"/>
  <c r="F69" i="24"/>
  <c r="E69" i="24"/>
  <c r="L68" i="24"/>
  <c r="H68" i="24" s="1"/>
  <c r="J68" i="24" s="1"/>
  <c r="G68" i="24"/>
  <c r="F68" i="24"/>
  <c r="E68" i="24"/>
  <c r="L67" i="24"/>
  <c r="H67" i="24" s="1"/>
  <c r="J67" i="24"/>
  <c r="G67" i="24"/>
  <c r="F67" i="24"/>
  <c r="E67" i="24"/>
  <c r="L66" i="24"/>
  <c r="H66" i="24" s="1"/>
  <c r="G66" i="24"/>
  <c r="F66" i="24"/>
  <c r="E66" i="24"/>
  <c r="L65" i="24"/>
  <c r="H65" i="24" s="1"/>
  <c r="J65" i="24"/>
  <c r="G65" i="24"/>
  <c r="F65" i="24"/>
  <c r="E65" i="24"/>
  <c r="L64" i="24"/>
  <c r="H64" i="24" s="1"/>
  <c r="J64" i="24" s="1"/>
  <c r="G64" i="24"/>
  <c r="F64" i="24"/>
  <c r="E64" i="24"/>
  <c r="L63" i="24"/>
  <c r="H63" i="24" s="1"/>
  <c r="J63" i="24"/>
  <c r="G63" i="24"/>
  <c r="F63" i="24"/>
  <c r="E63" i="24"/>
  <c r="L62" i="24"/>
  <c r="H62" i="24" s="1"/>
  <c r="J62" i="24" s="1"/>
  <c r="G62" i="24"/>
  <c r="F62" i="24"/>
  <c r="E62" i="24"/>
  <c r="L61" i="24"/>
  <c r="H61" i="24" s="1"/>
  <c r="J61" i="24"/>
  <c r="G61" i="24"/>
  <c r="F61" i="24"/>
  <c r="E61" i="24"/>
  <c r="L60" i="24"/>
  <c r="H60" i="24" s="1"/>
  <c r="J60" i="24" s="1"/>
  <c r="G60" i="24"/>
  <c r="F60" i="24"/>
  <c r="E60" i="24"/>
  <c r="L59" i="24"/>
  <c r="H59" i="24" s="1"/>
  <c r="J59" i="24"/>
  <c r="G59" i="24"/>
  <c r="F59" i="24"/>
  <c r="E59" i="24"/>
  <c r="L58" i="24"/>
  <c r="H58" i="24" s="1"/>
  <c r="G58" i="24"/>
  <c r="F58" i="24"/>
  <c r="E58" i="24"/>
  <c r="L57" i="24"/>
  <c r="H57" i="24" s="1"/>
  <c r="J57" i="24"/>
  <c r="G57" i="24"/>
  <c r="F57" i="24"/>
  <c r="E57" i="24"/>
  <c r="L56" i="24"/>
  <c r="H56" i="24" s="1"/>
  <c r="J56" i="24" s="1"/>
  <c r="G56" i="24"/>
  <c r="F56" i="24"/>
  <c r="E56" i="24"/>
  <c r="L55" i="24"/>
  <c r="H55" i="24" s="1"/>
  <c r="J55" i="24"/>
  <c r="G55" i="24"/>
  <c r="F55" i="24"/>
  <c r="E55" i="24"/>
  <c r="L54" i="24"/>
  <c r="H54" i="24" s="1"/>
  <c r="J54" i="24" s="1"/>
  <c r="G54" i="24"/>
  <c r="F54" i="24"/>
  <c r="E54" i="24"/>
  <c r="L53" i="24"/>
  <c r="H53" i="24" s="1"/>
  <c r="J53" i="24"/>
  <c r="G53" i="24"/>
  <c r="F53" i="24"/>
  <c r="E53" i="24"/>
  <c r="L52" i="24"/>
  <c r="H52" i="24" s="1"/>
  <c r="J52" i="24" s="1"/>
  <c r="G52" i="24"/>
  <c r="F52" i="24"/>
  <c r="E52" i="24"/>
  <c r="L51" i="24"/>
  <c r="H51" i="24" s="1"/>
  <c r="J51" i="24"/>
  <c r="G51" i="24"/>
  <c r="F51" i="24"/>
  <c r="E51" i="24"/>
  <c r="L44" i="24"/>
  <c r="I44" i="24"/>
  <c r="G44" i="24"/>
  <c r="D44" i="24"/>
  <c r="C44" i="24"/>
  <c r="M44" i="24" s="1"/>
  <c r="B44" i="24"/>
  <c r="K44" i="24" s="1"/>
  <c r="M43" i="24"/>
  <c r="K43" i="24"/>
  <c r="H43" i="24"/>
  <c r="F43" i="24"/>
  <c r="E43" i="24"/>
  <c r="C43" i="24"/>
  <c r="B43" i="24"/>
  <c r="D43" i="24" s="1"/>
  <c r="L42" i="24"/>
  <c r="I42" i="24"/>
  <c r="G42" i="24"/>
  <c r="C42" i="24"/>
  <c r="M42" i="24" s="1"/>
  <c r="B42" i="24"/>
  <c r="D42" i="24" s="1"/>
  <c r="K41" i="24"/>
  <c r="H41" i="24"/>
  <c r="F41" i="24"/>
  <c r="E41" i="24"/>
  <c r="C41" i="24"/>
  <c r="M41" i="24" s="1"/>
  <c r="B41" i="24"/>
  <c r="D41" i="24" s="1"/>
  <c r="L40" i="24"/>
  <c r="I40" i="24"/>
  <c r="G40" i="24"/>
  <c r="C40" i="24"/>
  <c r="M40" i="24" s="1"/>
  <c r="B40" i="24"/>
  <c r="D40" i="24" s="1"/>
  <c r="M36" i="24"/>
  <c r="L36" i="24"/>
  <c r="K36" i="24"/>
  <c r="J36" i="24"/>
  <c r="I36" i="24"/>
  <c r="H36" i="24"/>
  <c r="G36" i="24"/>
  <c r="F36" i="24"/>
  <c r="E36" i="24"/>
  <c r="D36" i="24"/>
  <c r="K57" i="15"/>
  <c r="L57" i="15" s="1"/>
  <c r="C45" i="24"/>
  <c r="M45" i="24" s="1"/>
  <c r="C38" i="24"/>
  <c r="C37" i="24"/>
  <c r="M37" i="24" s="1"/>
  <c r="C35" i="24"/>
  <c r="C34" i="24"/>
  <c r="M34" i="24" s="1"/>
  <c r="C33" i="24"/>
  <c r="C32" i="24"/>
  <c r="M32" i="24" s="1"/>
  <c r="C31" i="24"/>
  <c r="C30" i="24"/>
  <c r="M30" i="24" s="1"/>
  <c r="C29" i="24"/>
  <c r="C28" i="24"/>
  <c r="C27" i="24"/>
  <c r="C26" i="24"/>
  <c r="M26" i="24" s="1"/>
  <c r="C25" i="24"/>
  <c r="C24" i="24"/>
  <c r="M24" i="24" s="1"/>
  <c r="C23" i="24"/>
  <c r="C22" i="24"/>
  <c r="M22" i="24" s="1"/>
  <c r="C21" i="24"/>
  <c r="C20" i="24"/>
  <c r="C19" i="24"/>
  <c r="C18" i="24"/>
  <c r="M18" i="24" s="1"/>
  <c r="C17" i="24"/>
  <c r="C16" i="24"/>
  <c r="M16" i="24" s="1"/>
  <c r="C15" i="24"/>
  <c r="C14" i="24"/>
  <c r="M14" i="24" s="1"/>
  <c r="C9" i="24"/>
  <c r="C8" i="24"/>
  <c r="C7" i="24"/>
  <c r="B38" i="24"/>
  <c r="B37" i="24"/>
  <c r="B35" i="24"/>
  <c r="B34" i="24"/>
  <c r="B33" i="24"/>
  <c r="B32" i="24"/>
  <c r="B31" i="24"/>
  <c r="B30" i="24"/>
  <c r="B29" i="24"/>
  <c r="B28" i="24"/>
  <c r="B27" i="24"/>
  <c r="B26" i="24"/>
  <c r="B25" i="24"/>
  <c r="B24" i="24"/>
  <c r="B23" i="24"/>
  <c r="B22" i="24"/>
  <c r="B21" i="24"/>
  <c r="K21" i="24" s="1"/>
  <c r="B20" i="24"/>
  <c r="B19" i="24"/>
  <c r="B18" i="24"/>
  <c r="B17" i="24"/>
  <c r="B16" i="24"/>
  <c r="B15" i="24"/>
  <c r="B9" i="24"/>
  <c r="B8" i="24"/>
  <c r="B7" i="24"/>
  <c r="G32" i="24" l="1"/>
  <c r="G16" i="24"/>
  <c r="G24" i="24"/>
  <c r="G19" i="24"/>
  <c r="M19" i="24"/>
  <c r="E19" i="24"/>
  <c r="L19" i="24"/>
  <c r="I19" i="24"/>
  <c r="G35" i="24"/>
  <c r="M35" i="24"/>
  <c r="E35" i="24"/>
  <c r="L35" i="24"/>
  <c r="I35" i="24"/>
  <c r="F7" i="24"/>
  <c r="D7" i="24"/>
  <c r="J7" i="24"/>
  <c r="H7" i="24"/>
  <c r="K7" i="24"/>
  <c r="F9" i="24"/>
  <c r="D9" i="24"/>
  <c r="J9" i="24"/>
  <c r="H9" i="24"/>
  <c r="K9" i="24"/>
  <c r="G7" i="24"/>
  <c r="M7" i="24"/>
  <c r="E7" i="24"/>
  <c r="L7" i="24"/>
  <c r="I7" i="24"/>
  <c r="F33" i="24"/>
  <c r="D33" i="24"/>
  <c r="J33" i="24"/>
  <c r="H33" i="24"/>
  <c r="K33" i="24"/>
  <c r="G27" i="24"/>
  <c r="M27" i="24"/>
  <c r="E27" i="24"/>
  <c r="L27" i="24"/>
  <c r="I27" i="24"/>
  <c r="K16" i="24"/>
  <c r="J16" i="24"/>
  <c r="H16" i="24"/>
  <c r="F16" i="24"/>
  <c r="D16" i="24"/>
  <c r="K28" i="24"/>
  <c r="J28" i="24"/>
  <c r="H28" i="24"/>
  <c r="F28" i="24"/>
  <c r="D28" i="24"/>
  <c r="I28" i="24"/>
  <c r="L28" i="24"/>
  <c r="M28" i="24"/>
  <c r="G28" i="24"/>
  <c r="E28" i="24"/>
  <c r="K66" i="24"/>
  <c r="I66" i="24"/>
  <c r="J66" i="24"/>
  <c r="I45" i="24"/>
  <c r="G45" i="24"/>
  <c r="L45" i="24"/>
  <c r="E45" i="24"/>
  <c r="G25" i="24"/>
  <c r="M25" i="24"/>
  <c r="E25" i="24"/>
  <c r="L25" i="24"/>
  <c r="I25" i="24"/>
  <c r="F23" i="24"/>
  <c r="D23" i="24"/>
  <c r="J23" i="24"/>
  <c r="H23" i="24"/>
  <c r="K23" i="24"/>
  <c r="F29" i="24"/>
  <c r="D29" i="24"/>
  <c r="J29" i="24"/>
  <c r="H29" i="24"/>
  <c r="K32" i="24"/>
  <c r="J32" i="24"/>
  <c r="H32" i="24"/>
  <c r="F32" i="24"/>
  <c r="D32" i="24"/>
  <c r="F35" i="24"/>
  <c r="D35" i="24"/>
  <c r="J35" i="24"/>
  <c r="H35" i="24"/>
  <c r="K35" i="24"/>
  <c r="B45" i="24"/>
  <c r="B39" i="24"/>
  <c r="G29" i="24"/>
  <c r="M29" i="24"/>
  <c r="E29" i="24"/>
  <c r="L29" i="24"/>
  <c r="I29" i="24"/>
  <c r="B14" i="24"/>
  <c r="B6" i="24"/>
  <c r="F17" i="24"/>
  <c r="D17" i="24"/>
  <c r="J17" i="24"/>
  <c r="H17" i="24"/>
  <c r="K17" i="24"/>
  <c r="K20" i="24"/>
  <c r="J20" i="24"/>
  <c r="H20" i="24"/>
  <c r="F20" i="24"/>
  <c r="D20" i="24"/>
  <c r="K26" i="24"/>
  <c r="J26" i="24"/>
  <c r="H26" i="24"/>
  <c r="F26" i="24"/>
  <c r="D26" i="24"/>
  <c r="G23" i="24"/>
  <c r="M23" i="24"/>
  <c r="E23" i="24"/>
  <c r="L23" i="24"/>
  <c r="I23" i="24"/>
  <c r="K74" i="24"/>
  <c r="I74" i="24"/>
  <c r="J74" i="24"/>
  <c r="F19" i="24"/>
  <c r="D19" i="24"/>
  <c r="J19" i="24"/>
  <c r="H19" i="24"/>
  <c r="K19" i="24"/>
  <c r="G9" i="24"/>
  <c r="M9" i="24"/>
  <c r="E9" i="24"/>
  <c r="L9" i="24"/>
  <c r="I9" i="24"/>
  <c r="G17" i="24"/>
  <c r="M17" i="24"/>
  <c r="E17" i="24"/>
  <c r="L17" i="24"/>
  <c r="I17" i="24"/>
  <c r="I20" i="24"/>
  <c r="L20" i="24"/>
  <c r="M20" i="24"/>
  <c r="G20" i="24"/>
  <c r="E20" i="24"/>
  <c r="G33" i="24"/>
  <c r="M33" i="24"/>
  <c r="E33" i="24"/>
  <c r="L33" i="24"/>
  <c r="I33" i="24"/>
  <c r="I37" i="24"/>
  <c r="G37" i="24"/>
  <c r="L37" i="24"/>
  <c r="E37" i="24"/>
  <c r="K58" i="24"/>
  <c r="I58" i="24"/>
  <c r="J58" i="24"/>
  <c r="K22" i="24"/>
  <c r="J22" i="24"/>
  <c r="H22" i="24"/>
  <c r="F22" i="24"/>
  <c r="D22" i="24"/>
  <c r="F15" i="24"/>
  <c r="D15" i="24"/>
  <c r="J15" i="24"/>
  <c r="H15" i="24"/>
  <c r="K15" i="24"/>
  <c r="F21" i="24"/>
  <c r="D21" i="24"/>
  <c r="J21" i="24"/>
  <c r="H21" i="24"/>
  <c r="K24" i="24"/>
  <c r="J24" i="24"/>
  <c r="H24" i="24"/>
  <c r="F24" i="24"/>
  <c r="D24" i="24"/>
  <c r="F27" i="24"/>
  <c r="D27" i="24"/>
  <c r="J27" i="24"/>
  <c r="H27" i="24"/>
  <c r="K27" i="24"/>
  <c r="K30" i="24"/>
  <c r="J30" i="24"/>
  <c r="H30" i="24"/>
  <c r="F30" i="24"/>
  <c r="D30" i="24"/>
  <c r="H37" i="24"/>
  <c r="F37" i="24"/>
  <c r="D37" i="24"/>
  <c r="J37" i="24"/>
  <c r="K37" i="24"/>
  <c r="K29" i="24"/>
  <c r="F25" i="24"/>
  <c r="D25" i="24"/>
  <c r="J25" i="24"/>
  <c r="H25" i="24"/>
  <c r="K25" i="24"/>
  <c r="K18" i="24"/>
  <c r="J18" i="24"/>
  <c r="H18" i="24"/>
  <c r="F18" i="24"/>
  <c r="D18" i="24"/>
  <c r="G21" i="24"/>
  <c r="M21" i="24"/>
  <c r="E21" i="24"/>
  <c r="L21" i="24"/>
  <c r="I21" i="24"/>
  <c r="M38" i="24"/>
  <c r="E38" i="24"/>
  <c r="L38" i="24"/>
  <c r="I38" i="24"/>
  <c r="G38" i="24"/>
  <c r="K34" i="24"/>
  <c r="J34" i="24"/>
  <c r="H34" i="24"/>
  <c r="F34" i="24"/>
  <c r="D34" i="24"/>
  <c r="K8" i="24"/>
  <c r="J8" i="24"/>
  <c r="H8" i="24"/>
  <c r="F8" i="24"/>
  <c r="D8" i="24"/>
  <c r="F31" i="24"/>
  <c r="D31" i="24"/>
  <c r="J31" i="24"/>
  <c r="H31" i="24"/>
  <c r="K31" i="24"/>
  <c r="D38" i="24"/>
  <c r="K38" i="24"/>
  <c r="J38" i="24"/>
  <c r="H38" i="24"/>
  <c r="F38" i="24"/>
  <c r="G15" i="24"/>
  <c r="M15" i="24"/>
  <c r="E15" i="24"/>
  <c r="L15" i="24"/>
  <c r="I15" i="24"/>
  <c r="G31" i="24"/>
  <c r="M31" i="24"/>
  <c r="E31" i="24"/>
  <c r="L31" i="24"/>
  <c r="I31" i="24"/>
  <c r="J77" i="24"/>
  <c r="E16" i="24"/>
  <c r="E24" i="24"/>
  <c r="E32" i="24"/>
  <c r="K53" i="24"/>
  <c r="I53" i="24"/>
  <c r="K61" i="24"/>
  <c r="I61" i="24"/>
  <c r="K69" i="24"/>
  <c r="I69" i="24"/>
  <c r="E14" i="24"/>
  <c r="E22" i="24"/>
  <c r="E30" i="24"/>
  <c r="I43" i="24"/>
  <c r="G43" i="24"/>
  <c r="L43" i="24"/>
  <c r="K55" i="24"/>
  <c r="I55" i="24"/>
  <c r="K63" i="24"/>
  <c r="I63" i="24"/>
  <c r="K71" i="24"/>
  <c r="I71" i="24"/>
  <c r="I8" i="24"/>
  <c r="L8" i="24"/>
  <c r="I18" i="24"/>
  <c r="L18" i="24"/>
  <c r="I26" i="24"/>
  <c r="L26" i="24"/>
  <c r="I34" i="24"/>
  <c r="L34" i="24"/>
  <c r="G14" i="24"/>
  <c r="G22" i="24"/>
  <c r="G30" i="24"/>
  <c r="K52" i="24"/>
  <c r="I52" i="24"/>
  <c r="K60" i="24"/>
  <c r="I60" i="24"/>
  <c r="K68" i="24"/>
  <c r="I68" i="24"/>
  <c r="E8" i="24"/>
  <c r="C39" i="24"/>
  <c r="K57" i="24"/>
  <c r="I57" i="24"/>
  <c r="K65" i="24"/>
  <c r="I65" i="24"/>
  <c r="K73" i="24"/>
  <c r="I73" i="24"/>
  <c r="I16" i="24"/>
  <c r="L16" i="24"/>
  <c r="I24" i="24"/>
  <c r="L24" i="24"/>
  <c r="I32" i="24"/>
  <c r="L32" i="24"/>
  <c r="C6" i="24"/>
  <c r="G8" i="24"/>
  <c r="K54" i="24"/>
  <c r="I54" i="24"/>
  <c r="K62" i="24"/>
  <c r="I62" i="24"/>
  <c r="K70" i="24"/>
  <c r="I70" i="24"/>
  <c r="M8" i="24"/>
  <c r="E18" i="24"/>
  <c r="E26" i="24"/>
  <c r="E34" i="24"/>
  <c r="I41" i="24"/>
  <c r="G41" i="24"/>
  <c r="L41" i="24"/>
  <c r="K51" i="24"/>
  <c r="I51" i="24"/>
  <c r="K59" i="24"/>
  <c r="I59" i="24"/>
  <c r="K67" i="24"/>
  <c r="I67" i="24"/>
  <c r="K75" i="24"/>
  <c r="I75" i="24"/>
  <c r="I77" i="24" s="1"/>
  <c r="I14" i="24"/>
  <c r="L14" i="24"/>
  <c r="I22" i="24"/>
  <c r="L22" i="24"/>
  <c r="I30" i="24"/>
  <c r="L30" i="24"/>
  <c r="G18" i="24"/>
  <c r="G26" i="24"/>
  <c r="G34" i="24"/>
  <c r="K56" i="24"/>
  <c r="I56" i="24"/>
  <c r="K64" i="24"/>
  <c r="I64" i="24"/>
  <c r="K72" i="24"/>
  <c r="I72" i="24"/>
  <c r="F40" i="24"/>
  <c r="J41" i="24"/>
  <c r="F42" i="24"/>
  <c r="J43" i="24"/>
  <c r="F44" i="24"/>
  <c r="H40" i="24"/>
  <c r="H42" i="24"/>
  <c r="H44" i="24"/>
  <c r="J40" i="24"/>
  <c r="J42" i="24"/>
  <c r="J44" i="24"/>
  <c r="K40" i="24"/>
  <c r="K42" i="24"/>
  <c r="E40" i="24"/>
  <c r="E42" i="24"/>
  <c r="E44" i="24"/>
  <c r="I39" i="24" l="1"/>
  <c r="G39" i="24"/>
  <c r="L39" i="24"/>
  <c r="M39" i="24"/>
  <c r="E39" i="24"/>
  <c r="J79" i="24"/>
  <c r="J78" i="24"/>
  <c r="I6" i="24"/>
  <c r="L6" i="24"/>
  <c r="G6" i="24"/>
  <c r="E6" i="24"/>
  <c r="M6" i="24"/>
  <c r="H39" i="24"/>
  <c r="F39" i="24"/>
  <c r="D39" i="24"/>
  <c r="J39" i="24"/>
  <c r="K39" i="24"/>
  <c r="I78" i="24"/>
  <c r="I79" i="24"/>
  <c r="K6" i="24"/>
  <c r="J6" i="24"/>
  <c r="H6" i="24"/>
  <c r="F6" i="24"/>
  <c r="D6" i="24"/>
  <c r="H45" i="24"/>
  <c r="F45" i="24"/>
  <c r="D45" i="24"/>
  <c r="J45" i="24"/>
  <c r="K45" i="24"/>
  <c r="K77" i="24"/>
  <c r="K14" i="24"/>
  <c r="J14" i="24"/>
  <c r="H14" i="24"/>
  <c r="F14" i="24"/>
  <c r="D14" i="24"/>
  <c r="I83" i="24" l="1"/>
  <c r="I82" i="24"/>
  <c r="I81" i="24"/>
  <c r="K79" i="24"/>
  <c r="K78" i="24"/>
</calcChain>
</file>

<file path=xl/sharedStrings.xml><?xml version="1.0" encoding="utf-8"?>
<sst xmlns="http://schemas.openxmlformats.org/spreadsheetml/2006/main" count="1725" uniqueCount="521">
  <si>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</si>
  <si>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</si>
  <si>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</si>
  <si>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</si>
  <si>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</si>
  <si>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</si>
  <si>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</si>
  <si>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</si>
  <si>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</si>
  <si>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</si>
  <si>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</si>
  <si>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</si>
  <si>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</si>
  <si>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Bottrop, Stadt (05512)</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</si>
  <si>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</si>
  <si>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</si>
  <si>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</si>
  <si>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</si>
  <si>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</si>
  <si>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</si>
  <si>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</si>
  <si>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</si>
  <si>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</si>
  <si>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</si>
  <si>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</si>
  <si>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</si>
  <si>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</si>
  <si>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</si>
  <si>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West</t>
  </si>
  <si>
    <t>Josef-Gockeln-Str. 7</t>
  </si>
  <si>
    <t>40474 Düsseldorf</t>
  </si>
  <si>
    <t>E-Mail:</t>
  </si>
  <si>
    <t>Statistik-Service-West@arbeitsagentur.de</t>
  </si>
  <si>
    <t>Hotline:</t>
  </si>
  <si>
    <t>0211/4306-331</t>
  </si>
  <si>
    <t>Fax:</t>
  </si>
  <si>
    <t>0211/4306-470</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</si>
  <si>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</si>
  <si>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</si>
  <si>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</si>
  <si>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</si>
  <si>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</si>
  <si>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</si>
  <si>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</si>
  <si>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</si>
  <si>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</si>
  <si>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</si>
  <si>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</si>
  <si>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</si>
  <si>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</si>
  <si>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</si>
  <si>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</si>
  <si>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</si>
  <si>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</si>
  <si>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</si>
  <si>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</si>
  <si>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</si>
  <si>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</si>
  <si>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</si>
  <si>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</si>
  <si>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</si>
  <si>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</si>
  <si>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</si>
  <si>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</si>
  <si>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</si>
  <si>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</si>
  <si>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</si>
  <si>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</si>
  <si>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</si>
  <si>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</si>
  <si>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</si>
  <si>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</si>
  <si>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</si>
  <si>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</si>
  <si>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</si>
  <si>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</si>
  <si>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</si>
  <si>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</si>
  <si>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</si>
  <si>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</si>
  <si>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</si>
  <si>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</si>
  <si>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</si>
  <si>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</si>
  <si>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</si>
  <si>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</si>
  <si>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</si>
  <si>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</si>
  <si>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</si>
  <si>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</si>
  <si>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</si>
  <si>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</si>
  <si>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Bottrop, Stadt (05512);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</si>
  <si>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</si>
  <si>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</si>
  <si>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</si>
  <si>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</si>
  <si>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</si>
  <si>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</si>
  <si>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</si>
  <si>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</si>
  <si>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</si>
  <si>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</si>
  <si>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</si>
  <si>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</si>
  <si>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</si>
  <si>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</si>
  <si>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</si>
  <si>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</si>
  <si>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</si>
  <si>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</si>
  <si>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</si>
  <si>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</si>
  <si>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</si>
  <si>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</si>
  <si>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</si>
  <si>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</si>
  <si>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</si>
  <si>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</si>
  <si>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</si>
  <si>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</si>
  <si>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</si>
  <si>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</si>
  <si>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</si>
  <si>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</si>
  <si>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</si>
  <si>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</si>
  <si>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</si>
  <si>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</si>
  <si>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Nordrhein-Westfalen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</si>
  <si>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</si>
  <si>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</si>
  <si>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</si>
  <si>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</si>
  <si>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</si>
  <si>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</si>
  <si>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</si>
  <si>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</si>
  <si>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</si>
  <si>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</si>
  <si>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</si>
  <si>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</si>
  <si>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</si>
  <si>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</si>
  <si>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</si>
  <si>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</si>
  <si>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</si>
  <si>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</si>
  <si>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</si>
  <si>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</si>
  <si>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</si>
  <si>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</si>
  <si>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</si>
  <si>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</si>
  <si>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</si>
  <si>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</si>
  <si>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</si>
  <si>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</si>
  <si>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</si>
  <si>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</si>
  <si>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</si>
  <si>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</si>
  <si>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</si>
  <si>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</si>
  <si>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</si>
  <si>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</si>
  <si>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</si>
  <si>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</si>
  <si>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</si>
  <si>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</si>
  <si>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</si>
  <si>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</si>
  <si>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</si>
  <si>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</si>
  <si>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</si>
  <si>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</si>
  <si>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</si>
  <si>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</si>
  <si>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</si>
  <si>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</si>
  <si>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</si>
  <si>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</si>
  <si>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</si>
  <si>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Bottrop, Stadt (05512)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</si>
  <si>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</si>
  <si>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</si>
  <si>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</si>
  <si>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</si>
  <si>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</si>
  <si>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</si>
  <si>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</si>
  <si>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</si>
  <si>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</si>
  <si>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</si>
  <si>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</si>
  <si>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</si>
  <si>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</si>
  <si>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</si>
  <si>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</si>
  <si>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</si>
  <si>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</si>
  <si>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</si>
  <si>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</si>
  <si>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</si>
  <si>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</si>
  <si>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</si>
  <si>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</si>
  <si>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</si>
  <si>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</si>
  <si>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</si>
  <si>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</si>
  <si>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</si>
  <si>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</si>
  <si>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</si>
  <si>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</si>
  <si>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</si>
  <si>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</si>
  <si>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</si>
  <si>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</si>
  <si>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</si>
  <si>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</si>
  <si>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</si>
  <si>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</si>
  <si>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</si>
  <si>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</si>
  <si>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</si>
  <si>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</si>
  <si>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</si>
  <si>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</si>
  <si>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</si>
  <si>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</si>
  <si>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</si>
  <si>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</si>
  <si>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</si>
  <si>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</si>
  <si>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</si>
  <si>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</si>
  <si>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</si>
  <si>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</si>
  <si>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</si>
  <si>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</si>
  <si>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</si>
  <si>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</si>
  <si>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</si>
  <si>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</si>
  <si>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</si>
  <si>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</si>
  <si>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</si>
  <si>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</si>
  <si>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</si>
  <si>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</si>
  <si>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</si>
  <si>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</si>
  <si>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</si>
  <si>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</si>
  <si>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</si>
  <si>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</si>
  <si>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</si>
  <si>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</si>
  <si>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</si>
  <si>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</si>
  <si>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</si>
  <si>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</si>
  <si>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</si>
  <si>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</si>
  <si>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</si>
  <si>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</si>
  <si>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</si>
  <si>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</si>
  <si>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</si>
  <si>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</si>
  <si>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</si>
  <si>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</si>
  <si>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</si>
  <si>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</si>
  <si>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</si>
  <si>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</si>
  <si>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</si>
  <si>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</si>
  <si>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</si>
  <si>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</si>
  <si>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</si>
  <si>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</si>
  <si>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</si>
  <si>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</si>
  <si>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</si>
  <si>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</si>
  <si>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</si>
  <si>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</si>
  <si>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</si>
  <si>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</si>
  <si>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</si>
  <si>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</si>
  <si>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</si>
  <si>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</si>
  <si>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</si>
  <si>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</si>
  <si>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</si>
  <si>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</si>
  <si>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</si>
  <si>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</si>
  <si>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</si>
  <si>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</si>
  <si>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</si>
  <si>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</si>
  <si>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</si>
  <si>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</si>
  <si>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</si>
  <si>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</si>
  <si>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</si>
  <si>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</si>
  <si>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</si>
  <si>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</si>
  <si>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</si>
  <si>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</si>
  <si>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</si>
  <si>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</si>
  <si>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</si>
  <si>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</si>
  <si>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</si>
  <si>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</si>
  <si>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</si>
  <si>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</si>
  <si>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</si>
  <si>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</si>
  <si>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</si>
  <si>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</si>
  <si>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</si>
  <si>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</si>
  <si>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</si>
  <si>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</si>
  <si>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</si>
  <si>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</si>
  <si>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</si>
  <si>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</si>
  <si>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</si>
  <si>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</si>
  <si>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</si>
  <si>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</si>
  <si>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</si>
  <si>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</si>
  <si>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</si>
  <si>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</si>
  <si>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</si>
  <si>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</si>
  <si>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</si>
  <si>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</si>
  <si>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</si>
  <si>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</si>
  <si>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</si>
  <si>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</si>
  <si>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</si>
  <si>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</si>
  <si>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</si>
  <si>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</si>
  <si>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</si>
  <si>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</si>
  <si>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</si>
  <si>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</si>
  <si>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</si>
  <si>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</si>
  <si>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</si>
  <si>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</si>
  <si>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</si>
  <si>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</si>
  <si>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</si>
  <si>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</si>
  <si>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</si>
  <si>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</si>
  <si>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</si>
  <si>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</si>
  <si>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</si>
  <si>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</si>
  <si>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Bottrop, Stadt (05512);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</si>
  <si>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</si>
  <si>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</si>
  <si>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</si>
  <si>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</si>
  <si>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</si>
  <si>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</si>
  <si>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</si>
  <si>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</si>
  <si>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</si>
  <si>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</si>
  <si>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</si>
  <si>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</si>
  <si>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</si>
  <si>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</si>
  <si>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</si>
  <si>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</si>
  <si>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</si>
  <si>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</si>
  <si>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</si>
  <si>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</si>
  <si>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</si>
  <si>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</si>
  <si>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</si>
  <si>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</si>
  <si>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</si>
  <si>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</si>
  <si>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</si>
  <si>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</si>
  <si>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</si>
  <si>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</si>
  <si>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</si>
  <si>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</si>
  <si>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</si>
  <si>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</si>
  <si>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</si>
  <si>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</si>
  <si>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</si>
  <si>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</si>
  <si>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</si>
  <si>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</si>
  <si>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</si>
  <si>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</si>
  <si>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</si>
  <si>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</si>
  <si>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</si>
  <si>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</si>
  <si>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</si>
  <si>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</si>
  <si>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</si>
  <si>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</si>
  <si>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</si>
  <si>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</si>
  <si>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</si>
  <si>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</si>
  <si>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</si>
  <si>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</si>
  <si>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</si>
  <si>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</si>
  <si>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</si>
  <si>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</si>
  <si>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</si>
  <si>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</si>
  <si>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</si>
  <si>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</si>
  <si>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</si>
  <si>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</si>
  <si>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</si>
  <si>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</si>
  <si>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</si>
  <si>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</si>
  <si>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</si>
  <si>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</si>
  <si>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</si>
  <si>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</si>
  <si>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</si>
  <si>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</si>
  <si>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</si>
  <si>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</si>
  <si>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</si>
  <si>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</si>
  <si>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</si>
  <si>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</si>
  <si>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</si>
  <si>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</si>
  <si>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</si>
  <si>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</si>
  <si>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</si>
  <si>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</si>
  <si>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</si>
  <si>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</si>
  <si>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</si>
  <si>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</si>
  <si>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</si>
  <si>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</si>
  <si>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</si>
  <si>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</si>
  <si>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</si>
  <si>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</si>
  <si>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</si>
  <si>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</si>
  <si>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</si>
  <si>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</si>
  <si>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</si>
  <si>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</si>
  <si>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</si>
  <si>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</si>
  <si>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</si>
  <si>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</si>
  <si>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</si>
  <si>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</si>
  <si>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</si>
  <si>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</si>
  <si>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</si>
  <si>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</si>
  <si>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</si>
  <si>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</si>
  <si>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</si>
  <si>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</si>
  <si>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</si>
  <si>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</si>
  <si>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</si>
  <si>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</si>
  <si>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</si>
  <si>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</si>
  <si>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</si>
  <si>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</si>
  <si>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</si>
  <si>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</si>
  <si>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</si>
  <si>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</si>
  <si>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</si>
  <si>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</si>
  <si>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</si>
  <si>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</si>
  <si>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</si>
  <si>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</si>
  <si>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</si>
  <si>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</si>
  <si>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</si>
  <si>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</si>
  <si>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.X</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</si>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</sst>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{18A3C8F5-4B05-490D-B27B-37BBA1E62DEB}</c15:txfldGUID>
                      <c15:f>Daten_Diagramme!$D$6</c15:f>
                      <c15:dlblFieldTableCache>
                        <c:ptCount val="1"/>
                        <c:pt idx="0">
                          <c:v>-2.1</c:v>
                        </c:pt>
                      </c15:dlblFieldTableCache>
                    </c15:dlblFTEntry>
                  </c15:dlblFieldTable>
                  <c15:showDataLabelsRange val="0"/>
                </c:ext>
                <c:ext xmlns:c16="http://schemas.microsoft.com/office/drawing/2014/chart" uri="{C3380CC4-5D6E-409C-BE32-E72D297353CC}">
                  <c16:uniqueId val="{00000000-B650-416C-9560-B7C473FC2ACC}"/>
                </c:ext>
              </c:extLst>
            </c:dLbl>
            <c:dLbl>
              <c:idx val="1"/>
              <c:tx>
                <c:strRef>
                  <c:f>Daten_Diagramme!$D$7</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{68CA73CE-0165-4633-BF95-74272DAD43B1}</c15:txfldGUID>
                      <c15:f>Daten_Diagramme!$D$7</c15:f>
                      <c15:dlblFieldTableCache>
                        <c:ptCount val="1"/>
                        <c:pt idx="0">
                          <c:v>1.3</c:v>
                        </c:pt>
                      </c15:dlblFieldTableCache>
                    </c15:dlblFTEntry>
                  </c15:dlblFieldTable>
                  <c15:showDataLabelsRange val="0"/>
                </c:ext>
                <c:ext xmlns:c16="http://schemas.microsoft.com/office/drawing/2014/chart" uri="{C3380CC4-5D6E-409C-BE32-E72D297353CC}">
                  <c16:uniqueId val="{00000001-B650-416C-9560-B7C473FC2ACC}"/>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{7BB868BE-51A5-4E32-9812-8159724C6569}</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B650-416C-9560-B7C473FC2ACC}"/>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{F17C9677-BF14-4C49-B231-5B38B570B5E7}</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B650-416C-9560-B7C473FC2ACC}"/>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-2.117027882085095</c:v>
                </c:pt>
                <c:pt idx="1">
                  <c:v>1.3225681822425275</c:v>
                </c:pt>
                <c:pt idx="2">
                  <c:v>1.1186464311118853</c:v>
                </c:pt>
                <c:pt idx="3">
                  <c:v>1.0875687030768</c:v>
                </c:pt>
              </c:numCache>
            </c:numRef>
          </c:val>
          <c:extLst>
            <c:ext xmlns:c16="http://schemas.microsoft.com/office/drawing/2014/chart" uri="{C3380CC4-5D6E-409C-BE32-E72D297353CC}">
              <c16:uniqueId val="{00000004-B650-416C-9560-B7C473FC2ACC}"/>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{9C926867-1399-422D-BE67-E5BACFDBF7AA}</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B650-416C-9560-B7C473FC2ACC}"/>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{1381DA8B-3631-401A-89F8-0100168CAC74}</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B650-416C-9560-B7C473FC2ACC}"/>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{EC4EF5ED-A777-4F08-8FC7-599B04357CD1}</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B650-416C-9560-B7C473FC2ACC}"/>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{4B920702-E0CC-427C-94D3-CAD42F3DEFC3}</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B650-416C-9560-B7C473FC2ACC}"/>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B650-416C-9560-B7C473FC2ACC}"/>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B650-416C-9560-B7C473FC2ACC}"/>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{03B75AA8-89D7-4976-9B33-026BE87CEBE2}</c15:txfldGUID>
                      <c15:f>Daten_Diagramme!$E$6</c15:f>
                      <c15:dlblFieldTableCache>
                        <c:ptCount val="1"/>
                        <c:pt idx="0">
                          <c:v>-0.7</c:v>
                        </c:pt>
                      </c15:dlblFieldTableCache>
                    </c15:dlblFTEntry>
                  </c15:dlblFieldTable>
                  <c15:showDataLabelsRange val="0"/>
                </c:ext>
                <c:ext xmlns:c16="http://schemas.microsoft.com/office/drawing/2014/chart" uri="{C3380CC4-5D6E-409C-BE32-E72D297353CC}">
                  <c16:uniqueId val="{00000000-AA34-48F7-A7B8-A217DB75F54E}"/>
                </c:ext>
              </c:extLst>
            </c:dLbl>
            <c:dLbl>
              <c:idx val="1"/>
              <c:tx>
                <c:strRef>
                  <c:f>Daten_Diagramme!$E$7</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{D9F1A9CC-BE2B-4AFE-85F5-1B6B6B10A215}</c15:txfldGUID>
                      <c15:f>Daten_Diagramme!$E$7</c15:f>
                      <c15:dlblFieldTableCache>
                        <c:ptCount val="1"/>
                        <c:pt idx="0">
                          <c:v>-3.2</c:v>
                        </c:pt>
                      </c15:dlblFieldTableCache>
                    </c15:dlblFTEntry>
                  </c15:dlblFieldTable>
                  <c15:showDataLabelsRange val="0"/>
                </c:ext>
                <c:ext xmlns:c16="http://schemas.microsoft.com/office/drawing/2014/chart" uri="{C3380CC4-5D6E-409C-BE32-E72D297353CC}">
                  <c16:uniqueId val="{00000001-AA34-48F7-A7B8-A217DB75F54E}"/>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{2CD778BA-9DC4-4F7B-91D2-DCC594A9E67D}</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AA34-48F7-A7B8-A217DB75F54E}"/>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{C3D3ED77-BE8C-4083-904A-1354AD75CC42}</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AA34-48F7-A7B8-A217DB75F54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-0.65206316861946001</c:v>
                </c:pt>
                <c:pt idx="1">
                  <c:v>-3.156552267354261</c:v>
                </c:pt>
                <c:pt idx="2">
                  <c:v>-2.7637010795899166</c:v>
                </c:pt>
                <c:pt idx="3">
                  <c:v>-2.8655893304673015</c:v>
                </c:pt>
              </c:numCache>
            </c:numRef>
          </c:val>
          <c:extLst>
            <c:ext xmlns:c16="http://schemas.microsoft.com/office/drawing/2014/chart" uri="{C3380CC4-5D6E-409C-BE32-E72D297353CC}">
              <c16:uniqueId val="{00000004-AA34-48F7-A7B8-A217DB75F54E}"/>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{33D44246-5D90-427E-BD13-D036EF90A594}</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AA34-48F7-A7B8-A217DB75F54E}"/>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{375C9691-48A2-4872-B1A6-2296EC1DDA5E}</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AA34-48F7-A7B8-A217DB75F54E}"/>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{13C63D44-12E7-4C7E-8785-38F08C06625C}</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AA34-48F7-A7B8-A217DB75F54E}"/>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{6E049F1C-0730-4214-8784-78C8AA677E38}</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AA34-48F7-A7B8-A217DB75F54E}"/>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AA34-48F7-A7B8-A217DB75F54E}"/>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AA34-48F7-A7B8-A217DB75F54E}"/>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{629133AA-1168-44FE-94EE-6890FEE60293}</c15:txfldGUID>
                      <c15:f>Daten_Diagramme!$D$14</c15:f>
                      <c15:dlblFieldTableCache>
                        <c:ptCount val="1"/>
                        <c:pt idx="0">
                          <c:v>-2.1</c:v>
                        </c:pt>
                      </c15:dlblFieldTableCache>
                    </c15:dlblFTEntry>
                  </c15:dlblFieldTable>
                  <c15:showDataLabelsRange val="0"/>
                </c:ext>
                <c:ext xmlns:c16="http://schemas.microsoft.com/office/drawing/2014/chart" uri="{C3380CC4-5D6E-409C-BE32-E72D297353CC}">
                  <c16:uniqueId val="{00000000-7099-4A5D-8A6F-6142FBD6F9E4}"/>
                </c:ext>
              </c:extLst>
            </c:dLbl>
            <c:dLbl>
              <c:idx val="1"/>
              <c:tx>
                <c:strRef>
                  <c:f>Daten_Diagramme!$D$15</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{90896502-568A-4FC6-BDF7-B2481E8EDC71}</c15:txfldGUID>
                      <c15:f>Daten_Diagramme!$D$15</c15:f>
                      <c15:dlblFieldTableCache>
                        <c:ptCount val="1"/>
                        <c:pt idx="0">
                          <c:v>1.2</c:v>
                        </c:pt>
                      </c15:dlblFieldTableCache>
                    </c15:dlblFTEntry>
                  </c15:dlblFieldTable>
                  <c15:showDataLabelsRange val="0"/>
                </c:ext>
                <c:ext xmlns:c16="http://schemas.microsoft.com/office/drawing/2014/chart" uri="{C3380CC4-5D6E-409C-BE32-E72D297353CC}">
                  <c16:uniqueId val="{00000001-7099-4A5D-8A6F-6142FBD6F9E4}"/>
                </c:ext>
              </c:extLst>
            </c:dLbl>
            <c:dLbl>
              <c:idx val="2"/>
              <c:tx>
                <c:strRef>
                  <c:f>Daten_Diagramme!$D$16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{4148695D-1900-41C6-90D0-F654877F81AB}</c15:txfldGUID>
                      <c15:f>Daten_Diagramme!$D$16</c15:f>
                      <c15:dlblFieldTableCache>
                        <c:ptCount val="1"/>
                      </c15:dlblFieldTableCache>
                    </c15:dlblFTEntry>
                  </c15:dlblFieldTable>
                  <c15:showDataLabelsRange val="0"/>
                </c:ext>
                <c:ext xmlns:c16="http://schemas.microsoft.com/office/drawing/2014/chart" uri="{C3380CC4-5D6E-409C-BE32-E72D297353CC}">
                  <c16:uniqueId val="{00000002-7099-4A5D-8A6F-6142FBD6F9E4}"/>
                </c:ext>
              </c:extLst>
            </c:dLbl>
            <c:dLbl>
              <c:idx val="3"/>
              <c:tx>
                <c:strRef>
                  <c:f>Daten_Diagramme!$D$17</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{F301AF72-C007-484D-A4A8-E81F09B5471C}</c15:txfldGUID>
                      <c15:f>Daten_Diagramme!$D$17</c15:f>
                      <c15:dlblFieldTableCache>
                        <c:ptCount val="1"/>
                        <c:pt idx="0">
                          <c:v>-0.8</c:v>
                        </c:pt>
                      </c15:dlblFieldTableCache>
                    </c15:dlblFTEntry>
                  </c15:dlblFieldTable>
                  <c15:showDataLabelsRange val="0"/>
                </c:ext>
                <c:ext xmlns:c16="http://schemas.microsoft.com/office/drawing/2014/chart" uri="{C3380CC4-5D6E-409C-BE32-E72D297353CC}">
                  <c16:uniqueId val="{00000003-7099-4A5D-8A6F-6142FBD6F9E4}"/>
                </c:ext>
              </c:extLst>
            </c:dLbl>
            <c:dLbl>
              <c:idx val="4"/>
              <c:tx>
                <c:strRef>
                  <c:f>Daten_Diagramme!$D$18</c:f>
                  <c:strCache>
                    <c:ptCount val="1"/>
                    <c:pt idx="0">
                      <c:v>7.9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{6D74AFC4-36D7-4282-8076-E6B88D02AE69}</c15:txfldGUID>
                      <c15:f>Daten_Diagramme!$D$18</c15:f>
                      <c15:dlblFieldTableCache>
                        <c:ptCount val="1"/>
                        <c:pt idx="0">
                          <c:v>7.9</c:v>
                        </c:pt>
                      </c15:dlblFieldTableCache>
                    </c15:dlblFTEntry>
                  </c15:dlblFieldTable>
                  <c15:showDataLabelsRange val="0"/>
                </c:ext>
                <c:ext xmlns:c16="http://schemas.microsoft.com/office/drawing/2014/chart" uri="{C3380CC4-5D6E-409C-BE32-E72D297353CC}">
                  <c16:uniqueId val="{00000004-7099-4A5D-8A6F-6142FBD6F9E4}"/>
                </c:ext>
              </c:extLst>
            </c:dLbl>
            <c:dLbl>
              <c:idx val="5"/>
              <c:tx>
                <c:strRef>
                  <c:f>Daten_Diagramme!$D$19</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{EC1B4A4A-44FF-4D60-8577-D162B995EEBE}</c15:txfldGUID>
                      <c15:f>Daten_Diagramme!$D$19</c15:f>
                      <c15:dlblFieldTableCache>
                        <c:ptCount val="1"/>
                        <c:pt idx="0">
                          <c:v>-4.9</c:v>
                        </c:pt>
                      </c15:dlblFieldTableCache>
                    </c15:dlblFTEntry>
                  </c15:dlblFieldTable>
                  <c15:showDataLabelsRange val="0"/>
                </c:ext>
                <c:ext xmlns:c16="http://schemas.microsoft.com/office/drawing/2014/chart" uri="{C3380CC4-5D6E-409C-BE32-E72D297353CC}">
                  <c16:uniqueId val="{00000005-7099-4A5D-8A6F-6142FBD6F9E4}"/>
                </c:ext>
              </c:extLst>
            </c:dLbl>
            <c:dLbl>
              <c:idx val="6"/>
              <c:tx>
                <c:strRef>
                  <c:f>Daten_Diagramme!$D$20</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{31927FDC-A53F-4A17-A622-65A9CB658161}</c15:txfldGUID>
                      <c15:f>Daten_Diagramme!$D$20</c15:f>
                      <c15:dlblFieldTableCache>
                        <c:ptCount val="1"/>
                        <c:pt idx="0">
                          <c:v>3.4</c:v>
                        </c:pt>
                      </c15:dlblFieldTableCache>
                    </c15:dlblFTEntry>
                  </c15:dlblFieldTable>
                  <c15:showDataLabelsRange val="0"/>
                </c:ext>
                <c:ext xmlns:c16="http://schemas.microsoft.com/office/drawing/2014/chart" uri="{C3380CC4-5D6E-409C-BE32-E72D297353CC}">
                  <c16:uniqueId val="{00000006-7099-4A5D-8A6F-6142FBD6F9E4}"/>
                </c:ext>
              </c:extLst>
            </c:dLbl>
            <c:dLbl>
              <c:idx val="7"/>
              <c:tx>
                <c:strRef>
                  <c:f>Daten_Diagramme!$D$21</c:f>
                  <c:strCache>
                    <c:ptCount val="1"/>
                    <c:pt idx="0">
                      <c:v>5.3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{15956D78-C0D9-432A-BE5F-3853BB526FDB}</c15:txfldGUID>
                      <c15:f>Daten_Diagramme!$D$21</c15:f>
                      <c15:dlblFieldTableCache>
                        <c:ptCount val="1"/>
                        <c:pt idx="0">
                          <c:v>5.3</c:v>
                        </c:pt>
                      </c15:dlblFieldTableCache>
                    </c15:dlblFTEntry>
                  </c15:dlblFieldTable>
                  <c15:showDataLabelsRange val="0"/>
                </c:ext>
                <c:ext xmlns:c16="http://schemas.microsoft.com/office/drawing/2014/chart" uri="{C3380CC4-5D6E-409C-BE32-E72D297353CC}">
                  <c16:uniqueId val="{00000007-7099-4A5D-8A6F-6142FBD6F9E4}"/>
                </c:ext>
              </c:extLst>
            </c:dLbl>
            <c:dLbl>
              <c:idx val="8"/>
              <c:tx>
                <c:strRef>
                  <c:f>Daten_Diagramme!$D$22</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{92018892-3BF2-4755-8C9A-F8AC570626F1}</c15:txfldGUID>
                      <c15:f>Daten_Diagramme!$D$22</c15:f>
                      <c15:dlblFieldTableCache>
                        <c:ptCount val="1"/>
                        <c:pt idx="0">
                          <c:v>1.4</c:v>
                        </c:pt>
                      </c15:dlblFieldTableCache>
                    </c15:dlblFTEntry>
                  </c15:dlblFieldTable>
                  <c15:showDataLabelsRange val="0"/>
                </c:ext>
                <c:ext xmlns:c16="http://schemas.microsoft.com/office/drawing/2014/chart" uri="{C3380CC4-5D6E-409C-BE32-E72D297353CC}">
                  <c16:uniqueId val="{00000008-7099-4A5D-8A6F-6142FBD6F9E4}"/>
                </c:ext>
              </c:extLst>
            </c:dLbl>
            <c:dLbl>
              <c:idx val="9"/>
              <c:tx>
                <c:strRef>
                  <c:f>Daten_Diagramme!$D$23</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{5D44C360-8386-4D35-A811-BA36683A3E43}</c15:txfldGUID>
                      <c15:f>Daten_Diagramme!$D$23</c15:f>
                      <c15:dlblFieldTableCache>
                        <c:ptCount val="1"/>
                        <c:pt idx="0">
                          <c:v>-0.4</c:v>
                        </c:pt>
                      </c15:dlblFieldTableCache>
                    </c15:dlblFTEntry>
                  </c15:dlblFieldTable>
                  <c15:showDataLabelsRange val="0"/>
                </c:ext>
                <c:ext xmlns:c16="http://schemas.microsoft.com/office/drawing/2014/chart" uri="{C3380CC4-5D6E-409C-BE32-E72D297353CC}">
                  <c16:uniqueId val="{00000009-7099-4A5D-8A6F-6142FBD6F9E4}"/>
                </c:ext>
              </c:extLst>
            </c:dLbl>
            <c:dLbl>
              <c:idx val="10"/>
              <c:tx>
                <c:strRef>
                  <c:f>Daten_Diagramme!$D$24</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{F4FFBBDB-814A-40FC-9A74-F763B47C465D}</c15:txfldGUID>
                      <c15:f>Daten_Diagramme!$D$24</c15:f>
                      <c15:dlblFieldTableCache>
                        <c:ptCount val="1"/>
                        <c:pt idx="0">
                          <c:v>-2.3</c:v>
                        </c:pt>
                      </c15:dlblFieldTableCache>
                    </c15:dlblFTEntry>
                  </c15:dlblFieldTable>
                  <c15:showDataLabelsRange val="0"/>
                </c:ext>
                <c:ext xmlns:c16="http://schemas.microsoft.com/office/drawing/2014/chart" uri="{C3380CC4-5D6E-409C-BE32-E72D297353CC}">
                  <c16:uniqueId val="{0000000A-7099-4A5D-8A6F-6142FBD6F9E4}"/>
                </c:ext>
              </c:extLst>
            </c:dLbl>
            <c:dLbl>
              <c:idx val="11"/>
              <c:tx>
                <c:strRef>
                  <c:f>Daten_Diagramme!$D$25</c:f>
                  <c:strCache>
                    <c:ptCount val="1"/>
                    <c:pt idx="0">
                      <c:v>-3.5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{3EF59660-0CCF-4A5E-B233-BFE215B9EEBC}</c15:txfldGUID>
                      <c15:f>Daten_Diagramme!$D$25</c15:f>
                      <c15:dlblFieldTableCache>
                        <c:ptCount val="1"/>
                        <c:pt idx="0">
                          <c:v>-3.5</c:v>
                        </c:pt>
                      </c15:dlblFieldTableCache>
                    </c15:dlblFTEntry>
                  </c15:dlblFieldTable>
                  <c15:showDataLabelsRange val="0"/>
                </c:ext>
                <c:ext xmlns:c16="http://schemas.microsoft.com/office/drawing/2014/chart" uri="{C3380CC4-5D6E-409C-BE32-E72D297353CC}">
                  <c16:uniqueId val="{0000000B-7099-4A5D-8A6F-6142FBD6F9E4}"/>
                </c:ext>
              </c:extLst>
            </c:dLbl>
            <c:dLbl>
              <c:idx val="12"/>
              <c:tx>
                <c:strRef>
                  <c:f>Daten_Diagramme!$D$26</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{731C0947-1FAB-4193-927E-6F0E75BF95A9}</c15:txfldGUID>
                      <c15:f>Daten_Diagramme!$D$26</c15:f>
                      <c15:dlblFieldTableCache>
                        <c:ptCount val="1"/>
                        <c:pt idx="0">
                          <c:v>-0.5</c:v>
                        </c:pt>
                      </c15:dlblFieldTableCache>
                    </c15:dlblFTEntry>
                  </c15:dlblFieldTable>
                  <c15:showDataLabelsRange val="0"/>
                </c:ext>
                <c:ext xmlns:c16="http://schemas.microsoft.com/office/drawing/2014/chart" uri="{C3380CC4-5D6E-409C-BE32-E72D297353CC}">
                  <c16:uniqueId val="{0000000C-7099-4A5D-8A6F-6142FBD6F9E4}"/>
                </c:ext>
              </c:extLst>
            </c:dLbl>
            <c:dLbl>
              <c:idx val="13"/>
              <c:tx>
                <c:strRef>
                  <c:f>Daten_Diagramme!$D$27</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{2BB848BC-9C50-48B5-8831-7CEA95F17878}</c15:txfldGUID>
                      <c15:f>Daten_Diagramme!$D$27</c15:f>
                      <c15:dlblFieldTableCache>
                        <c:ptCount val="1"/>
                        <c:pt idx="0">
                          <c:v>5.5</c:v>
                        </c:pt>
                      </c15:dlblFieldTableCache>
                    </c15:dlblFTEntry>
                  </c15:dlblFieldTable>
                  <c15:showDataLabelsRange val="0"/>
                </c:ext>
                <c:ext xmlns:c16="http://schemas.microsoft.com/office/drawing/2014/chart" uri="{C3380CC4-5D6E-409C-BE32-E72D297353CC}">
                  <c16:uniqueId val="{0000000D-7099-4A5D-8A6F-6142FBD6F9E4}"/>
                </c:ext>
              </c:extLst>
            </c:dLbl>
            <c:dLbl>
              <c:idx val="14"/>
              <c:tx>
                <c:strRef>
                  <c:f>Daten_Diagramme!$D$28</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{7C57F5FC-8DE7-4D05-B679-B844944040ED}</c15:txfldGUID>
                      <c15:f>Daten_Diagramme!$D$28</c15:f>
                      <c15:dlblFieldTableCache>
                        <c:ptCount val="1"/>
                        <c:pt idx="0">
                          <c:v>-3.2</c:v>
                        </c:pt>
                      </c15:dlblFieldTableCache>
                    </c15:dlblFTEntry>
                  </c15:dlblFieldTable>
                  <c15:showDataLabelsRange val="0"/>
                </c:ext>
                <c:ext xmlns:c16="http://schemas.microsoft.com/office/drawing/2014/chart" uri="{C3380CC4-5D6E-409C-BE32-E72D297353CC}">
                  <c16:uniqueId val="{0000000E-7099-4A5D-8A6F-6142FBD6F9E4}"/>
                </c:ext>
              </c:extLst>
            </c:dLbl>
            <c:dLbl>
              <c:idx val="15"/>
              <c:tx>
                <c:strRef>
                  <c:f>Daten_Diagramme!$D$29</c:f>
                  <c:strCache>
                    <c:ptCount val="1"/>
                    <c:pt idx="0">
                      <c:v>-24.7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{1793167C-CE3B-45EF-B92A-2223C1E0C209}</c15:txfldGUID>
                      <c15:f>Daten_Diagramme!$D$29</c15:f>
                      <c15:dlblFieldTableCache>
                        <c:ptCount val="1"/>
                        <c:pt idx="0">
                          <c:v>-24.7</c:v>
                        </c:pt>
                      </c15:dlblFieldTableCache>
                    </c15:dlblFTEntry>
                  </c15:dlblFieldTable>
                  <c15:showDataLabelsRange val="0"/>
                </c:ext>
                <c:ext xmlns:c16="http://schemas.microsoft.com/office/drawing/2014/chart" uri="{C3380CC4-5D6E-409C-BE32-E72D297353CC}">
                  <c16:uniqueId val="{0000000F-7099-4A5D-8A6F-6142FBD6F9E4}"/>
                </c:ext>
              </c:extLst>
            </c:dLbl>
            <c:dLbl>
              <c:idx val="16"/>
              <c:tx>
                <c:strRef>
                  <c:f>Daten_Diagramme!$D$30</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{C44131BE-C2C7-4AC6-AE97-21EBF4AA72F6}</c15:txfldGUID>
                      <c15:f>Daten_Diagramme!$D$30</c15:f>
                      <c15:dlblFieldTableCache>
                        <c:ptCount val="1"/>
                        <c:pt idx="0">
                          <c:v>1.3</c:v>
                        </c:pt>
                      </c15:dlblFieldTableCache>
                    </c15:dlblFTEntry>
                  </c15:dlblFieldTable>
                  <c15:showDataLabelsRange val="0"/>
                </c:ext>
                <c:ext xmlns:c16="http://schemas.microsoft.com/office/drawing/2014/chart" uri="{C3380CC4-5D6E-409C-BE32-E72D297353CC}">
                  <c16:uniqueId val="{00000010-7099-4A5D-8A6F-6142FBD6F9E4}"/>
                </c:ext>
              </c:extLst>
            </c:dLbl>
            <c:dLbl>
              <c:idx val="17"/>
              <c:tx>
                <c:strRef>
                  <c:f>Daten_Diagramme!$D$31</c:f>
                  <c:strCache>
                    <c:ptCount val="1"/>
                    <c:pt idx="0">
                      <c:v>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{C3430B4D-9DE7-4489-961F-F2B7FFA1584E}</c15:txfldGUID>
                      <c15:f>Daten_Diagramme!$D$31</c15:f>
                      <c15:dlblFieldTableCache>
                        <c:ptCount val="1"/>
                        <c:pt idx="0">
                          <c:v>4.4</c:v>
                        </c:pt>
                      </c15:dlblFieldTableCache>
                    </c15:dlblFTEntry>
                  </c15:dlblFieldTable>
                  <c15:showDataLabelsRange val="0"/>
                </c:ext>
                <c:ext xmlns:c16="http://schemas.microsoft.com/office/drawing/2014/chart" uri="{C3380CC4-5D6E-409C-BE32-E72D297353CC}">
                  <c16:uniqueId val="{00000011-7099-4A5D-8A6F-6142FBD6F9E4}"/>
                </c:ext>
              </c:extLst>
            </c:dLbl>
            <c:dLbl>
              <c:idx val="18"/>
              <c:tx>
                <c:strRef>
                  <c:f>Daten_Diagramme!$D$32</c:f>
                  <c:strCache>
                    <c:ptCount val="1"/>
                    <c:pt idx="0">
                      <c:v>2.6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{A90B2DE2-0802-4619-8575-C5BB357060D8}</c15:txfldGUID>
                      <c15:f>Daten_Diagramme!$D$32</c15:f>
                      <c15:dlblFieldTableCache>
                        <c:ptCount val="1"/>
                        <c:pt idx="0">
                          <c:v>2.6</c:v>
                        </c:pt>
                      </c15:dlblFieldTableCache>
                    </c15:dlblFTEntry>
                  </c15:dlblFieldTable>
                  <c15:showDataLabelsRange val="0"/>
                </c:ext>
                <c:ext xmlns:c16="http://schemas.microsoft.com/office/drawing/2014/chart" uri="{C3380CC4-5D6E-409C-BE32-E72D297353CC}">
                  <c16:uniqueId val="{00000012-7099-4A5D-8A6F-6142FBD6F9E4}"/>
                </c:ext>
              </c:extLst>
            </c:dLbl>
            <c:dLbl>
              <c:idx val="19"/>
              <c:tx>
                <c:strRef>
                  <c:f>Daten_Diagramme!$D$33</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{06E33B06-2BDC-4F0D-ADE6-34E8553F13CD}</c15:txfldGUID>
                      <c15:f>Daten_Diagramme!$D$33</c15:f>
                      <c15:dlblFieldTableCache>
                        <c:ptCount val="1"/>
                        <c:pt idx="0">
                          <c:v>2.1</c:v>
                        </c:pt>
                      </c15:dlblFieldTableCache>
                    </c15:dlblFTEntry>
                  </c15:dlblFieldTable>
                  <c15:showDataLabelsRange val="0"/>
                </c:ext>
                <c:ext xmlns:c16="http://schemas.microsoft.com/office/drawing/2014/chart" uri="{C3380CC4-5D6E-409C-BE32-E72D297353CC}">
                  <c16:uniqueId val="{00000013-7099-4A5D-8A6F-6142FBD6F9E4}"/>
                </c:ext>
              </c:extLst>
            </c:dLbl>
            <c:dLbl>
              <c:idx val="20"/>
              <c:tx>
                <c:strRef>
                  <c:f>Daten_Diagramme!$D$34</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{F81922F4-FF60-4582-B36F-226AB052725C}</c15:txfldGUID>
                      <c15:f>Daten_Diagramme!$D$34</c15:f>
                      <c15:dlblFieldTableCache>
                        <c:ptCount val="1"/>
                        <c:pt idx="0">
                          <c:v>3.7</c:v>
                        </c:pt>
                      </c15:dlblFieldTableCache>
                    </c15:dlblFTEntry>
                  </c15:dlblFieldTable>
                  <c15:showDataLabelsRange val="0"/>
                </c:ext>
                <c:ext xmlns:c16="http://schemas.microsoft.com/office/drawing/2014/chart" uri="{C3380CC4-5D6E-409C-BE32-E72D297353CC}">
                  <c16:uniqueId val="{00000014-7099-4A5D-8A6F-6142FBD6F9E4}"/>
                </c:ext>
              </c:extLst>
            </c:dLbl>
            <c:dLbl>
              <c:idx val="21"/>
              <c:tx>
                <c:strRef>
                  <c:f>Daten_Diagramme!$D$35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{92AD0736-3281-4B3E-9CE6-DE2208C15F65}</c15:txfldGUID>
                      <c15:f>Daten_Diagramme!$D$35</c15:f>
                      <c15:dlblFieldTableCache>
                        <c:ptCount val="1"/>
                        <c:pt idx="0">
                          <c:v>*</c:v>
                        </c:pt>
                      </c15:dlblFieldTableCache>
                    </c15:dlblFTEntry>
                  </c15:dlblFieldTable>
                  <c15:showDataLabelsRange val="0"/>
                </c:ext>
                <c:ext xmlns:c16="http://schemas.microsoft.com/office/drawing/2014/chart" uri="{C3380CC4-5D6E-409C-BE32-E72D297353CC}">
                  <c16:uniqueId val="{00000015-7099-4A5D-8A6F-6142FBD6F9E4}"/>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{BCF11D2F-A95F-4C80-A02D-A0E2F4FBB7B9}</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7099-4A5D-8A6F-6142FBD6F9E4}"/>
                </c:ext>
              </c:extLst>
            </c:dLbl>
            <c:dLbl>
              <c:idx val="23"/>
              <c:tx>
                <c:strRef>
                  <c:f>Daten_Diagramme!$D$37</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{A489F29E-8A79-4D24-A4B8-5E0DFB9A1173}</c15:txfldGUID>
                      <c15:f>Daten_Diagramme!$D$37</c15:f>
                      <c15:dlblFieldTableCache>
                        <c:ptCount val="1"/>
                        <c:pt idx="0">
                          <c:v>1.2</c:v>
                        </c:pt>
                      </c15:dlblFieldTableCache>
                    </c15:dlblFTEntry>
                  </c15:dlblFieldTable>
                  <c15:showDataLabelsRange val="0"/>
                </c:ext>
                <c:ext xmlns:c16="http://schemas.microsoft.com/office/drawing/2014/chart" uri="{C3380CC4-5D6E-409C-BE32-E72D297353CC}">
                  <c16:uniqueId val="{00000017-7099-4A5D-8A6F-6142FBD6F9E4}"/>
                </c:ext>
              </c:extLst>
            </c:dLbl>
            <c:dLbl>
              <c:idx val="24"/>
              <c:layout>
                <c:manualLayout>
                  <c:x val="4.7769028871392123E-3"/>
                  <c:y val="-4.6876052205785108E-5"/>
                </c:manualLayout>
              </c:layout>
              <c:tx>
                <c:strRef>
                  <c:f>Daten_Diagramme!$D$38</c:f>
                  <c:strCache>
                    <c:ptCount val="1"/>
                    <c:pt idx="0">
                      <c:v>-10.3</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{F4E7A578-F3EC-4DA2-A41A-B8C5B4BEC4A1}</c15:txfldGUID>
                      <c15:f>Daten_Diagramme!$D$38</c15:f>
                      <c15:dlblFieldTableCache>
                        <c:ptCount val="1"/>
                        <c:pt idx="0">
                          <c:v>-10.3</c:v>
                        </c:pt>
                      </c15:dlblFieldTableCache>
                    </c15:dlblFTEntry>
                  </c15:dlblFieldTable>
                  <c15:showDataLabelsRange val="0"/>
                </c:ext>
                <c:ext xmlns:c16="http://schemas.microsoft.com/office/drawing/2014/chart" uri="{C3380CC4-5D6E-409C-BE32-E72D297353CC}">
                  <c16:uniqueId val="{00000018-7099-4A5D-8A6F-6142FBD6F9E4}"/>
                </c:ext>
              </c:extLst>
            </c:dLbl>
            <c:dLbl>
              <c:idx val="25"/>
              <c:tx>
                <c:strRef>
                  <c:f>Daten_Diagramme!$D$39</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{25F1265A-137B-4DC3-A220-5CF799ECCAD7}</c15:txfldGUID>
                      <c15:f>Daten_Diagramme!$D$39</c15:f>
                      <c15:dlblFieldTableCache>
                        <c:ptCount val="1"/>
                        <c:pt idx="0">
                          <c:v>0.7</c:v>
                        </c:pt>
                      </c15:dlblFieldTableCache>
                    </c15:dlblFTEntry>
                  </c15:dlblFieldTable>
                  <c15:showDataLabelsRange val="0"/>
                </c:ext>
                <c:ext xmlns:c16="http://schemas.microsoft.com/office/drawing/2014/chart" uri="{C3380CC4-5D6E-409C-BE32-E72D297353CC}">
                  <c16:uniqueId val="{00000019-7099-4A5D-8A6F-6142FBD6F9E4}"/>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{8730C687-C9B8-4DCF-BEFB-C57E3A44E7F9}</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7099-4A5D-8A6F-6142FBD6F9E4}"/>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{C79A2CBD-BF31-4501-989A-60D06C2ABE5E}</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7099-4A5D-8A6F-6142FBD6F9E4}"/>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{19611F82-81CE-4AC5-9FB4-7C7C75152F80}</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7099-4A5D-8A6F-6142FBD6F9E4}"/>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{B1C743F3-A471-4F0E-9945-816E233E992E}</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7099-4A5D-8A6F-6142FBD6F9E4}"/>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{FD7F3247-10C9-4909-809D-95EF87976459}</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7099-4A5D-8A6F-6142FBD6F9E4}"/>
                </c:ext>
              </c:extLst>
            </c:dLbl>
            <c:dLbl>
              <c:idx val="31"/>
              <c:tx>
                <c:strRef>
                  <c:f>Daten_Diagramme!$D$45</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{C09E1258-3662-45D5-866E-112882C2AEF2}</c15:txfldGUID>
                      <c15:f>Daten_Diagramme!$D$45</c15:f>
                      <c15:dlblFieldTableCache>
                        <c:ptCount val="1"/>
                        <c:pt idx="0">
                          <c:v>0.7</c:v>
                        </c:pt>
                      </c15:dlblFieldTableCache>
                    </c15:dlblFTEntry>
                  </c15:dlblFieldTable>
                  <c15:showDataLabelsRange val="0"/>
                </c:ext>
                <c:ext xmlns:c16="http://schemas.microsoft.com/office/drawing/2014/chart" uri="{C3380CC4-5D6E-409C-BE32-E72D297353CC}">
                  <c16:uniqueId val="{0000001F-7099-4A5D-8A6F-6142FBD6F9E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-2.117027882085095</c:v>
                </c:pt>
                <c:pt idx="1">
                  <c:v>1.2422360248447204</c:v>
                </c:pt>
                <c:pt idx="2">
                  <c:v>-60.166468489892985</c:v>
                </c:pt>
                <c:pt idx="3">
                  <c:v>-0.76706724622858602</c:v>
                </c:pt>
                <c:pt idx="4">
                  <c:v>7.8904991948470213</c:v>
                </c:pt>
                <c:pt idx="5">
                  <c:v>-4.9280418665503705</c:v>
                </c:pt>
                <c:pt idx="6">
                  <c:v>3.4102306920762286</c:v>
                </c:pt>
                <c:pt idx="7">
                  <c:v>5.2984574111334677</c:v>
                </c:pt>
                <c:pt idx="8">
                  <c:v>1.3663220088626293</c:v>
                </c:pt>
                <c:pt idx="9">
                  <c:v>-0.3544004725339634</c:v>
                </c:pt>
                <c:pt idx="10">
                  <c:v>-2.295918367346939</c:v>
                </c:pt>
                <c:pt idx="11">
                  <c:v>-3.4749034749034751</c:v>
                </c:pt>
                <c:pt idx="12">
                  <c:v>-0.53667262969588547</c:v>
                </c:pt>
                <c:pt idx="13">
                  <c:v>5.5285540704738763</c:v>
                </c:pt>
                <c:pt idx="14">
                  <c:v>-3.2037815126050422</c:v>
                </c:pt>
                <c:pt idx="15">
                  <c:v>-24.698795180722893</c:v>
                </c:pt>
                <c:pt idx="16">
                  <c:v>1.2742382271468145</c:v>
                </c:pt>
                <c:pt idx="17">
                  <c:v>4.3939393939393936</c:v>
                </c:pt>
                <c:pt idx="18">
                  <c:v>2.6354319180087846</c:v>
                </c:pt>
                <c:pt idx="19">
                  <c:v>2.1379980563654035</c:v>
                </c:pt>
                <c:pt idx="20">
                  <c:v>3.6554832248372557</c:v>
                </c:pt>
                <c:pt idx="21">
                  <c:v>0</c:v>
                </c:pt>
                <c:pt idx="23">
                  <c:v>1.2422360248447204</c:v>
                </c:pt>
                <c:pt idx="24">
                  <c:v>-10.309037900874635</c:v>
                </c:pt>
                <c:pt idx="25">
                  <c:v>0.66177643119119756</c:v>
                </c:pt>
              </c:numCache>
            </c:numRef>
          </c:val>
          <c:extLst>
            <c:ext xmlns:c16="http://schemas.microsoft.com/office/drawing/2014/chart" uri="{C3380CC4-5D6E-409C-BE32-E72D297353CC}">
              <c16:uniqueId val="{00000020-7099-4A5D-8A6F-6142FBD6F9E4}"/>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{B0623BE2-8656-4BD0-A3EE-C57BDE973DE2}</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7099-4A5D-8A6F-6142FBD6F9E4}"/>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{2BCC5D05-C310-4019-A225-0895B82F1FE2}</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7099-4A5D-8A6F-6142FBD6F9E4}"/>
                </c:ext>
              </c:extLst>
            </c:dLbl>
            <c:dLbl>
              <c:idx val="2"/>
              <c:tx>
                <c:strRef>
                  <c:f>Daten_Diagramme!$F$16</c:f>
                  <c:strCache>
                    <c:ptCount val="1"/>
                    <c:pt idx="0">
                      <c:v>&lt; -50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{27A61614-3101-48E3-908E-11FAF6AE0B20}</c15:txfldGUID>
                      <c15:f>Daten_Diagramme!$F$16</c15:f>
                      <c15:dlblFieldTableCache>
                        <c:ptCount val="1"/>
                        <c:pt idx="0">
                          <c:v>&lt; -50</c:v>
                        </c:pt>
                      </c15:dlblFieldTableCache>
                    </c15:dlblFTEntry>
                  </c15:dlblFieldTable>
                  <c15:showDataLabelsRange val="0"/>
                </c:ext>
                <c:ext xmlns:c16="http://schemas.microsoft.com/office/drawing/2014/chart" uri="{C3380CC4-5D6E-409C-BE32-E72D297353CC}">
                  <c16:uniqueId val="{00000023-7099-4A5D-8A6F-6142FBD6F9E4}"/>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{E45CD6B6-D589-403B-BE34-E1E8F3136580}</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7099-4A5D-8A6F-6142FBD6F9E4}"/>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{0BFE7960-BE10-4ED0-8ED8-A5E5F6D2EC86}</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7099-4A5D-8A6F-6142FBD6F9E4}"/>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{E03DF7AB-786D-4AB4-8977-60E6796593D4}</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7099-4A5D-8A6F-6142FBD6F9E4}"/>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{88DA2E61-A0FD-459B-AA02-10C6F4939550}</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7099-4A5D-8A6F-6142FBD6F9E4}"/>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{CC56EC95-20BE-4128-826C-AEF88EC68C3F}</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7099-4A5D-8A6F-6142FBD6F9E4}"/>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{BBA87ECD-7BC6-4841-B501-1966BF529016}</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7099-4A5D-8A6F-6142FBD6F9E4}"/>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{4A51FC3B-209A-4397-822F-0DB7EE5CCD03}</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7099-4A5D-8A6F-6142FBD6F9E4}"/>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{77BA6D7E-8C50-441E-A23D-0F8B728469D2}</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7099-4A5D-8A6F-6142FBD6F9E4}"/>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{E55BCBF2-79FD-464D-95C7-0071809A7F52}</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7099-4A5D-8A6F-6142FBD6F9E4}"/>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{7AF46753-ED24-445A-A300-806B9641921F}</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7099-4A5D-8A6F-6142FBD6F9E4}"/>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{C4657694-BF70-4C80-AD78-A8B20EC6E0FE}</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7099-4A5D-8A6F-6142FBD6F9E4}"/>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{62FD4B01-6C3F-4F9F-B99A-3BEF9B284C0F}</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7099-4A5D-8A6F-6142FBD6F9E4}"/>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{987B5E17-61AC-4C19-A4AE-AF93C0934E0E}</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7099-4A5D-8A6F-6142FBD6F9E4}"/>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{0345CB0F-D1DE-4744-AD04-0150D4E58AA5}</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7099-4A5D-8A6F-6142FBD6F9E4}"/>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{1F0B675F-D6DA-46B4-9DF9-D3D73D1B6DF0}</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7099-4A5D-8A6F-6142FBD6F9E4}"/>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{C73B1F4D-2BE7-4596-A20A-E8AF4E863B5E}</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7099-4A5D-8A6F-6142FBD6F9E4}"/>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{A5CBB4E3-76CC-4EA5-AB41-12973117A592}</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7099-4A5D-8A6F-6142FBD6F9E4}"/>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{1AC8B1D8-23A4-4556-9E55-3ED133A25B2D}</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7099-4A5D-8A6F-6142FBD6F9E4}"/>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{3A13845A-3EE5-4B74-A71F-18572A3CF52B}</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7099-4A5D-8A6F-6142FBD6F9E4}"/>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{BFE1941A-344A-4682-AC13-BED71F480DA9}</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7099-4A5D-8A6F-6142FBD6F9E4}"/>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{FA60FFEE-6AC2-4AA1-A2AB-7751235A03B2}</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7099-4A5D-8A6F-6142FBD6F9E4}"/>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{E5851685-1A9F-45AB-8246-7875B5154E80}</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7099-4A5D-8A6F-6142FBD6F9E4}"/>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{0CC946FE-D4D0-478D-802A-0F709536F070}</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7099-4A5D-8A6F-6142FBD6F9E4}"/>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{C786BAF0-4B42-4285-B836-FCC71E67F1A6}</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7099-4A5D-8A6F-6142FBD6F9E4}"/>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{0B2E24D3-03DD-4849-80B8-601BE5D10BD1}</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7099-4A5D-8A6F-6142FBD6F9E4}"/>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{EC84901A-FB59-4AFB-8FAB-A90717032B37}</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7099-4A5D-8A6F-6142FBD6F9E4}"/>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{0EBF8B8B-FF69-4344-85AC-C3221F064B25}</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7099-4A5D-8A6F-6142FBD6F9E4}"/>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{6056A399-21FA-4FBF-8C34-3E82863CA696}</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7099-4A5D-8A6F-6142FBD6F9E4}"/>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{AA6AD6DF-94D4-4D51-9384-E181D15A842B}</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7099-4A5D-8A6F-6142FBD6F9E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0.75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7099-4A5D-8A6F-6142FBD6F9E4}"/>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-45</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Daten_Diagramme!$J$14:$J$39</c:f>
              <c:numCache>
                <c:formatCode>General</c:formatCode>
                <c:ptCount val="26"/>
                <c:pt idx="0">
                  <c:v>#N/A</c:v>
                </c:pt>
                <c:pt idx="1">
                  <c:v>#N/A</c:v>
                </c:pt>
                <c:pt idx="2">
                  <c:v>25</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7099-4A5D-8A6F-6142FBD6F9E4}"/>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{F714BBA4-618A-4137-A27B-6A4E93FDFB3E}</c15:txfldGUID>
                      <c15:f>Daten_Diagramme!$E$14</c15:f>
                      <c15:dlblFieldTableCache>
                        <c:ptCount val="1"/>
                        <c:pt idx="0">
                          <c:v>-0.7</c:v>
                        </c:pt>
                      </c15:dlblFieldTableCache>
                    </c15:dlblFTEntry>
                  </c15:dlblFieldTable>
                  <c15:showDataLabelsRange val="0"/>
                </c:ext>
                <c:ext xmlns:c16="http://schemas.microsoft.com/office/drawing/2014/chart" uri="{C3380CC4-5D6E-409C-BE32-E72D297353CC}">
                  <c16:uniqueId val="{00000000-BCEC-419F-92F6-A75351A9964D}"/>
                </c:ext>
              </c:extLst>
            </c:dLbl>
            <c:dLbl>
              <c:idx val="1"/>
              <c:tx>
                <c:strRef>
                  <c:f>Daten_Diagramme!$E$15</c:f>
                  <c:strCache>
                    <c:ptCount val="1"/>
                    <c:pt idx="0">
                      <c:v>7.4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{44E1F675-75C7-4CD2-B01E-33BD3061F1E8}</c15:txfldGUID>
                      <c15:f>Daten_Diagramme!$E$15</c15:f>
                      <c15:dlblFieldTableCache>
                        <c:ptCount val="1"/>
                        <c:pt idx="0">
                          <c:v>7.4</c:v>
                        </c:pt>
                      </c15:dlblFieldTableCache>
                    </c15:dlblFTEntry>
                  </c15:dlblFieldTable>
                  <c15:showDataLabelsRange val="0"/>
                </c:ext>
                <c:ext xmlns:c16="http://schemas.microsoft.com/office/drawing/2014/chart" uri="{C3380CC4-5D6E-409C-BE32-E72D297353CC}">
                  <c16:uniqueId val="{00000001-BCEC-419F-92F6-A75351A9964D}"/>
                </c:ext>
              </c:extLst>
            </c:dLbl>
            <c:dLbl>
              <c:idx val="2"/>
              <c:tx>
                <c:strRef>
                  <c:f>Daten_Diagramme!$E$16</c:f>
                  <c:strCache>
                    <c:ptCount val="1"/>
                    <c:pt idx="0">
                      <c:v>-16.1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{DFCD8F6E-658E-4BC8-9A77-8B5DEB8B6852}</c15:txfldGUID>
                      <c15:f>Daten_Diagramme!$E$16</c15:f>
                      <c15:dlblFieldTableCache>
                        <c:ptCount val="1"/>
                        <c:pt idx="0">
                          <c:v>-16.1</c:v>
                        </c:pt>
                      </c15:dlblFieldTableCache>
                    </c15:dlblFTEntry>
                  </c15:dlblFieldTable>
                  <c15:showDataLabelsRange val="0"/>
                </c:ext>
                <c:ext xmlns:c16="http://schemas.microsoft.com/office/drawing/2014/chart" uri="{C3380CC4-5D6E-409C-BE32-E72D297353CC}">
                  <c16:uniqueId val="{00000002-BCEC-419F-92F6-A75351A9964D}"/>
                </c:ext>
              </c:extLst>
            </c:dLbl>
            <c:dLbl>
              <c:idx val="3"/>
              <c:tx>
                <c:strRef>
                  <c:f>Daten_Diagramme!$E$17</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{391D2C85-921C-4203-8AD3-24332B1D9046}</c15:txfldGUID>
                      <c15:f>Daten_Diagramme!$E$17</c15:f>
                      <c15:dlblFieldTableCache>
                        <c:ptCount val="1"/>
                        <c:pt idx="0">
                          <c:v>-1.1</c:v>
                        </c:pt>
                      </c15:dlblFieldTableCache>
                    </c15:dlblFTEntry>
                  </c15:dlblFieldTable>
                  <c15:showDataLabelsRange val="0"/>
                </c:ext>
                <c:ext xmlns:c16="http://schemas.microsoft.com/office/drawing/2014/chart" uri="{C3380CC4-5D6E-409C-BE32-E72D297353CC}">
                  <c16:uniqueId val="{00000003-BCEC-419F-92F6-A75351A9964D}"/>
                </c:ext>
              </c:extLst>
            </c:dLbl>
            <c:dLbl>
              <c:idx val="4"/>
              <c:tx>
                <c:strRef>
                  <c:f>Daten_Diagramme!$E$18</c:f>
                  <c:strCache>
                    <c:ptCount val="1"/>
                    <c:pt idx="0">
                      <c:v>24.6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{5E9EEA10-2FAD-4A15-A729-99D64EA9935C}</c15:txfldGUID>
                      <c15:f>Daten_Diagramme!$E$18</c15:f>
                      <c15:dlblFieldTableCache>
                        <c:ptCount val="1"/>
                        <c:pt idx="0">
                          <c:v>24.6</c:v>
                        </c:pt>
                      </c15:dlblFieldTableCache>
                    </c15:dlblFTEntry>
                  </c15:dlblFieldTable>
                  <c15:showDataLabelsRange val="0"/>
                </c:ext>
                <c:ext xmlns:c16="http://schemas.microsoft.com/office/drawing/2014/chart" uri="{C3380CC4-5D6E-409C-BE32-E72D297353CC}">
                  <c16:uniqueId val="{00000004-BCEC-419F-92F6-A75351A9964D}"/>
                </c:ext>
              </c:extLst>
            </c:dLbl>
            <c:dLbl>
              <c:idx val="5"/>
              <c:tx>
                <c:strRef>
                  <c:f>Daten_Diagramme!$E$19</c:f>
                  <c:strCache>
                    <c:ptCount val="1"/>
                    <c:pt idx="0">
                      <c:v>-9.0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{D41DE591-A80F-40E8-86E8-4BAD243C9BCC}</c15:txfldGUID>
                      <c15:f>Daten_Diagramme!$E$19</c15:f>
                      <c15:dlblFieldTableCache>
                        <c:ptCount val="1"/>
                        <c:pt idx="0">
                          <c:v>-9.0</c:v>
                        </c:pt>
                      </c15:dlblFieldTableCache>
                    </c15:dlblFTEntry>
                  </c15:dlblFieldTable>
                  <c15:showDataLabelsRange val="0"/>
                </c:ext>
                <c:ext xmlns:c16="http://schemas.microsoft.com/office/drawing/2014/chart" uri="{C3380CC4-5D6E-409C-BE32-E72D297353CC}">
                  <c16:uniqueId val="{00000005-BCEC-419F-92F6-A75351A9964D}"/>
                </c:ext>
              </c:extLst>
            </c:dLbl>
            <c:dLbl>
              <c:idx val="6"/>
              <c:tx>
                <c:strRef>
                  <c:f>Daten_Diagramme!$E$20</c:f>
                  <c:strCache>
                    <c:ptCount val="1"/>
                    <c:pt idx="0">
                      <c:v>5.1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{5A2F9E1E-B7D6-4BAA-828F-81A9FFC061E5}</c15:txfldGUID>
                      <c15:f>Daten_Diagramme!$E$20</c15:f>
                      <c15:dlblFieldTableCache>
                        <c:ptCount val="1"/>
                        <c:pt idx="0">
                          <c:v>5.1</c:v>
                        </c:pt>
                      </c15:dlblFieldTableCache>
                    </c15:dlblFTEntry>
                  </c15:dlblFieldTable>
                  <c15:showDataLabelsRange val="0"/>
                </c:ext>
                <c:ext xmlns:c16="http://schemas.microsoft.com/office/drawing/2014/chart" uri="{C3380CC4-5D6E-409C-BE32-E72D297353CC}">
                  <c16:uniqueId val="{00000006-BCEC-419F-92F6-A75351A9964D}"/>
                </c:ext>
              </c:extLst>
            </c:dLbl>
            <c:dLbl>
              <c:idx val="7"/>
              <c:tx>
                <c:strRef>
                  <c:f>Daten_Diagramme!$E$21</c:f>
                  <c:strCache>
                    <c:ptCount val="1"/>
                    <c:pt idx="0">
                      <c:v>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{351883C5-A9DF-4401-B1D0-3728ADE805F0}</c15:txfldGUID>
                      <c15:f>Daten_Diagramme!$E$21</c15:f>
                      <c15:dlblFieldTableCache>
                        <c:ptCount val="1"/>
                        <c:pt idx="0">
                          <c:v>5.9</c:v>
                        </c:pt>
                      </c15:dlblFieldTableCache>
                    </c15:dlblFTEntry>
                  </c15:dlblFieldTable>
                  <c15:showDataLabelsRange val="0"/>
                </c:ext>
                <c:ext xmlns:c16="http://schemas.microsoft.com/office/drawing/2014/chart" uri="{C3380CC4-5D6E-409C-BE32-E72D297353CC}">
                  <c16:uniqueId val="{00000007-BCEC-419F-92F6-A75351A9964D}"/>
                </c:ext>
              </c:extLst>
            </c:dLbl>
            <c:dLbl>
              <c:idx val="8"/>
              <c:tx>
                <c:strRef>
                  <c:f>Daten_Diagramme!$E$22</c:f>
                  <c:strCache>
                    <c:ptCount val="1"/>
                    <c:pt idx="0">
                      <c:v>10.3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{5C3CAE21-1576-45D2-B78F-08172AC86407}</c15:txfldGUID>
                      <c15:f>Daten_Diagramme!$E$22</c15:f>
                      <c15:dlblFieldTableCache>
                        <c:ptCount val="1"/>
                        <c:pt idx="0">
                          <c:v>10.3</c:v>
                        </c:pt>
                      </c15:dlblFieldTableCache>
                    </c15:dlblFTEntry>
                  </c15:dlblFieldTable>
                  <c15:showDataLabelsRange val="0"/>
                </c:ext>
                <c:ext xmlns:c16="http://schemas.microsoft.com/office/drawing/2014/chart" uri="{C3380CC4-5D6E-409C-BE32-E72D297353CC}">
                  <c16:uniqueId val="{00000008-BCEC-419F-92F6-A75351A9964D}"/>
                </c:ext>
              </c:extLst>
            </c:dLbl>
            <c:dLbl>
              <c:idx val="9"/>
              <c:tx>
                <c:strRef>
                  <c:f>Daten_Diagramme!$E$23</c:f>
                  <c:strCache>
                    <c:ptCount val="1"/>
                    <c:pt idx="0">
                      <c:v>-15.4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{7088EE70-795C-4C3B-A0AA-A77C0D7F6B21}</c15:txfldGUID>
                      <c15:f>Daten_Diagramme!$E$23</c15:f>
                      <c15:dlblFieldTableCache>
                        <c:ptCount val="1"/>
                        <c:pt idx="0">
                          <c:v>-15.4</c:v>
                        </c:pt>
                      </c15:dlblFieldTableCache>
                    </c15:dlblFTEntry>
                  </c15:dlblFieldTable>
                  <c15:showDataLabelsRange val="0"/>
                </c:ext>
                <c:ext xmlns:c16="http://schemas.microsoft.com/office/drawing/2014/chart" uri="{C3380CC4-5D6E-409C-BE32-E72D297353CC}">
                  <c16:uniqueId val="{00000009-BCEC-419F-92F6-A75351A9964D}"/>
                </c:ext>
              </c:extLst>
            </c:dLbl>
            <c:dLbl>
              <c:idx val="10"/>
              <c:tx>
                <c:strRef>
                  <c:f>Daten_Diagramme!$E$24</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{CD46E455-458F-4FC3-8071-931BD2B62F7D}</c15:txfldGUID>
                      <c15:f>Daten_Diagramme!$E$24</c15:f>
                      <c15:dlblFieldTableCache>
                        <c:ptCount val="1"/>
                        <c:pt idx="0">
                          <c:v>-1.3</c:v>
                        </c:pt>
                      </c15:dlblFieldTableCache>
                    </c15:dlblFTEntry>
                  </c15:dlblFieldTable>
                  <c15:showDataLabelsRange val="0"/>
                </c:ext>
                <c:ext xmlns:c16="http://schemas.microsoft.com/office/drawing/2014/chart" uri="{C3380CC4-5D6E-409C-BE32-E72D297353CC}">
                  <c16:uniqueId val="{0000000A-BCEC-419F-92F6-A75351A9964D}"/>
                </c:ext>
              </c:extLst>
            </c:dLbl>
            <c:dLbl>
              <c:idx val="11"/>
              <c:tx>
                <c:strRef>
                  <c:f>Daten_Diagramme!$E$25</c:f>
                  <c:strCache>
                    <c:ptCount val="1"/>
                    <c:pt idx="0">
                      <c:v>-24.4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{9749B15F-9F35-4AA3-86AA-EB527FA270DA}</c15:txfldGUID>
                      <c15:f>Daten_Diagramme!$E$25</c15:f>
                      <c15:dlblFieldTableCache>
                        <c:ptCount val="1"/>
                        <c:pt idx="0">
                          <c:v>-24.4</c:v>
                        </c:pt>
                      </c15:dlblFieldTableCache>
                    </c15:dlblFTEntry>
                  </c15:dlblFieldTable>
                  <c15:showDataLabelsRange val="0"/>
                </c:ext>
                <c:ext xmlns:c16="http://schemas.microsoft.com/office/drawing/2014/chart" uri="{C3380CC4-5D6E-409C-BE32-E72D297353CC}">
                  <c16:uniqueId val="{0000000B-BCEC-419F-92F6-A75351A9964D}"/>
                </c:ext>
              </c:extLst>
            </c:dLbl>
            <c:dLbl>
              <c:idx val="12"/>
              <c:tx>
                <c:strRef>
                  <c:f>Daten_Diagramme!$E$26</c:f>
                  <c:strCache>
                    <c:ptCount val="1"/>
                    <c:pt idx="0">
                      <c:v>-15.5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{E3E2F2EA-7857-4C0F-9663-10EE1B7AFA87}</c15:txfldGUID>
                      <c15:f>Daten_Diagramme!$E$26</c15:f>
                      <c15:dlblFieldTableCache>
                        <c:ptCount val="1"/>
                        <c:pt idx="0">
                          <c:v>-15.5</c:v>
                        </c:pt>
                      </c15:dlblFieldTableCache>
                    </c15:dlblFTEntry>
                  </c15:dlblFieldTable>
                  <c15:showDataLabelsRange val="0"/>
                </c:ext>
                <c:ext xmlns:c16="http://schemas.microsoft.com/office/drawing/2014/chart" uri="{C3380CC4-5D6E-409C-BE32-E72D297353CC}">
                  <c16:uniqueId val="{0000000C-BCEC-419F-92F6-A75351A9964D}"/>
                </c:ext>
              </c:extLst>
            </c:dLbl>
            <c:dLbl>
              <c:idx val="13"/>
              <c:tx>
                <c:strRef>
                  <c:f>Daten_Diagramme!$E$27</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{6D09A1FC-1A9B-41C0-BEF1-EEEDA26FDCB5}</c15:txfldGUID>
                      <c15:f>Daten_Diagramme!$E$27</c15:f>
                      <c15:dlblFieldTableCache>
                        <c:ptCount val="1"/>
                        <c:pt idx="0">
                          <c:v>-1.8</c:v>
                        </c:pt>
                      </c15:dlblFieldTableCache>
                    </c15:dlblFTEntry>
                  </c15:dlblFieldTable>
                  <c15:showDataLabelsRange val="0"/>
                </c:ext>
                <c:ext xmlns:c16="http://schemas.microsoft.com/office/drawing/2014/chart" uri="{C3380CC4-5D6E-409C-BE32-E72D297353CC}">
                  <c16:uniqueId val="{0000000D-BCEC-419F-92F6-A75351A9964D}"/>
                </c:ext>
              </c:extLst>
            </c:dLbl>
            <c:dLbl>
              <c:idx val="14"/>
              <c:tx>
                <c:strRef>
                  <c:f>Daten_Diagramme!$E$28</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{77C54C08-7349-4BE7-B7FA-D787976DA107}</c15:txfldGUID>
                      <c15:f>Daten_Diagramme!$E$28</c15:f>
                      <c15:dlblFieldTableCache>
                        <c:ptCount val="1"/>
                        <c:pt idx="0">
                          <c:v>-1.7</c:v>
                        </c:pt>
                      </c15:dlblFieldTableCache>
                    </c15:dlblFTEntry>
                  </c15:dlblFieldTable>
                  <c15:showDataLabelsRange val="0"/>
                </c:ext>
                <c:ext xmlns:c16="http://schemas.microsoft.com/office/drawing/2014/chart" uri="{C3380CC4-5D6E-409C-BE32-E72D297353CC}">
                  <c16:uniqueId val="{0000000E-BCEC-419F-92F6-A75351A9964D}"/>
                </c:ext>
              </c:extLst>
            </c:dLbl>
            <c:dLbl>
              <c:idx val="15"/>
              <c:tx>
                <c:strRef>
                  <c:f>Daten_Diagramme!$E$29</c:f>
                  <c:strCache>
                    <c:ptCount val="1"/>
                    <c:pt idx="0">
                      <c:v>-29.5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{2F1F76C3-A6AD-4B95-A3A3-F3CA20EF48BF}</c15:txfldGUID>
                      <c15:f>Daten_Diagramme!$E$29</c15:f>
                      <c15:dlblFieldTableCache>
                        <c:ptCount val="1"/>
                        <c:pt idx="0">
                          <c:v>-29.5</c:v>
                        </c:pt>
                      </c15:dlblFieldTableCache>
                    </c15:dlblFTEntry>
                  </c15:dlblFieldTable>
                  <c15:showDataLabelsRange val="0"/>
                </c:ext>
                <c:ext xmlns:c16="http://schemas.microsoft.com/office/drawing/2014/chart" uri="{C3380CC4-5D6E-409C-BE32-E72D297353CC}">
                  <c16:uniqueId val="{0000000F-BCEC-419F-92F6-A75351A9964D}"/>
                </c:ext>
              </c:extLst>
            </c:dLbl>
            <c:dLbl>
              <c:idx val="16"/>
              <c:tx>
                <c:strRef>
                  <c:f>Daten_Diagramme!$E$30</c:f>
                  <c:strCache>
                    <c:ptCount val="1"/>
                    <c:pt idx="0">
                      <c:v>-10.0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{7FD61582-311E-4A7D-9387-90E57A388AF4}</c15:txfldGUID>
                      <c15:f>Daten_Diagramme!$E$30</c15:f>
                      <c15:dlblFieldTableCache>
                        <c:ptCount val="1"/>
                        <c:pt idx="0">
                          <c:v>-10.0</c:v>
                        </c:pt>
                      </c15:dlblFieldTableCache>
                    </c15:dlblFTEntry>
                  </c15:dlblFieldTable>
                  <c15:showDataLabelsRange val="0"/>
                </c:ext>
                <c:ext xmlns:c16="http://schemas.microsoft.com/office/drawing/2014/chart" uri="{C3380CC4-5D6E-409C-BE32-E72D297353CC}">
                  <c16:uniqueId val="{00000010-BCEC-419F-92F6-A75351A9964D}"/>
                </c:ext>
              </c:extLst>
            </c:dLbl>
            <c:dLbl>
              <c:idx val="17"/>
              <c:tx>
                <c:strRef>
                  <c:f>Daten_Diagramme!$E$31</c:f>
                  <c:strCache>
                    <c:ptCount val="1"/>
                    <c:pt idx="0">
                      <c:v>-6.1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{800A5FE0-D385-4373-945D-2740CFD51733}</c15:txfldGUID>
                      <c15:f>Daten_Diagramme!$E$31</c15:f>
                      <c15:dlblFieldTableCache>
                        <c:ptCount val="1"/>
                        <c:pt idx="0">
                          <c:v>-6.1</c:v>
                        </c:pt>
                      </c15:dlblFieldTableCache>
                    </c15:dlblFTEntry>
                  </c15:dlblFieldTable>
                  <c15:showDataLabelsRange val="0"/>
                </c:ext>
                <c:ext xmlns:c16="http://schemas.microsoft.com/office/drawing/2014/chart" uri="{C3380CC4-5D6E-409C-BE32-E72D297353CC}">
                  <c16:uniqueId val="{00000011-BCEC-419F-92F6-A75351A9964D}"/>
                </c:ext>
              </c:extLst>
            </c:dLbl>
            <c:dLbl>
              <c:idx val="18"/>
              <c:tx>
                <c:strRef>
                  <c:f>Daten_Diagramme!$E$32</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{07F1A199-99BE-407C-AE2F-AC14B9CEEF7B}</c15:txfldGUID>
                      <c15:f>Daten_Diagramme!$E$32</c15:f>
                      <c15:dlblFieldTableCache>
                        <c:ptCount val="1"/>
                        <c:pt idx="0">
                          <c:v>-3.7</c:v>
                        </c:pt>
                      </c15:dlblFieldTableCache>
                    </c15:dlblFTEntry>
                  </c15:dlblFieldTable>
                  <c15:showDataLabelsRange val="0"/>
                </c:ext>
                <c:ext xmlns:c16="http://schemas.microsoft.com/office/drawing/2014/chart" uri="{C3380CC4-5D6E-409C-BE32-E72D297353CC}">
                  <c16:uniqueId val="{00000012-BCEC-419F-92F6-A75351A9964D}"/>
                </c:ext>
              </c:extLst>
            </c:dLbl>
            <c:dLbl>
              <c:idx val="19"/>
              <c:tx>
                <c:strRef>
                  <c:f>Daten_Diagramme!$E$33</c:f>
                  <c:strCache>
                    <c:ptCount val="1"/>
                    <c:pt idx="0">
                      <c:v>6.3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{4E27F11C-2F19-47B4-91D6-FE319E5EC2FC}</c15:txfldGUID>
                      <c15:f>Daten_Diagramme!$E$33</c15:f>
                      <c15:dlblFieldTableCache>
                        <c:ptCount val="1"/>
                        <c:pt idx="0">
                          <c:v>6.3</c:v>
                        </c:pt>
                      </c15:dlblFieldTableCache>
                    </c15:dlblFTEntry>
                  </c15:dlblFieldTable>
                  <c15:showDataLabelsRange val="0"/>
                </c:ext>
                <c:ext xmlns:c16="http://schemas.microsoft.com/office/drawing/2014/chart" uri="{C3380CC4-5D6E-409C-BE32-E72D297353CC}">
                  <c16:uniqueId val="{00000013-BCEC-419F-92F6-A75351A9964D}"/>
                </c:ext>
              </c:extLst>
            </c:dLbl>
            <c:dLbl>
              <c:idx val="20"/>
              <c:tx>
                <c:strRef>
                  <c:f>Daten_Diagramme!$E$34</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{325CA048-6F83-41B6-8CDE-5A3F654025A6}</c15:txfldGUID>
                      <c15:f>Daten_Diagramme!$E$34</c15:f>
                      <c15:dlblFieldTableCache>
                        <c:ptCount val="1"/>
                        <c:pt idx="0">
                          <c:v>-2.5</c:v>
                        </c:pt>
                      </c15:dlblFieldTableCache>
                    </c15:dlblFTEntry>
                  </c15:dlblFieldTable>
                  <c15:showDataLabelsRange val="0"/>
                </c:ext>
                <c:ext xmlns:c16="http://schemas.microsoft.com/office/drawing/2014/chart" uri="{C3380CC4-5D6E-409C-BE32-E72D297353CC}">
                  <c16:uniqueId val="{00000014-BCEC-419F-92F6-A75351A9964D}"/>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{08F19679-02B3-4A98-8F53-9C3F6E03DC54}</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BCEC-419F-92F6-A75351A9964D}"/>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{DC4C3834-F224-4DB3-B0E2-1D4399481CD7}</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BCEC-419F-92F6-A75351A9964D}"/>
                </c:ext>
              </c:extLst>
            </c:dLbl>
            <c:dLbl>
              <c:idx val="23"/>
              <c:tx>
                <c:strRef>
                  <c:f>Daten_Diagramme!$E$37</c:f>
                  <c:strCache>
                    <c:ptCount val="1"/>
                    <c:pt idx="0">
                      <c:v>7.4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{8C9EF770-96F9-4948-8B2A-E0846D4BC8B6}</c15:txfldGUID>
                      <c15:f>Daten_Diagramme!$E$37</c15:f>
                      <c15:dlblFieldTableCache>
                        <c:ptCount val="1"/>
                        <c:pt idx="0">
                          <c:v>7.4</c:v>
                        </c:pt>
                      </c15:dlblFieldTableCache>
                    </c15:dlblFTEntry>
                  </c15:dlblFieldTable>
                  <c15:showDataLabelsRange val="0"/>
                </c:ext>
                <c:ext xmlns:c16="http://schemas.microsoft.com/office/drawing/2014/chart" uri="{C3380CC4-5D6E-409C-BE32-E72D297353CC}">
                  <c16:uniqueId val="{00000017-BCEC-419F-92F6-A75351A9964D}"/>
                </c:ext>
              </c:extLst>
            </c:dLbl>
            <c:dLbl>
              <c:idx val="24"/>
              <c:tx>
                <c:strRef>
                  <c:f>Daten_Diagramme!$E$38</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{4250CFBD-E3A5-4065-9CE3-7DDA8BD30364}</c15:txfldGUID>
                      <c15:f>Daten_Diagramme!$E$38</c15:f>
                      <c15:dlblFieldTableCache>
                        <c:ptCount val="1"/>
                        <c:pt idx="0">
                          <c:v>1.4</c:v>
                        </c:pt>
                      </c15:dlblFieldTableCache>
                    </c15:dlblFTEntry>
                  </c15:dlblFieldTable>
                  <c15:showDataLabelsRange val="0"/>
                </c:ext>
                <c:ext xmlns:c16="http://schemas.microsoft.com/office/drawing/2014/chart" uri="{C3380CC4-5D6E-409C-BE32-E72D297353CC}">
                  <c16:uniqueId val="{00000018-BCEC-419F-92F6-A75351A9964D}"/>
                </c:ext>
              </c:extLst>
            </c:dLbl>
            <c:dLbl>
              <c:idx val="25"/>
              <c:tx>
                <c:strRef>
                  <c:f>Daten_Diagramme!$E$39</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{E92C3839-EB88-4304-8B8D-DDDF82A9A5E8}</c15:txfldGUID>
                      <c15:f>Daten_Diagramme!$E$39</c15:f>
                      <c15:dlblFieldTableCache>
                        <c:ptCount val="1"/>
                        <c:pt idx="0">
                          <c:v>-1.0</c:v>
                        </c:pt>
                      </c15:dlblFieldTableCache>
                    </c15:dlblFTEntry>
                  </c15:dlblFieldTable>
                  <c15:showDataLabelsRange val="0"/>
                </c:ext>
                <c:ext xmlns:c16="http://schemas.microsoft.com/office/drawing/2014/chart" uri="{C3380CC4-5D6E-409C-BE32-E72D297353CC}">
                  <c16:uniqueId val="{00000019-BCEC-419F-92F6-A75351A9964D}"/>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{968BB68E-46FA-4D44-8CB7-23A7E98C2659}</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BCEC-419F-92F6-A75351A9964D}"/>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{11AB5B1C-A1DC-4257-AE61-F2F806CB16B1}</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BCEC-419F-92F6-A75351A9964D}"/>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{EA6FD464-F5F5-4408-B3F2-A2EA350917E1}</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BCEC-419F-92F6-A75351A9964D}"/>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{E4F56973-CCF2-4FCA-BEF1-537B20D48DFE}</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BCEC-419F-92F6-A75351A9964D}"/>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{C94BE00C-0252-4D47-86FB-9F98CEE44FE7}</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BCEC-419F-92F6-A75351A9964D}"/>
                </c:ext>
              </c:extLst>
            </c:dLbl>
            <c:dLbl>
              <c:idx val="31"/>
              <c:tx>
                <c:strRef>
                  <c:f>Daten_Diagramme!$E$45</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{0E86F5F7-5EC3-4026-A32F-45A4C9F5DA01}</c15:txfldGUID>
                      <c15:f>Daten_Diagramme!$E$45</c15:f>
                      <c15:dlblFieldTableCache>
                        <c:ptCount val="1"/>
                        <c:pt idx="0">
                          <c:v>-1.0</c:v>
                        </c:pt>
                      </c15:dlblFieldTableCache>
                    </c15:dlblFTEntry>
                  </c15:dlblFieldTable>
                  <c15:showDataLabelsRange val="0"/>
                </c:ext>
                <c:ext xmlns:c16="http://schemas.microsoft.com/office/drawing/2014/chart" uri="{C3380CC4-5D6E-409C-BE32-E72D297353CC}">
                  <c16:uniqueId val="{0000001F-BCEC-419F-92F6-A75351A9964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-0.65206316861946001</c:v>
                </c:pt>
                <c:pt idx="1">
                  <c:v>7.3619631901840492</c:v>
                </c:pt>
                <c:pt idx="2">
                  <c:v>-16.129032258064516</c:v>
                </c:pt>
                <c:pt idx="3">
                  <c:v>-1.1441647597254005</c:v>
                </c:pt>
                <c:pt idx="4">
                  <c:v>24.637681159420289</c:v>
                </c:pt>
                <c:pt idx="5">
                  <c:v>-8.9965397923875425</c:v>
                </c:pt>
                <c:pt idx="6">
                  <c:v>5.0632911392405067</c:v>
                </c:pt>
                <c:pt idx="7">
                  <c:v>5.8666666666666663</c:v>
                </c:pt>
                <c:pt idx="8">
                  <c:v>10.331491712707182</c:v>
                </c:pt>
                <c:pt idx="9">
                  <c:v>-15.41019955654102</c:v>
                </c:pt>
                <c:pt idx="10">
                  <c:v>-1.3020833333333333</c:v>
                </c:pt>
                <c:pt idx="11">
                  <c:v>-24.444444444444443</c:v>
                </c:pt>
                <c:pt idx="12">
                  <c:v>-15.476190476190476</c:v>
                </c:pt>
                <c:pt idx="13">
                  <c:v>-1.8131101813110182</c:v>
                </c:pt>
                <c:pt idx="14">
                  <c:v>-1.6774193548387097</c:v>
                </c:pt>
                <c:pt idx="15">
                  <c:v>-29.545454545454547</c:v>
                </c:pt>
                <c:pt idx="16">
                  <c:v>-10</c:v>
                </c:pt>
                <c:pt idx="17">
                  <c:v>-6.0606060606060606</c:v>
                </c:pt>
                <c:pt idx="18">
                  <c:v>-3.6710719530102791</c:v>
                </c:pt>
                <c:pt idx="19">
                  <c:v>6.3079777365491649</c:v>
                </c:pt>
                <c:pt idx="20">
                  <c:v>-2.4585783003741315</c:v>
                </c:pt>
                <c:pt idx="21">
                  <c:v>0</c:v>
                </c:pt>
                <c:pt idx="23">
                  <c:v>7.3619631901840492</c:v>
                </c:pt>
                <c:pt idx="24">
                  <c:v>1.4234875444839858</c:v>
                </c:pt>
                <c:pt idx="25">
                  <c:v>-0.9878505734075167</c:v>
                </c:pt>
              </c:numCache>
            </c:numRef>
          </c:val>
          <c:extLst>
            <c:ext xmlns:c16="http://schemas.microsoft.com/office/drawing/2014/chart" uri="{C3380CC4-5D6E-409C-BE32-E72D297353CC}">
              <c16:uniqueId val="{00000020-BCEC-419F-92F6-A75351A9964D}"/>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{00E439AA-4AF4-4CC5-BD9C-D994C41F2911}</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BCEC-419F-92F6-A75351A9964D}"/>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{C4DCDA88-BFB9-4AC7-BAEB-16814AA01818}</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BCEC-419F-92F6-A75351A9964D}"/>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{540EDE44-0B3C-499E-AE30-687446FFF4E3}</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BCEC-419F-92F6-A75351A9964D}"/>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{0CC1328A-EF0D-428A-BD11-E1EE5D646539}</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BCEC-419F-92F6-A75351A9964D}"/>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{88F3DCA6-F581-4FE1-8B40-695764F0C114}</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BCEC-419F-92F6-A75351A9964D}"/>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{9F968A9A-F06D-4627-8555-232DCE56BAF3}</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BCEC-419F-92F6-A75351A9964D}"/>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{740DBA60-FC86-42C5-BDC5-CC33516553F1}</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BCEC-419F-92F6-A75351A9964D}"/>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{98E69435-CBAA-47FA-86C5-4E90D12AFF53}</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BCEC-419F-92F6-A75351A9964D}"/>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{3571341A-00D9-423C-9817-463EA060DD53}</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BCEC-419F-92F6-A75351A9964D}"/>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{D20514B0-69F1-49F6-9691-3E4355C8DC90}</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BCEC-419F-92F6-A75351A9964D}"/>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{8F3B287D-E46C-43FB-BC70-03FA20E871D6}</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BCEC-419F-92F6-A75351A9964D}"/>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{3AF26AF7-B8F3-42AD-B307-1F1E2FB4F9D1}</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BCEC-419F-92F6-A75351A9964D}"/>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{32F6CD0F-024D-4299-B419-13B3DC9723C6}</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BCEC-419F-92F6-A75351A9964D}"/>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{B041FB93-CEA3-4E16-A24F-34E19F90B761}</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BCEC-419F-92F6-A75351A9964D}"/>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{1F3BC203-665F-40D9-B64B-3491C9839BB3}</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BCEC-419F-92F6-A75351A9964D}"/>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{ECAD5543-3C2B-40F3-A290-2D110CB91967}</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BCEC-419F-92F6-A75351A9964D}"/>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{8D487AB8-8389-4454-8620-46F0666BE979}</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BCEC-419F-92F6-A75351A9964D}"/>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{99DF7DB0-B2F0-43BB-AB52-0DB854FA41C8}</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BCEC-419F-92F6-A75351A9964D}"/>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{BAB9E4CA-99D2-4E43-8311-8C018C5246BB}</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BCEC-419F-92F6-A75351A9964D}"/>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{7F561D1C-6910-42D8-ABB2-79EFF2E21FD0}</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BCEC-419F-92F6-A75351A9964D}"/>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{4A84DC37-4FC9-44F2-9A88-7E2539115F2C}</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BCEC-419F-92F6-A75351A9964D}"/>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{F7875CC6-A730-4722-B288-F4B9A9BD128B}</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BCEC-419F-92F6-A75351A9964D}"/>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{2D870514-24B8-4AB9-8EA2-18381C46D6D6}</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BCEC-419F-92F6-A75351A9964D}"/>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{3B76CD66-F271-4E85-912C-6B14FEC16DED}</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BCEC-419F-92F6-A75351A9964D}"/>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{EED69468-8E8C-4E46-8C06-4D5EAEDC53A6}</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BCEC-419F-92F6-A75351A9964D}"/>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{BB981206-1622-414A-9416-EE89C4950117}</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BCEC-419F-92F6-A75351A9964D}"/>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{D8F19804-3075-4D45-B05F-8B3DC2D3677B}</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BCEC-419F-92F6-A75351A9964D}"/>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{36660E50-FD09-42E9-BF0F-B646B0EFEC57}</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BCEC-419F-92F6-A75351A9964D}"/>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{C978752D-A62F-4B33-B800-9FEF313616D7}</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BCEC-419F-92F6-A75351A9964D}"/>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{BEA6137E-DAFD-4727-9687-0C861D1DDA19}</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BCEC-419F-92F6-A75351A9964D}"/>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{5E913D1B-97A5-418F-9C6C-14FD5F3703A8}</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BCEC-419F-92F6-A75351A9964D}"/>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{6433B08E-142A-42B2-9C07-A35EA7839C5E}</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BCEC-419F-92F6-A75351A9964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BCEC-419F-92F6-A75351A9964D}"/>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BCEC-419F-92F6-A75351A9964D}"/>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{8458D1ED-EE92-4DEC-ACC6-7CFEB1967152}</c15:txfldGUID>
                      <c15:f>Diagramm!$I$46</c15:f>
                      <c15:dlblFieldTableCache>
                        <c:ptCount val="1"/>
                      </c15:dlblFieldTableCache>
                    </c15:dlblFTEntry>
                  </c15:dlblFieldTable>
                  <c15:showDataLabelsRange val="0"/>
                </c:ext>
                <c:ext xmlns:c16="http://schemas.microsoft.com/office/drawing/2014/chart" uri="{C3380CC4-5D6E-409C-BE32-E72D297353CC}">
                  <c16:uniqueId val="{00000000-C5EC-4C7F-95FA-258229CD59FF}"/>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{FE8F5825-8BA1-4511-ABC0-2055C2034390}</c15:txfldGUID>
                      <c15:f>Diagramm!$I$47</c15:f>
                      <c15:dlblFieldTableCache>
                        <c:ptCount val="1"/>
                      </c15:dlblFieldTableCache>
                    </c15:dlblFTEntry>
                  </c15:dlblFieldTable>
                  <c15:showDataLabelsRange val="0"/>
                </c:ext>
                <c:ext xmlns:c16="http://schemas.microsoft.com/office/drawing/2014/chart" uri="{C3380CC4-5D6E-409C-BE32-E72D297353CC}">
                  <c16:uniqueId val="{00000001-C5EC-4C7F-95FA-258229CD59FF}"/>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{5F77F30A-F5D6-427E-BC2F-02BE059C5431}</c15:txfldGUID>
                      <c15:f>Diagramm!$I$48</c15:f>
                      <c15:dlblFieldTableCache>
                        <c:ptCount val="1"/>
                      </c15:dlblFieldTableCache>
                    </c15:dlblFTEntry>
                  </c15:dlblFieldTable>
                  <c15:showDataLabelsRange val="0"/>
                </c:ext>
                <c:ext xmlns:c16="http://schemas.microsoft.com/office/drawing/2014/chart" uri="{C3380CC4-5D6E-409C-BE32-E72D297353CC}">
                  <c16:uniqueId val="{00000002-C5EC-4C7F-95FA-258229CD59FF}"/>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{F391DCAD-06C7-4A69-BD32-F765D067EF45}</c15:txfldGUID>
                      <c15:f>Diagramm!$I$49</c15:f>
                      <c15:dlblFieldTableCache>
                        <c:ptCount val="1"/>
                      </c15:dlblFieldTableCache>
                    </c15:dlblFTEntry>
                  </c15:dlblFieldTable>
                  <c15:showDataLabelsRange val="0"/>
                </c:ext>
                <c:ext xmlns:c16="http://schemas.microsoft.com/office/drawing/2014/chart" uri="{C3380CC4-5D6E-409C-BE32-E72D297353CC}">
                  <c16:uniqueId val="{00000003-C5EC-4C7F-95FA-258229CD59FF}"/>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{40CDACB1-87A3-4DD5-BC6E-818FBD9A7B97}</c15:txfldGUID>
                      <c15:f>Diagramm!$I$50</c15:f>
                      <c15:dlblFieldTableCache>
                        <c:ptCount val="1"/>
                      </c15:dlblFieldTableCache>
                    </c15:dlblFTEntry>
                  </c15:dlblFieldTable>
                  <c15:showDataLabelsRange val="0"/>
                </c:ext>
                <c:ext xmlns:c16="http://schemas.microsoft.com/office/drawing/2014/chart" uri="{C3380CC4-5D6E-409C-BE32-E72D297353CC}">
                  <c16:uniqueId val="{00000004-C5EC-4C7F-95FA-258229CD59FF}"/>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{94FB0E8B-37DF-470F-A854-312453477F57}</c15:txfldGUID>
                      <c15:f>Diagramm!$I$51</c15:f>
                      <c15:dlblFieldTableCache>
                        <c:ptCount val="1"/>
                      </c15:dlblFieldTableCache>
                    </c15:dlblFTEntry>
                  </c15:dlblFieldTable>
                  <c15:showDataLabelsRange val="0"/>
                </c:ext>
                <c:ext xmlns:c16="http://schemas.microsoft.com/office/drawing/2014/chart" uri="{C3380CC4-5D6E-409C-BE32-E72D297353CC}">
                  <c16:uniqueId val="{00000005-C5EC-4C7F-95FA-258229CD59FF}"/>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{FA348094-890C-45FC-BD9A-464F020ED137}</c15:txfldGUID>
                      <c15:f>Diagramm!$I$52</c15:f>
                      <c15:dlblFieldTableCache>
                        <c:ptCount val="1"/>
                      </c15:dlblFieldTableCache>
                    </c15:dlblFTEntry>
                  </c15:dlblFieldTable>
                  <c15:showDataLabelsRange val="0"/>
                </c:ext>
                <c:ext xmlns:c16="http://schemas.microsoft.com/office/drawing/2014/chart" uri="{C3380CC4-5D6E-409C-BE32-E72D297353CC}">
                  <c16:uniqueId val="{00000006-C5EC-4C7F-95FA-258229CD59FF}"/>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{5B67AFA7-B708-40B9-B0CB-403B6B1D59C0}</c15:txfldGUID>
                      <c15:f>Diagramm!$I$53</c15:f>
                      <c15:dlblFieldTableCache>
                        <c:ptCount val="1"/>
                      </c15:dlblFieldTableCache>
                    </c15:dlblFTEntry>
                  </c15:dlblFieldTable>
                  <c15:showDataLabelsRange val="0"/>
                </c:ext>
                <c:ext xmlns:c16="http://schemas.microsoft.com/office/drawing/2014/chart" uri="{C3380CC4-5D6E-409C-BE32-E72D297353CC}">
                  <c16:uniqueId val="{00000007-C5EC-4C7F-95FA-258229CD59FF}"/>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{0607DBA4-FA7D-4FE9-B64E-5791D3D28831}</c15:txfldGUID>
                      <c15:f>Diagramm!$I$54</c15:f>
                      <c15:dlblFieldTableCache>
                        <c:ptCount val="1"/>
                      </c15:dlblFieldTableCache>
                    </c15:dlblFTEntry>
                  </c15:dlblFieldTable>
                  <c15:showDataLabelsRange val="0"/>
                </c:ext>
                <c:ext xmlns:c16="http://schemas.microsoft.com/office/drawing/2014/chart" uri="{C3380CC4-5D6E-409C-BE32-E72D297353CC}">
                  <c16:uniqueId val="{00000008-C5EC-4C7F-95FA-258229CD59FF}"/>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{9A933AF1-345D-4409-9C01-203004099386}</c15:txfldGUID>
                      <c15:f>Diagramm!$I$55</c15:f>
                      <c15:dlblFieldTableCache>
                        <c:ptCount val="1"/>
                      </c15:dlblFieldTableCache>
                    </c15:dlblFTEntry>
                  </c15:dlblFieldTable>
                  <c15:showDataLabelsRange val="0"/>
                </c:ext>
                <c:ext xmlns:c16="http://schemas.microsoft.com/office/drawing/2014/chart" uri="{C3380CC4-5D6E-409C-BE32-E72D297353CC}">
                  <c16:uniqueId val="{00000009-C5EC-4C7F-95FA-258229CD59FF}"/>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{D0412556-3F27-4D8B-BBB5-4D1BE8E93ADE}</c15:txfldGUID>
                      <c15:f>Diagramm!$I$56</c15:f>
                      <c15:dlblFieldTableCache>
                        <c:ptCount val="1"/>
                      </c15:dlblFieldTableCache>
                    </c15:dlblFTEntry>
                  </c15:dlblFieldTable>
                  <c15:showDataLabelsRange val="0"/>
                </c:ext>
                <c:ext xmlns:c16="http://schemas.microsoft.com/office/drawing/2014/chart" uri="{C3380CC4-5D6E-409C-BE32-E72D297353CC}">
                  <c16:uniqueId val="{0000000A-C5EC-4C7F-95FA-258229CD59FF}"/>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{0770859F-5A02-4566-9B62-C8B0BEFFF436}</c15:txfldGUID>
                      <c15:f>Diagramm!$I$57</c15:f>
                      <c15:dlblFieldTableCache>
                        <c:ptCount val="1"/>
                      </c15:dlblFieldTableCache>
                    </c15:dlblFTEntry>
                  </c15:dlblFieldTable>
                  <c15:showDataLabelsRange val="0"/>
                </c:ext>
                <c:ext xmlns:c16="http://schemas.microsoft.com/office/drawing/2014/chart" uri="{C3380CC4-5D6E-409C-BE32-E72D297353CC}">
                  <c16:uniqueId val="{0000000B-C5EC-4C7F-95FA-258229CD59FF}"/>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{A54FA9FA-CCD4-4459-95EB-4298AE14CD93}</c15:txfldGUID>
                      <c15:f>Diagramm!$I$58</c15:f>
                      <c15:dlblFieldTableCache>
                        <c:ptCount val="1"/>
                      </c15:dlblFieldTableCache>
                    </c15:dlblFTEntry>
                  </c15:dlblFieldTable>
                  <c15:showDataLabelsRange val="0"/>
                </c:ext>
                <c:ext xmlns:c16="http://schemas.microsoft.com/office/drawing/2014/chart" uri="{C3380CC4-5D6E-409C-BE32-E72D297353CC}">
                  <c16:uniqueId val="{0000000C-C5EC-4C7F-95FA-258229CD59FF}"/>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{1CDBBE2B-D9DE-4DD4-9602-76A0077E6F8E}</c15:txfldGUID>
                      <c15:f>Diagramm!$I$59</c15:f>
                      <c15:dlblFieldTableCache>
                        <c:ptCount val="1"/>
                      </c15:dlblFieldTableCache>
                    </c15:dlblFTEntry>
                  </c15:dlblFieldTable>
                  <c15:showDataLabelsRange val="0"/>
                </c:ext>
                <c:ext xmlns:c16="http://schemas.microsoft.com/office/drawing/2014/chart" uri="{C3380CC4-5D6E-409C-BE32-E72D297353CC}">
                  <c16:uniqueId val="{0000000D-C5EC-4C7F-95FA-258229CD59FF}"/>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{36BEEED4-7DCD-4D18-975C-64A8818A62DC}</c15:txfldGUID>
                      <c15:f>Diagramm!$I$60</c15:f>
                      <c15:dlblFieldTableCache>
                        <c:ptCount val="1"/>
                      </c15:dlblFieldTableCache>
                    </c15:dlblFTEntry>
                  </c15:dlblFieldTable>
                  <c15:showDataLabelsRange val="0"/>
                </c:ext>
                <c:ext xmlns:c16="http://schemas.microsoft.com/office/drawing/2014/chart" uri="{C3380CC4-5D6E-409C-BE32-E72D297353CC}">
                  <c16:uniqueId val="{0000000E-C5EC-4C7F-95FA-258229CD59FF}"/>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{5E17D5D6-79DB-4D22-A3E6-45FD875026FA}</c15:txfldGUID>
                      <c15:f>Diagramm!$I$61</c15:f>
                      <c15:dlblFieldTableCache>
                        <c:ptCount val="1"/>
                      </c15:dlblFieldTableCache>
                    </c15:dlblFTEntry>
                  </c15:dlblFieldTable>
                  <c15:showDataLabelsRange val="0"/>
                </c:ext>
                <c:ext xmlns:c16="http://schemas.microsoft.com/office/drawing/2014/chart" uri="{C3380CC4-5D6E-409C-BE32-E72D297353CC}">
                  <c16:uniqueId val="{0000000F-C5EC-4C7F-95FA-258229CD59FF}"/>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{A15AAC7E-10F9-45AA-B690-2CD745BB77EA}</c15:txfldGUID>
                      <c15:f>Diagramm!$I$62</c15:f>
                      <c15:dlblFieldTableCache>
                        <c:ptCount val="1"/>
                      </c15:dlblFieldTableCache>
                    </c15:dlblFTEntry>
                  </c15:dlblFieldTable>
                  <c15:showDataLabelsRange val="0"/>
                </c:ext>
                <c:ext xmlns:c16="http://schemas.microsoft.com/office/drawing/2014/chart" uri="{C3380CC4-5D6E-409C-BE32-E72D297353CC}">
                  <c16:uniqueId val="{00000010-C5EC-4C7F-95FA-258229CD59FF}"/>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{E7C83FCC-3305-46BC-AA43-575329B01A7E}</c15:txfldGUID>
                      <c15:f>Diagramm!$I$63</c15:f>
                      <c15:dlblFieldTableCache>
                        <c:ptCount val="1"/>
                      </c15:dlblFieldTableCache>
                    </c15:dlblFTEntry>
                  </c15:dlblFieldTable>
                  <c15:showDataLabelsRange val="0"/>
                </c:ext>
                <c:ext xmlns:c16="http://schemas.microsoft.com/office/drawing/2014/chart" uri="{C3380CC4-5D6E-409C-BE32-E72D297353CC}">
                  <c16:uniqueId val="{00000011-C5EC-4C7F-95FA-258229CD59FF}"/>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{BB6F5932-9C49-4123-9449-733B526EA3E0}</c15:txfldGUID>
                      <c15:f>Diagramm!$I$64</c15:f>
                      <c15:dlblFieldTableCache>
                        <c:ptCount val="1"/>
                      </c15:dlblFieldTableCache>
                    </c15:dlblFTEntry>
                  </c15:dlblFieldTable>
                  <c15:showDataLabelsRange val="0"/>
                </c:ext>
                <c:ext xmlns:c16="http://schemas.microsoft.com/office/drawing/2014/chart" uri="{C3380CC4-5D6E-409C-BE32-E72D297353CC}">
                  <c16:uniqueId val="{00000012-C5EC-4C7F-95FA-258229CD59FF}"/>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{61DBFBB8-0A9D-411F-B738-0F926C41A529}</c15:txfldGUID>
                      <c15:f>Diagramm!$I$65</c15:f>
                      <c15:dlblFieldTableCache>
                        <c:ptCount val="1"/>
                      </c15:dlblFieldTableCache>
                    </c15:dlblFTEntry>
                  </c15:dlblFieldTable>
                  <c15:showDataLabelsRange val="0"/>
                </c:ext>
                <c:ext xmlns:c16="http://schemas.microsoft.com/office/drawing/2014/chart" uri="{C3380CC4-5D6E-409C-BE32-E72D297353CC}">
                  <c16:uniqueId val="{00000013-C5EC-4C7F-95FA-258229CD59FF}"/>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{39F39995-5BEF-4007-9A11-F6125253FD4B}</c15:txfldGUID>
                      <c15:f>Diagramm!$I$66</c15:f>
                      <c15:dlblFieldTableCache>
                        <c:ptCount val="1"/>
                      </c15:dlblFieldTableCache>
                    </c15:dlblFTEntry>
                  </c15:dlblFieldTable>
                  <c15:showDataLabelsRange val="0"/>
                </c:ext>
                <c:ext xmlns:c16="http://schemas.microsoft.com/office/drawing/2014/chart" uri="{C3380CC4-5D6E-409C-BE32-E72D297353CC}">
                  <c16:uniqueId val="{00000014-C5EC-4C7F-95FA-258229CD59FF}"/>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{9E2B37B7-CA7A-492A-89F3-EBE98C9518C8}</c15:txfldGUID>
                      <c15:f>Diagramm!$I$67</c15:f>
                      <c15:dlblFieldTableCache>
                        <c:ptCount val="1"/>
                      </c15:dlblFieldTableCache>
                    </c15:dlblFTEntry>
                  </c15:dlblFieldTable>
                  <c15:showDataLabelsRange val="0"/>
                </c:ext>
                <c:ext xmlns:c16="http://schemas.microsoft.com/office/drawing/2014/chart" uri="{C3380CC4-5D6E-409C-BE32-E72D297353CC}">
                  <c16:uniqueId val="{00000015-C5EC-4C7F-95FA-258229CD59FF}"/>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C5EC-4C7F-95FA-258229CD59FF}"/>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{B94BB587-4493-4185-8309-7148BA100471}</c15:txfldGUID>
                      <c15:f>Diagramm!$K$46</c15:f>
                      <c15:dlblFieldTableCache>
                        <c:ptCount val="1"/>
                      </c15:dlblFieldTableCache>
                    </c15:dlblFTEntry>
                  </c15:dlblFieldTable>
                  <c15:showDataLabelsRange val="0"/>
                </c:ext>
                <c:ext xmlns:c16="http://schemas.microsoft.com/office/drawing/2014/chart" uri="{C3380CC4-5D6E-409C-BE32-E72D297353CC}">
                  <c16:uniqueId val="{00000017-C5EC-4C7F-95FA-258229CD59FF}"/>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{4DC8CE4A-5833-4E26-B3DA-5C18FAC0E369}</c15:txfldGUID>
                      <c15:f>Diagramm!$K$47</c15:f>
                      <c15:dlblFieldTableCache>
                        <c:ptCount val="1"/>
                      </c15:dlblFieldTableCache>
                    </c15:dlblFTEntry>
                  </c15:dlblFieldTable>
                  <c15:showDataLabelsRange val="0"/>
                </c:ext>
                <c:ext xmlns:c16="http://schemas.microsoft.com/office/drawing/2014/chart" uri="{C3380CC4-5D6E-409C-BE32-E72D297353CC}">
                  <c16:uniqueId val="{00000018-C5EC-4C7F-95FA-258229CD59FF}"/>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{A94307D3-4EFD-4ADD-88F4-96BD82185746}</c15:txfldGUID>
                      <c15:f>Diagramm!$K$48</c15:f>
                      <c15:dlblFieldTableCache>
                        <c:ptCount val="1"/>
                      </c15:dlblFieldTableCache>
                    </c15:dlblFTEntry>
                  </c15:dlblFieldTable>
                  <c15:showDataLabelsRange val="0"/>
                </c:ext>
                <c:ext xmlns:c16="http://schemas.microsoft.com/office/drawing/2014/chart" uri="{C3380CC4-5D6E-409C-BE32-E72D297353CC}">
                  <c16:uniqueId val="{00000019-C5EC-4C7F-95FA-258229CD59FF}"/>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{B752E5FB-1B8D-47B8-A997-4D3CA37AC2AB}</c15:txfldGUID>
                      <c15:f>Diagramm!$K$49</c15:f>
                      <c15:dlblFieldTableCache>
                        <c:ptCount val="1"/>
                      </c15:dlblFieldTableCache>
                    </c15:dlblFTEntry>
                  </c15:dlblFieldTable>
                  <c15:showDataLabelsRange val="0"/>
                </c:ext>
                <c:ext xmlns:c16="http://schemas.microsoft.com/office/drawing/2014/chart" uri="{C3380CC4-5D6E-409C-BE32-E72D297353CC}">
                  <c16:uniqueId val="{0000001A-C5EC-4C7F-95FA-258229CD59FF}"/>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{C88AEF74-9E0B-4403-B993-A9ACB0EE8404}</c15:txfldGUID>
                      <c15:f>Diagramm!$K$50</c15:f>
                      <c15:dlblFieldTableCache>
                        <c:ptCount val="1"/>
                      </c15:dlblFieldTableCache>
                    </c15:dlblFTEntry>
                  </c15:dlblFieldTable>
                  <c15:showDataLabelsRange val="0"/>
                </c:ext>
                <c:ext xmlns:c16="http://schemas.microsoft.com/office/drawing/2014/chart" uri="{C3380CC4-5D6E-409C-BE32-E72D297353CC}">
                  <c16:uniqueId val="{0000001B-C5EC-4C7F-95FA-258229CD59FF}"/>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{70668FE2-359A-4B01-A933-163A6F5CD2DD}</c15:txfldGUID>
                      <c15:f>Diagramm!$K$51</c15:f>
                      <c15:dlblFieldTableCache>
                        <c:ptCount val="1"/>
                      </c15:dlblFieldTableCache>
                    </c15:dlblFTEntry>
                  </c15:dlblFieldTable>
                  <c15:showDataLabelsRange val="0"/>
                </c:ext>
                <c:ext xmlns:c16="http://schemas.microsoft.com/office/drawing/2014/chart" uri="{C3380CC4-5D6E-409C-BE32-E72D297353CC}">
                  <c16:uniqueId val="{0000001C-C5EC-4C7F-95FA-258229CD59FF}"/>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{FF2331B4-43BB-4CC7-AA3D-D823BAA9F94B}</c15:txfldGUID>
                      <c15:f>Diagramm!$K$52</c15:f>
                      <c15:dlblFieldTableCache>
                        <c:ptCount val="1"/>
                      </c15:dlblFieldTableCache>
                    </c15:dlblFTEntry>
                  </c15:dlblFieldTable>
                  <c15:showDataLabelsRange val="0"/>
                </c:ext>
                <c:ext xmlns:c16="http://schemas.microsoft.com/office/drawing/2014/chart" uri="{C3380CC4-5D6E-409C-BE32-E72D297353CC}">
                  <c16:uniqueId val="{0000001D-C5EC-4C7F-95FA-258229CD59FF}"/>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{BC7B036D-D370-45D1-A7BF-C5A5E811A61F}</c15:txfldGUID>
                      <c15:f>Diagramm!$K$53</c15:f>
                      <c15:dlblFieldTableCache>
                        <c:ptCount val="1"/>
                      </c15:dlblFieldTableCache>
                    </c15:dlblFTEntry>
                  </c15:dlblFieldTable>
                  <c15:showDataLabelsRange val="0"/>
                </c:ext>
                <c:ext xmlns:c16="http://schemas.microsoft.com/office/drawing/2014/chart" uri="{C3380CC4-5D6E-409C-BE32-E72D297353CC}">
                  <c16:uniqueId val="{0000001E-C5EC-4C7F-95FA-258229CD59FF}"/>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{27A3D2B3-D1EB-4E2D-8FD9-2A49FA5A57BF}</c15:txfldGUID>
                      <c15:f>Diagramm!$K$54</c15:f>
                      <c15:dlblFieldTableCache>
                        <c:ptCount val="1"/>
                      </c15:dlblFieldTableCache>
                    </c15:dlblFTEntry>
                  </c15:dlblFieldTable>
                  <c15:showDataLabelsRange val="0"/>
                </c:ext>
                <c:ext xmlns:c16="http://schemas.microsoft.com/office/drawing/2014/chart" uri="{C3380CC4-5D6E-409C-BE32-E72D297353CC}">
                  <c16:uniqueId val="{0000001F-C5EC-4C7F-95FA-258229CD59FF}"/>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{84E22A3B-05EF-4285-B23C-AE903E116018}</c15:txfldGUID>
                      <c15:f>Diagramm!$K$55</c15:f>
                      <c15:dlblFieldTableCache>
                        <c:ptCount val="1"/>
                      </c15:dlblFieldTableCache>
                    </c15:dlblFTEntry>
                  </c15:dlblFieldTable>
                  <c15:showDataLabelsRange val="0"/>
                </c:ext>
                <c:ext xmlns:c16="http://schemas.microsoft.com/office/drawing/2014/chart" uri="{C3380CC4-5D6E-409C-BE32-E72D297353CC}">
                  <c16:uniqueId val="{00000020-C5EC-4C7F-95FA-258229CD59FF}"/>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{835F45C1-C30C-46F3-81C9-749666099203}</c15:txfldGUID>
                      <c15:f>Diagramm!$K$56</c15:f>
                      <c15:dlblFieldTableCache>
                        <c:ptCount val="1"/>
                      </c15:dlblFieldTableCache>
                    </c15:dlblFTEntry>
                  </c15:dlblFieldTable>
                  <c15:showDataLabelsRange val="0"/>
                </c:ext>
                <c:ext xmlns:c16="http://schemas.microsoft.com/office/drawing/2014/chart" uri="{C3380CC4-5D6E-409C-BE32-E72D297353CC}">
                  <c16:uniqueId val="{00000021-C5EC-4C7F-95FA-258229CD59FF}"/>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{B727D058-A721-421C-852B-92268F41420F}</c15:txfldGUID>
                      <c15:f>Diagramm!$K$57</c15:f>
                      <c15:dlblFieldTableCache>
                        <c:ptCount val="1"/>
                      </c15:dlblFieldTableCache>
                    </c15:dlblFTEntry>
                  </c15:dlblFieldTable>
                  <c15:showDataLabelsRange val="0"/>
                </c:ext>
                <c:ext xmlns:c16="http://schemas.microsoft.com/office/drawing/2014/chart" uri="{C3380CC4-5D6E-409C-BE32-E72D297353CC}">
                  <c16:uniqueId val="{00000022-C5EC-4C7F-95FA-258229CD59FF}"/>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{616E2970-CA72-416A-86DC-36F61BAE7B8A}</c15:txfldGUID>
                      <c15:f>Diagramm!$K$58</c15:f>
                      <c15:dlblFieldTableCache>
                        <c:ptCount val="1"/>
                      </c15:dlblFieldTableCache>
                    </c15:dlblFTEntry>
                  </c15:dlblFieldTable>
                  <c15:showDataLabelsRange val="0"/>
                </c:ext>
                <c:ext xmlns:c16="http://schemas.microsoft.com/office/drawing/2014/chart" uri="{C3380CC4-5D6E-409C-BE32-E72D297353CC}">
                  <c16:uniqueId val="{00000023-C5EC-4C7F-95FA-258229CD59FF}"/>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{C712F591-D272-478B-8FFC-4EF9A5F413F4}</c15:txfldGUID>
                      <c15:f>Diagramm!$K$59</c15:f>
                      <c15:dlblFieldTableCache>
                        <c:ptCount val="1"/>
                      </c15:dlblFieldTableCache>
                    </c15:dlblFTEntry>
                  </c15:dlblFieldTable>
                  <c15:showDataLabelsRange val="0"/>
                </c:ext>
                <c:ext xmlns:c16="http://schemas.microsoft.com/office/drawing/2014/chart" uri="{C3380CC4-5D6E-409C-BE32-E72D297353CC}">
                  <c16:uniqueId val="{00000024-C5EC-4C7F-95FA-258229CD59FF}"/>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{658C5A75-A5DC-4B68-A499-1117D53F4222}</c15:txfldGUID>
                      <c15:f>Diagramm!$K$60</c15:f>
                      <c15:dlblFieldTableCache>
                        <c:ptCount val="1"/>
                      </c15:dlblFieldTableCache>
                    </c15:dlblFTEntry>
                  </c15:dlblFieldTable>
                  <c15:showDataLabelsRange val="0"/>
                </c:ext>
                <c:ext xmlns:c16="http://schemas.microsoft.com/office/drawing/2014/chart" uri="{C3380CC4-5D6E-409C-BE32-E72D297353CC}">
                  <c16:uniqueId val="{00000025-C5EC-4C7F-95FA-258229CD59FF}"/>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{6A6DAE31-9CBF-473E-8F61-84549BD58EB7}</c15:txfldGUID>
                      <c15:f>Diagramm!$K$61</c15:f>
                      <c15:dlblFieldTableCache>
                        <c:ptCount val="1"/>
                      </c15:dlblFieldTableCache>
                    </c15:dlblFTEntry>
                  </c15:dlblFieldTable>
                  <c15:showDataLabelsRange val="0"/>
                </c:ext>
                <c:ext xmlns:c16="http://schemas.microsoft.com/office/drawing/2014/chart" uri="{C3380CC4-5D6E-409C-BE32-E72D297353CC}">
                  <c16:uniqueId val="{00000026-C5EC-4C7F-95FA-258229CD59FF}"/>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{04071F99-0762-4042-A0AE-2636B7935AF1}</c15:txfldGUID>
                      <c15:f>Diagramm!$K$62</c15:f>
                      <c15:dlblFieldTableCache>
                        <c:ptCount val="1"/>
                      </c15:dlblFieldTableCache>
                    </c15:dlblFTEntry>
                  </c15:dlblFieldTable>
                  <c15:showDataLabelsRange val="0"/>
                </c:ext>
                <c:ext xmlns:c16="http://schemas.microsoft.com/office/drawing/2014/chart" uri="{C3380CC4-5D6E-409C-BE32-E72D297353CC}">
                  <c16:uniqueId val="{00000027-C5EC-4C7F-95FA-258229CD59FF}"/>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{08405238-4475-4A40-B7D0-6A6DEAD362D3}</c15:txfldGUID>
                      <c15:f>Diagramm!$K$63</c15:f>
                      <c15:dlblFieldTableCache>
                        <c:ptCount val="1"/>
                      </c15:dlblFieldTableCache>
                    </c15:dlblFTEntry>
                  </c15:dlblFieldTable>
                  <c15:showDataLabelsRange val="0"/>
                </c:ext>
                <c:ext xmlns:c16="http://schemas.microsoft.com/office/drawing/2014/chart" uri="{C3380CC4-5D6E-409C-BE32-E72D297353CC}">
                  <c16:uniqueId val="{00000028-C5EC-4C7F-95FA-258229CD59FF}"/>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{AC8E4C88-F0CE-4C66-8F03-7339326F54D0}</c15:txfldGUID>
                      <c15:f>Diagramm!$K$64</c15:f>
                      <c15:dlblFieldTableCache>
                        <c:ptCount val="1"/>
                      </c15:dlblFieldTableCache>
                    </c15:dlblFTEntry>
                  </c15:dlblFieldTable>
                  <c15:showDataLabelsRange val="0"/>
                </c:ext>
                <c:ext xmlns:c16="http://schemas.microsoft.com/office/drawing/2014/chart" uri="{C3380CC4-5D6E-409C-BE32-E72D297353CC}">
                  <c16:uniqueId val="{00000029-C5EC-4C7F-95FA-258229CD59FF}"/>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{7F61BC4E-BE85-44F7-AB99-1630E07B0B24}</c15:txfldGUID>
                      <c15:f>Diagramm!$K$65</c15:f>
                      <c15:dlblFieldTableCache>
                        <c:ptCount val="1"/>
                      </c15:dlblFieldTableCache>
                    </c15:dlblFTEntry>
                  </c15:dlblFieldTable>
                  <c15:showDataLabelsRange val="0"/>
                </c:ext>
                <c:ext xmlns:c16="http://schemas.microsoft.com/office/drawing/2014/chart" uri="{C3380CC4-5D6E-409C-BE32-E72D297353CC}">
                  <c16:uniqueId val="{0000002A-C5EC-4C7F-95FA-258229CD59FF}"/>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{720D7388-AD8F-4982-AAE1-5A5A9274CFCE}</c15:txfldGUID>
                      <c15:f>Diagramm!$K$66</c15:f>
                      <c15:dlblFieldTableCache>
                        <c:ptCount val="1"/>
                      </c15:dlblFieldTableCache>
                    </c15:dlblFTEntry>
                  </c15:dlblFieldTable>
                  <c15:showDataLabelsRange val="0"/>
                </c:ext>
                <c:ext xmlns:c16="http://schemas.microsoft.com/office/drawing/2014/chart" uri="{C3380CC4-5D6E-409C-BE32-E72D297353CC}">
                  <c16:uniqueId val="{0000002B-C5EC-4C7F-95FA-258229CD59FF}"/>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{BB5B687F-5445-437E-BC70-8F91FBB70043}</c15:txfldGUID>
                      <c15:f>Diagramm!$K$67</c15:f>
                      <c15:dlblFieldTableCache>
                        <c:ptCount val="1"/>
                      </c15:dlblFieldTableCache>
                    </c15:dlblFTEntry>
                  </c15:dlblFieldTable>
                  <c15:showDataLabelsRange val="0"/>
                </c:ext>
                <c:ext xmlns:c16="http://schemas.microsoft.com/office/drawing/2014/chart" uri="{C3380CC4-5D6E-409C-BE32-E72D297353CC}">
                  <c16:uniqueId val="{0000002C-C5EC-4C7F-95FA-258229CD59FF}"/>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C5EC-4C7F-95FA-258229CD59FF}"/>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{114DE5D9-69F8-48C2-B801-B32D9B25BAC4}</c15:txfldGUID>
                      <c15:f>Diagramm!$J$46</c15:f>
                      <c15:dlblFieldTableCache>
                        <c:ptCount val="1"/>
                      </c15:dlblFieldTableCache>
                    </c15:dlblFTEntry>
                  </c15:dlblFieldTable>
                  <c15:showDataLabelsRange val="0"/>
                </c:ext>
                <c:ext xmlns:c16="http://schemas.microsoft.com/office/drawing/2014/chart" uri="{C3380CC4-5D6E-409C-BE32-E72D297353CC}">
                  <c16:uniqueId val="{0000002E-C5EC-4C7F-95FA-258229CD59FF}"/>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{DDB84D5B-9274-48E1-96BD-FE696392456C}</c15:txfldGUID>
                      <c15:f>Diagramm!$J$47</c15:f>
                      <c15:dlblFieldTableCache>
                        <c:ptCount val="1"/>
                      </c15:dlblFieldTableCache>
                    </c15:dlblFTEntry>
                  </c15:dlblFieldTable>
                  <c15:showDataLabelsRange val="0"/>
                </c:ext>
                <c:ext xmlns:c16="http://schemas.microsoft.com/office/drawing/2014/chart" uri="{C3380CC4-5D6E-409C-BE32-E72D297353CC}">
                  <c16:uniqueId val="{0000002F-C5EC-4C7F-95FA-258229CD59FF}"/>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{0EF3CB77-6A4A-43E9-883B-C9587BD6A8C5}</c15:txfldGUID>
                      <c15:f>Diagramm!$J$48</c15:f>
                      <c15:dlblFieldTableCache>
                        <c:ptCount val="1"/>
                      </c15:dlblFieldTableCache>
                    </c15:dlblFTEntry>
                  </c15:dlblFieldTable>
                  <c15:showDataLabelsRange val="0"/>
                </c:ext>
                <c:ext xmlns:c16="http://schemas.microsoft.com/office/drawing/2014/chart" uri="{C3380CC4-5D6E-409C-BE32-E72D297353CC}">
                  <c16:uniqueId val="{00000030-C5EC-4C7F-95FA-258229CD59FF}"/>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{666785AF-E4BD-4DB7-8384-12CAD034C85F}</c15:txfldGUID>
                      <c15:f>Diagramm!$J$49</c15:f>
                      <c15:dlblFieldTableCache>
                        <c:ptCount val="1"/>
                      </c15:dlblFieldTableCache>
                    </c15:dlblFTEntry>
                  </c15:dlblFieldTable>
                  <c15:showDataLabelsRange val="0"/>
                </c:ext>
                <c:ext xmlns:c16="http://schemas.microsoft.com/office/drawing/2014/chart" uri="{C3380CC4-5D6E-409C-BE32-E72D297353CC}">
                  <c16:uniqueId val="{00000031-C5EC-4C7F-95FA-258229CD59FF}"/>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{6B9B334A-CE48-4C4E-9C38-50B31827CF24}</c15:txfldGUID>
                      <c15:f>Diagramm!$J$50</c15:f>
                      <c15:dlblFieldTableCache>
                        <c:ptCount val="1"/>
                      </c15:dlblFieldTableCache>
                    </c15:dlblFTEntry>
                  </c15:dlblFieldTable>
                  <c15:showDataLabelsRange val="0"/>
                </c:ext>
                <c:ext xmlns:c16="http://schemas.microsoft.com/office/drawing/2014/chart" uri="{C3380CC4-5D6E-409C-BE32-E72D297353CC}">
                  <c16:uniqueId val="{00000032-C5EC-4C7F-95FA-258229CD59FF}"/>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{13B37FE4-C5D2-46CD-A450-77DD1073664C}</c15:txfldGUID>
                      <c15:f>Diagramm!$J$51</c15:f>
                      <c15:dlblFieldTableCache>
                        <c:ptCount val="1"/>
                      </c15:dlblFieldTableCache>
                    </c15:dlblFTEntry>
                  </c15:dlblFieldTable>
                  <c15:showDataLabelsRange val="0"/>
                </c:ext>
                <c:ext xmlns:c16="http://schemas.microsoft.com/office/drawing/2014/chart" uri="{C3380CC4-5D6E-409C-BE32-E72D297353CC}">
                  <c16:uniqueId val="{00000033-C5EC-4C7F-95FA-258229CD59FF}"/>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{4D291F6A-A66B-43C1-B645-C5058038A784}</c15:txfldGUID>
                      <c15:f>Diagramm!$J$52</c15:f>
                      <c15:dlblFieldTableCache>
                        <c:ptCount val="1"/>
                      </c15:dlblFieldTableCache>
                    </c15:dlblFTEntry>
                  </c15:dlblFieldTable>
                  <c15:showDataLabelsRange val="0"/>
                </c:ext>
                <c:ext xmlns:c16="http://schemas.microsoft.com/office/drawing/2014/chart" uri="{C3380CC4-5D6E-409C-BE32-E72D297353CC}">
                  <c16:uniqueId val="{00000034-C5EC-4C7F-95FA-258229CD59FF}"/>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{B786B657-B940-490F-8548-1B1E9A5E8828}</c15:txfldGUID>
                      <c15:f>Diagramm!$J$53</c15:f>
                      <c15:dlblFieldTableCache>
                        <c:ptCount val="1"/>
                      </c15:dlblFieldTableCache>
                    </c15:dlblFTEntry>
                  </c15:dlblFieldTable>
                  <c15:showDataLabelsRange val="0"/>
                </c:ext>
                <c:ext xmlns:c16="http://schemas.microsoft.com/office/drawing/2014/chart" uri="{C3380CC4-5D6E-409C-BE32-E72D297353CC}">
                  <c16:uniqueId val="{00000035-C5EC-4C7F-95FA-258229CD59FF}"/>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{69935464-4096-4C7D-9B07-8BA21512A6EA}</c15:txfldGUID>
                      <c15:f>Diagramm!$J$54</c15:f>
                      <c15:dlblFieldTableCache>
                        <c:ptCount val="1"/>
                      </c15:dlblFieldTableCache>
                    </c15:dlblFTEntry>
                  </c15:dlblFieldTable>
                  <c15:showDataLabelsRange val="0"/>
                </c:ext>
                <c:ext xmlns:c16="http://schemas.microsoft.com/office/drawing/2014/chart" uri="{C3380CC4-5D6E-409C-BE32-E72D297353CC}">
                  <c16:uniqueId val="{00000036-C5EC-4C7F-95FA-258229CD59FF}"/>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{A3E21A06-37C4-48CD-B93F-E63A3992B05A}</c15:txfldGUID>
                      <c15:f>Diagramm!$J$55</c15:f>
                      <c15:dlblFieldTableCache>
                        <c:ptCount val="1"/>
                      </c15:dlblFieldTableCache>
                    </c15:dlblFTEntry>
                  </c15:dlblFieldTable>
                  <c15:showDataLabelsRange val="0"/>
                </c:ext>
                <c:ext xmlns:c16="http://schemas.microsoft.com/office/drawing/2014/chart" uri="{C3380CC4-5D6E-409C-BE32-E72D297353CC}">
                  <c16:uniqueId val="{00000037-C5EC-4C7F-95FA-258229CD59FF}"/>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{1F0434A0-B6CD-4996-8388-627F1A51A31E}</c15:txfldGUID>
                      <c15:f>Diagramm!$J$56</c15:f>
                      <c15:dlblFieldTableCache>
                        <c:ptCount val="1"/>
                      </c15:dlblFieldTableCache>
                    </c15:dlblFTEntry>
                  </c15:dlblFieldTable>
                  <c15:showDataLabelsRange val="0"/>
                </c:ext>
                <c:ext xmlns:c16="http://schemas.microsoft.com/office/drawing/2014/chart" uri="{C3380CC4-5D6E-409C-BE32-E72D297353CC}">
                  <c16:uniqueId val="{00000038-C5EC-4C7F-95FA-258229CD59FF}"/>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{C9211379-4904-494F-B851-E083F90B4F2C}</c15:txfldGUID>
                      <c15:f>Diagramm!$J$57</c15:f>
                      <c15:dlblFieldTableCache>
                        <c:ptCount val="1"/>
                      </c15:dlblFieldTableCache>
                    </c15:dlblFTEntry>
                  </c15:dlblFieldTable>
                  <c15:showDataLabelsRange val="0"/>
                </c:ext>
                <c:ext xmlns:c16="http://schemas.microsoft.com/office/drawing/2014/chart" uri="{C3380CC4-5D6E-409C-BE32-E72D297353CC}">
                  <c16:uniqueId val="{00000039-C5EC-4C7F-95FA-258229CD59FF}"/>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{104B78B9-55BD-4CAB-82DB-045B42ACCC78}</c15:txfldGUID>
                      <c15:f>Diagramm!$J$58</c15:f>
                      <c15:dlblFieldTableCache>
                        <c:ptCount val="1"/>
                      </c15:dlblFieldTableCache>
                    </c15:dlblFTEntry>
                  </c15:dlblFieldTable>
                  <c15:showDataLabelsRange val="0"/>
                </c:ext>
                <c:ext xmlns:c16="http://schemas.microsoft.com/office/drawing/2014/chart" uri="{C3380CC4-5D6E-409C-BE32-E72D297353CC}">
                  <c16:uniqueId val="{0000003A-C5EC-4C7F-95FA-258229CD59FF}"/>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{AD7102FA-C4B8-4D44-9F7C-0406022F166F}</c15:txfldGUID>
                      <c15:f>Diagramm!$J$59</c15:f>
                      <c15:dlblFieldTableCache>
                        <c:ptCount val="1"/>
                      </c15:dlblFieldTableCache>
                    </c15:dlblFTEntry>
                  </c15:dlblFieldTable>
                  <c15:showDataLabelsRange val="0"/>
                </c:ext>
                <c:ext xmlns:c16="http://schemas.microsoft.com/office/drawing/2014/chart" uri="{C3380CC4-5D6E-409C-BE32-E72D297353CC}">
                  <c16:uniqueId val="{0000003B-C5EC-4C7F-95FA-258229CD59FF}"/>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{073010C7-DA52-4139-9DE0-21F63BBA1C08}</c15:txfldGUID>
                      <c15:f>Diagramm!$J$60</c15:f>
                      <c15:dlblFieldTableCache>
                        <c:ptCount val="1"/>
                      </c15:dlblFieldTableCache>
                    </c15:dlblFTEntry>
                  </c15:dlblFieldTable>
                  <c15:showDataLabelsRange val="0"/>
                </c:ext>
                <c:ext xmlns:c16="http://schemas.microsoft.com/office/drawing/2014/chart" uri="{C3380CC4-5D6E-409C-BE32-E72D297353CC}">
                  <c16:uniqueId val="{0000003C-C5EC-4C7F-95FA-258229CD59FF}"/>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{C59575A8-03EF-47D8-AE98-15E5C33E5EC9}</c15:txfldGUID>
                      <c15:f>Diagramm!$J$61</c15:f>
                      <c15:dlblFieldTableCache>
                        <c:ptCount val="1"/>
                      </c15:dlblFieldTableCache>
                    </c15:dlblFTEntry>
                  </c15:dlblFieldTable>
                  <c15:showDataLabelsRange val="0"/>
                </c:ext>
                <c:ext xmlns:c16="http://schemas.microsoft.com/office/drawing/2014/chart" uri="{C3380CC4-5D6E-409C-BE32-E72D297353CC}">
                  <c16:uniqueId val="{0000003D-C5EC-4C7F-95FA-258229CD59FF}"/>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{753FAD3B-5888-48C8-B9DE-C6ED403D58AD}</c15:txfldGUID>
                      <c15:f>Diagramm!$J$62</c15:f>
                      <c15:dlblFieldTableCache>
                        <c:ptCount val="1"/>
                      </c15:dlblFieldTableCache>
                    </c15:dlblFTEntry>
                  </c15:dlblFieldTable>
                  <c15:showDataLabelsRange val="0"/>
                </c:ext>
                <c:ext xmlns:c16="http://schemas.microsoft.com/office/drawing/2014/chart" uri="{C3380CC4-5D6E-409C-BE32-E72D297353CC}">
                  <c16:uniqueId val="{0000003E-C5EC-4C7F-95FA-258229CD59FF}"/>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{206D8BDF-CF2A-431E-89AE-4AB3EDD87317}</c15:txfldGUID>
                      <c15:f>Diagramm!$J$63</c15:f>
                      <c15:dlblFieldTableCache>
                        <c:ptCount val="1"/>
                      </c15:dlblFieldTableCache>
                    </c15:dlblFTEntry>
                  </c15:dlblFieldTable>
                  <c15:showDataLabelsRange val="0"/>
                </c:ext>
                <c:ext xmlns:c16="http://schemas.microsoft.com/office/drawing/2014/chart" uri="{C3380CC4-5D6E-409C-BE32-E72D297353CC}">
                  <c16:uniqueId val="{0000003F-C5EC-4C7F-95FA-258229CD59FF}"/>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{FE71D856-1018-4382-B153-3271CCB43DCF}</c15:txfldGUID>
                      <c15:f>Diagramm!$J$64</c15:f>
                      <c15:dlblFieldTableCache>
                        <c:ptCount val="1"/>
                      </c15:dlblFieldTableCache>
                    </c15:dlblFTEntry>
                  </c15:dlblFieldTable>
                  <c15:showDataLabelsRange val="0"/>
                </c:ext>
                <c:ext xmlns:c16="http://schemas.microsoft.com/office/drawing/2014/chart" uri="{C3380CC4-5D6E-409C-BE32-E72D297353CC}">
                  <c16:uniqueId val="{00000040-C5EC-4C7F-95FA-258229CD59FF}"/>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{90013584-0BF0-4682-B6D7-12F5E63214F5}</c15:txfldGUID>
                      <c15:f>Diagramm!$J$65</c15:f>
                      <c15:dlblFieldTableCache>
                        <c:ptCount val="1"/>
                      </c15:dlblFieldTableCache>
                    </c15:dlblFTEntry>
                  </c15:dlblFieldTable>
                  <c15:showDataLabelsRange val="0"/>
                </c:ext>
                <c:ext xmlns:c16="http://schemas.microsoft.com/office/drawing/2014/chart" uri="{C3380CC4-5D6E-409C-BE32-E72D297353CC}">
                  <c16:uniqueId val="{00000041-C5EC-4C7F-95FA-258229CD59FF}"/>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{568AA8FD-2DA5-4AA1-9621-3A38C8F18823}</c15:txfldGUID>
                      <c15:f>Diagramm!$J$66</c15:f>
                      <c15:dlblFieldTableCache>
                        <c:ptCount val="1"/>
                      </c15:dlblFieldTableCache>
                    </c15:dlblFTEntry>
                  </c15:dlblFieldTable>
                  <c15:showDataLabelsRange val="0"/>
                </c:ext>
                <c:ext xmlns:c16="http://schemas.microsoft.com/office/drawing/2014/chart" uri="{C3380CC4-5D6E-409C-BE32-E72D297353CC}">
                  <c16:uniqueId val="{00000042-C5EC-4C7F-95FA-258229CD59FF}"/>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{0F3BA604-BBB5-4D3B-A579-312D138C9239}</c15:txfldGUID>
                      <c15:f>Diagramm!$J$67</c15:f>
                      <c15:dlblFieldTableCache>
                        <c:ptCount val="1"/>
                      </c15:dlblFieldTableCache>
                    </c15:dlblFTEntry>
                  </c15:dlblFieldTable>
                  <c15:showDataLabelsRange val="0"/>
                </c:ext>
                <c:ext xmlns:c16="http://schemas.microsoft.com/office/drawing/2014/chart" uri="{C3380CC4-5D6E-409C-BE32-E72D297353CC}">
                  <c16:uniqueId val="{00000043-C5EC-4C7F-95FA-258229CD59FF}"/>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C5EC-4C7F-95FA-258229CD59FF}"/>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93A-443D-95A9-55B9C044113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93A-443D-95A9-55B9C044113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93A-443D-95A9-55B9C044113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93A-443D-95A9-55B9C044113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93A-443D-95A9-55B9C044113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93A-443D-95A9-55B9C044113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93A-443D-95A9-55B9C044113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93A-443D-95A9-55B9C044113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93A-443D-95A9-55B9C044113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93A-443D-95A9-55B9C044113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93A-443D-95A9-55B9C044113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93A-443D-95A9-55B9C044113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93A-443D-95A9-55B9C044113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93A-443D-95A9-55B9C044113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93A-443D-95A9-55B9C044113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C93A-443D-95A9-55B9C044113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C93A-443D-95A9-55B9C044113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93A-443D-95A9-55B9C044113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C93A-443D-95A9-55B9C044113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C93A-443D-95A9-55B9C044113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C93A-443D-95A9-55B9C044113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C93A-443D-95A9-55B9C0441135}"/>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C93A-443D-95A9-55B9C0441135}"/>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C93A-443D-95A9-55B9C044113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C93A-443D-95A9-55B9C044113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C93A-443D-95A9-55B9C044113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C93A-443D-95A9-55B9C044113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C93A-443D-95A9-55B9C044113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C93A-443D-95A9-55B9C044113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C93A-443D-95A9-55B9C044113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C93A-443D-95A9-55B9C044113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C93A-443D-95A9-55B9C044113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C93A-443D-95A9-55B9C044113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93A-443D-95A9-55B9C044113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93A-443D-95A9-55B9C044113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C93A-443D-95A9-55B9C044113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C93A-443D-95A9-55B9C044113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C93A-443D-95A9-55B9C044113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C93A-443D-95A9-55B9C044113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C93A-443D-95A9-55B9C044113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C93A-443D-95A9-55B9C044113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C93A-443D-95A9-55B9C044113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C93A-443D-95A9-55B9C044113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C93A-443D-95A9-55B9C044113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C93A-443D-95A9-55B9C0441135}"/>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C93A-443D-95A9-55B9C0441135}"/>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C93A-443D-95A9-55B9C044113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C93A-443D-95A9-55B9C044113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C93A-443D-95A9-55B9C044113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C93A-443D-95A9-55B9C044113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C93A-443D-95A9-55B9C044113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C93A-443D-95A9-55B9C044113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C93A-443D-95A9-55B9C044113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C93A-443D-95A9-55B9C044113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C93A-443D-95A9-55B9C044113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C93A-443D-95A9-55B9C044113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C93A-443D-95A9-55B9C044113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C93A-443D-95A9-55B9C044113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C93A-443D-95A9-55B9C044113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C93A-443D-95A9-55B9C044113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C93A-443D-95A9-55B9C044113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C93A-443D-95A9-55B9C044113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C93A-443D-95A9-55B9C044113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C93A-443D-95A9-55B9C044113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C93A-443D-95A9-55B9C044113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C93A-443D-95A9-55B9C044113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C93A-443D-95A9-55B9C044113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C93A-443D-95A9-55B9C0441135}"/>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C93A-443D-95A9-55B9C0441135}"/>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99.790517852191869</c:v>
                </c:pt>
                <c:pt idx="2">
                  <c:v>101.76519515726564</c:v>
                </c:pt>
                <c:pt idx="3">
                  <c:v>98.96491174024213</c:v>
                </c:pt>
                <c:pt idx="4">
                  <c:v>100.43436739471983</c:v>
                </c:pt>
                <c:pt idx="5">
                  <c:v>100.08625735497982</c:v>
                </c:pt>
                <c:pt idx="6">
                  <c:v>101.58035796802316</c:v>
                </c:pt>
                <c:pt idx="7">
                  <c:v>100.05853177659345</c:v>
                </c:pt>
                <c:pt idx="8">
                  <c:v>101.24148978774529</c:v>
                </c:pt>
                <c:pt idx="9">
                  <c:v>101.58035796802316</c:v>
                </c:pt>
                <c:pt idx="10">
                  <c:v>103.259295770309</c:v>
                </c:pt>
                <c:pt idx="11">
                  <c:v>101.85453313206617</c:v>
                </c:pt>
                <c:pt idx="12">
                  <c:v>103.16995779550847</c:v>
                </c:pt>
                <c:pt idx="13">
                  <c:v>103.37019808385448</c:v>
                </c:pt>
                <c:pt idx="14">
                  <c:v>105.2863436123348</c:v>
                </c:pt>
                <c:pt idx="15">
                  <c:v>103.13915159730138</c:v>
                </c:pt>
                <c:pt idx="16">
                  <c:v>104.77188010227658</c:v>
                </c:pt>
                <c:pt idx="17">
                  <c:v>104.40836696343305</c:v>
                </c:pt>
                <c:pt idx="18">
                  <c:v>105.5944055944056</c:v>
                </c:pt>
                <c:pt idx="19">
                  <c:v>103.50574535596562</c:v>
                </c:pt>
                <c:pt idx="20">
                  <c:v>104.18964295616277</c:v>
                </c:pt>
                <c:pt idx="21">
                  <c:v>103.37635932349589</c:v>
                </c:pt>
                <c:pt idx="22">
                  <c:v>105.07378084470595</c:v>
                </c:pt>
                <c:pt idx="23">
                  <c:v>102.6832198638366</c:v>
                </c:pt>
                <c:pt idx="24">
                  <c:v>101.98391916453591</c:v>
                </c:pt>
              </c:numCache>
            </c:numRef>
          </c:val>
          <c:smooth val="0"/>
          <c:extLst>
            <c:ext xmlns:c16="http://schemas.microsoft.com/office/drawing/2014/chart" uri="{C3380CC4-5D6E-409C-BE32-E72D297353CC}">
              <c16:uniqueId val="{00000000-8ED9-4719-A3CA-6E38E0C0FD3B}"/>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102.79816513761469</c:v>
                </c:pt>
                <c:pt idx="2">
                  <c:v>108.39449541284402</c:v>
                </c:pt>
                <c:pt idx="3">
                  <c:v>106.74311926605505</c:v>
                </c:pt>
                <c:pt idx="4">
                  <c:v>105.8256880733945</c:v>
                </c:pt>
                <c:pt idx="5">
                  <c:v>107.11009174311927</c:v>
                </c:pt>
                <c:pt idx="6">
                  <c:v>113.48623853211008</c:v>
                </c:pt>
                <c:pt idx="7">
                  <c:v>113.48623853211008</c:v>
                </c:pt>
                <c:pt idx="8">
                  <c:v>112.61467889908256</c:v>
                </c:pt>
                <c:pt idx="9">
                  <c:v>116.14678899082568</c:v>
                </c:pt>
                <c:pt idx="10">
                  <c:v>122.56880733944955</c:v>
                </c:pt>
                <c:pt idx="11">
                  <c:v>121.74311926605506</c:v>
                </c:pt>
                <c:pt idx="12">
                  <c:v>119.12844036697248</c:v>
                </c:pt>
                <c:pt idx="13">
                  <c:v>121.19266055045873</c:v>
                </c:pt>
                <c:pt idx="14">
                  <c:v>125.77981651376146</c:v>
                </c:pt>
                <c:pt idx="15">
                  <c:v>122.70642201834863</c:v>
                </c:pt>
                <c:pt idx="16">
                  <c:v>125.36697247706421</c:v>
                </c:pt>
                <c:pt idx="17">
                  <c:v>125.55045871559633</c:v>
                </c:pt>
                <c:pt idx="18">
                  <c:v>131.83486238532109</c:v>
                </c:pt>
                <c:pt idx="19">
                  <c:v>126.0091743119266</c:v>
                </c:pt>
                <c:pt idx="20">
                  <c:v>126.69724770642202</c:v>
                </c:pt>
                <c:pt idx="21">
                  <c:v>130.77981651376146</c:v>
                </c:pt>
                <c:pt idx="22">
                  <c:v>144.67889908256882</c:v>
                </c:pt>
                <c:pt idx="23">
                  <c:v>142.56880733944953</c:v>
                </c:pt>
                <c:pt idx="24">
                  <c:v>137.75229357798165</c:v>
                </c:pt>
              </c:numCache>
            </c:numRef>
          </c:val>
          <c:smooth val="0"/>
          <c:extLst>
            <c:ext xmlns:c16="http://schemas.microsoft.com/office/drawing/2014/chart" uri="{C3380CC4-5D6E-409C-BE32-E72D297353CC}">
              <c16:uniqueId val="{00000001-8ED9-4719-A3CA-6E38E0C0FD3B}"/>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102.83734309623431</c:v>
                </c:pt>
                <c:pt idx="2">
                  <c:v>100.98064853556485</c:v>
                </c:pt>
                <c:pt idx="3">
                  <c:v>100.40533472803348</c:v>
                </c:pt>
                <c:pt idx="4">
                  <c:v>99.097803347280333</c:v>
                </c:pt>
                <c:pt idx="5">
                  <c:v>101.05910041841004</c:v>
                </c:pt>
                <c:pt idx="6">
                  <c:v>98.79707112970712</c:v>
                </c:pt>
                <c:pt idx="7">
                  <c:v>96.168933054393307</c:v>
                </c:pt>
                <c:pt idx="8">
                  <c:v>97.24110878661088</c:v>
                </c:pt>
                <c:pt idx="9">
                  <c:v>98.718619246861934</c:v>
                </c:pt>
                <c:pt idx="10">
                  <c:v>97.345711297071119</c:v>
                </c:pt>
                <c:pt idx="11">
                  <c:v>95.619769874476987</c:v>
                </c:pt>
                <c:pt idx="12">
                  <c:v>95.423640167364027</c:v>
                </c:pt>
                <c:pt idx="13">
                  <c:v>97.188807531380746</c:v>
                </c:pt>
                <c:pt idx="14">
                  <c:v>95.593619246861934</c:v>
                </c:pt>
                <c:pt idx="15">
                  <c:v>92.10251046025104</c:v>
                </c:pt>
                <c:pt idx="16">
                  <c:v>95.018305439330547</c:v>
                </c:pt>
                <c:pt idx="17">
                  <c:v>96.901150627615067</c:v>
                </c:pt>
                <c:pt idx="18">
                  <c:v>94.050732217573213</c:v>
                </c:pt>
                <c:pt idx="19">
                  <c:v>93.187761506276146</c:v>
                </c:pt>
                <c:pt idx="20">
                  <c:v>92.220188284518827</c:v>
                </c:pt>
                <c:pt idx="21">
                  <c:v>93.854602510460253</c:v>
                </c:pt>
                <c:pt idx="22">
                  <c:v>93.38389121338912</c:v>
                </c:pt>
                <c:pt idx="23">
                  <c:v>91.17416317991632</c:v>
                </c:pt>
                <c:pt idx="24">
                  <c:v>88.23221757322176</c:v>
                </c:pt>
              </c:numCache>
            </c:numRef>
          </c:val>
          <c:smooth val="0"/>
          <c:extLst>
            <c:ext xmlns:c16="http://schemas.microsoft.com/office/drawing/2014/chart" uri="{C3380CC4-5D6E-409C-BE32-E72D297353CC}">
              <c16:uniqueId val="{00000002-8ED9-4719-A3CA-6E38E0C0FD3B}"/>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8ED9-4719-A3CA-6E38E0C0FD3B}"/>
                </c:ext>
              </c:extLst>
            </c:dLbl>
            <c:dLbl>
              <c:idx val="1"/>
              <c:delete val="1"/>
              <c:extLst>
                <c:ext xmlns:c15="http://schemas.microsoft.com/office/drawing/2012/chart" uri="{CE6537A1-D6FC-4f65-9D91-7224C49458BB}"/>
                <c:ext xmlns:c16="http://schemas.microsoft.com/office/drawing/2014/chart" uri="{C3380CC4-5D6E-409C-BE32-E72D297353CC}">
                  <c16:uniqueId val="{00000004-8ED9-4719-A3CA-6E38E0C0FD3B}"/>
                </c:ext>
              </c:extLst>
            </c:dLbl>
            <c:dLbl>
              <c:idx val="2"/>
              <c:delete val="1"/>
              <c:extLst>
                <c:ext xmlns:c15="http://schemas.microsoft.com/office/drawing/2012/chart" uri="{CE6537A1-D6FC-4f65-9D91-7224C49458BB}"/>
                <c:ext xmlns:c16="http://schemas.microsoft.com/office/drawing/2014/chart" uri="{C3380CC4-5D6E-409C-BE32-E72D297353CC}">
                  <c16:uniqueId val="{00000005-8ED9-4719-A3CA-6E38E0C0FD3B}"/>
                </c:ext>
              </c:extLst>
            </c:dLbl>
            <c:dLbl>
              <c:idx val="3"/>
              <c:delete val="1"/>
              <c:extLst>
                <c:ext xmlns:c15="http://schemas.microsoft.com/office/drawing/2012/chart" uri="{CE6537A1-D6FC-4f65-9D91-7224C49458BB}"/>
                <c:ext xmlns:c16="http://schemas.microsoft.com/office/drawing/2014/chart" uri="{C3380CC4-5D6E-409C-BE32-E72D297353CC}">
                  <c16:uniqueId val="{00000006-8ED9-4719-A3CA-6E38E0C0FD3B}"/>
                </c:ext>
              </c:extLst>
            </c:dLbl>
            <c:dLbl>
              <c:idx val="4"/>
              <c:delete val="1"/>
              <c:extLst>
                <c:ext xmlns:c15="http://schemas.microsoft.com/office/drawing/2012/chart" uri="{CE6537A1-D6FC-4f65-9D91-7224C49458BB}"/>
                <c:ext xmlns:c16="http://schemas.microsoft.com/office/drawing/2014/chart" uri="{C3380CC4-5D6E-409C-BE32-E72D297353CC}">
                  <c16:uniqueId val="{00000007-8ED9-4719-A3CA-6E38E0C0FD3B}"/>
                </c:ext>
              </c:extLst>
            </c:dLbl>
            <c:dLbl>
              <c:idx val="5"/>
              <c:delete val="1"/>
              <c:extLst>
                <c:ext xmlns:c15="http://schemas.microsoft.com/office/drawing/2012/chart" uri="{CE6537A1-D6FC-4f65-9D91-7224C49458BB}"/>
                <c:ext xmlns:c16="http://schemas.microsoft.com/office/drawing/2014/chart" uri="{C3380CC4-5D6E-409C-BE32-E72D297353CC}">
                  <c16:uniqueId val="{00000008-8ED9-4719-A3CA-6E38E0C0FD3B}"/>
                </c:ext>
              </c:extLst>
            </c:dLbl>
            <c:dLbl>
              <c:idx val="6"/>
              <c:delete val="1"/>
              <c:extLst>
                <c:ext xmlns:c15="http://schemas.microsoft.com/office/drawing/2012/chart" uri="{CE6537A1-D6FC-4f65-9D91-7224C49458BB}"/>
                <c:ext xmlns:c16="http://schemas.microsoft.com/office/drawing/2014/chart" uri="{C3380CC4-5D6E-409C-BE32-E72D297353CC}">
                  <c16:uniqueId val="{00000009-8ED9-4719-A3CA-6E38E0C0FD3B}"/>
                </c:ext>
              </c:extLst>
            </c:dLbl>
            <c:dLbl>
              <c:idx val="7"/>
              <c:delete val="1"/>
              <c:extLst>
                <c:ext xmlns:c15="http://schemas.microsoft.com/office/drawing/2012/chart" uri="{CE6537A1-D6FC-4f65-9D91-7224C49458BB}"/>
                <c:ext xmlns:c16="http://schemas.microsoft.com/office/drawing/2014/chart" uri="{C3380CC4-5D6E-409C-BE32-E72D297353CC}">
                  <c16:uniqueId val="{0000000A-8ED9-4719-A3CA-6E38E0C0FD3B}"/>
                </c:ext>
              </c:extLst>
            </c:dLbl>
            <c:dLbl>
              <c:idx val="8"/>
              <c:delete val="1"/>
              <c:extLst>
                <c:ext xmlns:c15="http://schemas.microsoft.com/office/drawing/2012/chart" uri="{CE6537A1-D6FC-4f65-9D91-7224C49458BB}"/>
                <c:ext xmlns:c16="http://schemas.microsoft.com/office/drawing/2014/chart" uri="{C3380CC4-5D6E-409C-BE32-E72D297353CC}">
                  <c16:uniqueId val="{0000000B-8ED9-4719-A3CA-6E38E0C0FD3B}"/>
                </c:ext>
              </c:extLst>
            </c:dLbl>
            <c:dLbl>
              <c:idx val="9"/>
              <c:delete val="1"/>
              <c:extLst>
                <c:ext xmlns:c15="http://schemas.microsoft.com/office/drawing/2012/chart" uri="{CE6537A1-D6FC-4f65-9D91-7224C49458BB}"/>
                <c:ext xmlns:c16="http://schemas.microsoft.com/office/drawing/2014/chart" uri="{C3380CC4-5D6E-409C-BE32-E72D297353CC}">
                  <c16:uniqueId val="{0000000C-8ED9-4719-A3CA-6E38E0C0FD3B}"/>
                </c:ext>
              </c:extLst>
            </c:dLbl>
            <c:dLbl>
              <c:idx val="10"/>
              <c:delete val="1"/>
              <c:extLst>
                <c:ext xmlns:c15="http://schemas.microsoft.com/office/drawing/2012/chart" uri="{CE6537A1-D6FC-4f65-9D91-7224C49458BB}"/>
                <c:ext xmlns:c16="http://schemas.microsoft.com/office/drawing/2014/chart" uri="{C3380CC4-5D6E-409C-BE32-E72D297353CC}">
                  <c16:uniqueId val="{0000000D-8ED9-4719-A3CA-6E38E0C0FD3B}"/>
                </c:ext>
              </c:extLst>
            </c:dLbl>
            <c:dLbl>
              <c:idx val="11"/>
              <c:delete val="1"/>
              <c:extLst>
                <c:ext xmlns:c15="http://schemas.microsoft.com/office/drawing/2012/chart" uri="{CE6537A1-D6FC-4f65-9D91-7224C49458BB}"/>
                <c:ext xmlns:c16="http://schemas.microsoft.com/office/drawing/2014/chart" uri="{C3380CC4-5D6E-409C-BE32-E72D297353CC}">
                  <c16:uniqueId val="{0000000E-8ED9-4719-A3CA-6E38E0C0FD3B}"/>
                </c:ext>
              </c:extLst>
            </c:dLbl>
            <c:dLbl>
              <c:idx val="12"/>
              <c:delete val="1"/>
              <c:extLst>
                <c:ext xmlns:c15="http://schemas.microsoft.com/office/drawing/2012/chart" uri="{CE6537A1-D6FC-4f65-9D91-7224C49458BB}"/>
                <c:ext xmlns:c16="http://schemas.microsoft.com/office/drawing/2014/chart" uri="{C3380CC4-5D6E-409C-BE32-E72D297353CC}">
                  <c16:uniqueId val="{0000000F-8ED9-4719-A3CA-6E38E0C0FD3B}"/>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ED9-4719-A3CA-6E38E0C0FD3B}"/>
                </c:ext>
              </c:extLst>
            </c:dLbl>
            <c:dLbl>
              <c:idx val="14"/>
              <c:delete val="1"/>
              <c:extLst>
                <c:ext xmlns:c15="http://schemas.microsoft.com/office/drawing/2012/chart" uri="{CE6537A1-D6FC-4f65-9D91-7224C49458BB}"/>
                <c:ext xmlns:c16="http://schemas.microsoft.com/office/drawing/2014/chart" uri="{C3380CC4-5D6E-409C-BE32-E72D297353CC}">
                  <c16:uniqueId val="{00000011-8ED9-4719-A3CA-6E38E0C0FD3B}"/>
                </c:ext>
              </c:extLst>
            </c:dLbl>
            <c:dLbl>
              <c:idx val="15"/>
              <c:delete val="1"/>
              <c:extLst>
                <c:ext xmlns:c15="http://schemas.microsoft.com/office/drawing/2012/chart" uri="{CE6537A1-D6FC-4f65-9D91-7224C49458BB}"/>
                <c:ext xmlns:c16="http://schemas.microsoft.com/office/drawing/2014/chart" uri="{C3380CC4-5D6E-409C-BE32-E72D297353CC}">
                  <c16:uniqueId val="{00000012-8ED9-4719-A3CA-6E38E0C0FD3B}"/>
                </c:ext>
              </c:extLst>
            </c:dLbl>
            <c:dLbl>
              <c:idx val="16"/>
              <c:delete val="1"/>
              <c:extLst>
                <c:ext xmlns:c15="http://schemas.microsoft.com/office/drawing/2012/chart" uri="{CE6537A1-D6FC-4f65-9D91-7224C49458BB}"/>
                <c:ext xmlns:c16="http://schemas.microsoft.com/office/drawing/2014/chart" uri="{C3380CC4-5D6E-409C-BE32-E72D297353CC}">
                  <c16:uniqueId val="{00000013-8ED9-4719-A3CA-6E38E0C0FD3B}"/>
                </c:ext>
              </c:extLst>
            </c:dLbl>
            <c:dLbl>
              <c:idx val="17"/>
              <c:delete val="1"/>
              <c:extLst>
                <c:ext xmlns:c15="http://schemas.microsoft.com/office/drawing/2012/chart" uri="{CE6537A1-D6FC-4f65-9D91-7224C49458BB}"/>
                <c:ext xmlns:c16="http://schemas.microsoft.com/office/drawing/2014/chart" uri="{C3380CC4-5D6E-409C-BE32-E72D297353CC}">
                  <c16:uniqueId val="{00000014-8ED9-4719-A3CA-6E38E0C0FD3B}"/>
                </c:ext>
              </c:extLst>
            </c:dLbl>
            <c:dLbl>
              <c:idx val="18"/>
              <c:delete val="1"/>
              <c:extLst>
                <c:ext xmlns:c15="http://schemas.microsoft.com/office/drawing/2012/chart" uri="{CE6537A1-D6FC-4f65-9D91-7224C49458BB}"/>
                <c:ext xmlns:c16="http://schemas.microsoft.com/office/drawing/2014/chart" uri="{C3380CC4-5D6E-409C-BE32-E72D297353CC}">
                  <c16:uniqueId val="{00000015-8ED9-4719-A3CA-6E38E0C0FD3B}"/>
                </c:ext>
              </c:extLst>
            </c:dLbl>
            <c:dLbl>
              <c:idx val="19"/>
              <c:delete val="1"/>
              <c:extLst>
                <c:ext xmlns:c15="http://schemas.microsoft.com/office/drawing/2012/chart" uri="{CE6537A1-D6FC-4f65-9D91-7224C49458BB}"/>
                <c:ext xmlns:c16="http://schemas.microsoft.com/office/drawing/2014/chart" uri="{C3380CC4-5D6E-409C-BE32-E72D297353CC}">
                  <c16:uniqueId val="{00000016-8ED9-4719-A3CA-6E38E0C0FD3B}"/>
                </c:ext>
              </c:extLst>
            </c:dLbl>
            <c:dLbl>
              <c:idx val="20"/>
              <c:delete val="1"/>
              <c:extLst>
                <c:ext xmlns:c15="http://schemas.microsoft.com/office/drawing/2012/chart" uri="{CE6537A1-D6FC-4f65-9D91-7224C49458BB}"/>
                <c:ext xmlns:c16="http://schemas.microsoft.com/office/drawing/2014/chart" uri="{C3380CC4-5D6E-409C-BE32-E72D297353CC}">
                  <c16:uniqueId val="{00000017-8ED9-4719-A3CA-6E38E0C0FD3B}"/>
                </c:ext>
              </c:extLst>
            </c:dLbl>
            <c:dLbl>
              <c:idx val="21"/>
              <c:delete val="1"/>
              <c:extLst>
                <c:ext xmlns:c15="http://schemas.microsoft.com/office/drawing/2012/chart" uri="{CE6537A1-D6FC-4f65-9D91-7224C49458BB}"/>
                <c:ext xmlns:c16="http://schemas.microsoft.com/office/drawing/2014/chart" uri="{C3380CC4-5D6E-409C-BE32-E72D297353CC}">
                  <c16:uniqueId val="{00000018-8ED9-4719-A3CA-6E38E0C0FD3B}"/>
                </c:ext>
              </c:extLst>
            </c:dLbl>
            <c:dLbl>
              <c:idx val="22"/>
              <c:delete val="1"/>
              <c:extLst>
                <c:ext xmlns:c15="http://schemas.microsoft.com/office/drawing/2012/chart" uri="{CE6537A1-D6FC-4f65-9D91-7224C49458BB}"/>
                <c:ext xmlns:c16="http://schemas.microsoft.com/office/drawing/2014/chart" uri="{C3380CC4-5D6E-409C-BE32-E72D297353CC}">
                  <c16:uniqueId val="{00000019-8ED9-4719-A3CA-6E38E0C0FD3B}"/>
                </c:ext>
              </c:extLst>
            </c:dLbl>
            <c:dLbl>
              <c:idx val="23"/>
              <c:delete val="1"/>
              <c:extLst>
                <c:ext xmlns:c15="http://schemas.microsoft.com/office/drawing/2012/chart" uri="{CE6537A1-D6FC-4f65-9D91-7224C49458BB}"/>
                <c:ext xmlns:c16="http://schemas.microsoft.com/office/drawing/2014/chart" uri="{C3380CC4-5D6E-409C-BE32-E72D297353CC}">
                  <c16:uniqueId val="{0000001A-8ED9-4719-A3CA-6E38E0C0FD3B}"/>
                </c:ext>
              </c:extLst>
            </c:dLbl>
            <c:dLbl>
              <c:idx val="24"/>
              <c:delete val="1"/>
              <c:extLst>
                <c:ext xmlns:c15="http://schemas.microsoft.com/office/drawing/2012/chart" uri="{CE6537A1-D6FC-4f65-9D91-7224C49458BB}"/>
                <c:ext xmlns:c16="http://schemas.microsoft.com/office/drawing/2014/chart" uri="{C3380CC4-5D6E-409C-BE32-E72D297353CC}">
                  <c16:uniqueId val="{0000001B-8ED9-4719-A3CA-6E38E0C0FD3B}"/>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8ED9-4719-A3CA-6E38E0C0FD3B}"/>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Bottrop, Stadt (05512)</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33105</v>
      </c>
      <c r="E12" s="114">
        <v>33332</v>
      </c>
      <c r="F12" s="114">
        <v>34108</v>
      </c>
      <c r="G12" s="114">
        <v>33557</v>
      </c>
      <c r="H12" s="114">
        <v>33821</v>
      </c>
      <c r="I12" s="115">
        <v>-716</v>
      </c>
      <c r="J12" s="116">
        <v>-2.117027882085095</v>
      </c>
      <c r="N12" s="117"/>
    </row>
    <row r="13" spans="1:15" s="110" customFormat="1" ht="13.5" customHeight="1" x14ac:dyDescent="0.2">
      <c r="A13" s="118" t="s">
        <v>105</v>
      </c>
      <c r="B13" s="119" t="s">
        <v>106</v>
      </c>
      <c r="C13" s="113">
        <v>54.396616825252984</v>
      </c>
      <c r="D13" s="114">
        <v>18008</v>
      </c>
      <c r="E13" s="114">
        <v>18217</v>
      </c>
      <c r="F13" s="114">
        <v>18875</v>
      </c>
      <c r="G13" s="114">
        <v>18587</v>
      </c>
      <c r="H13" s="114">
        <v>18851</v>
      </c>
      <c r="I13" s="115">
        <v>-843</v>
      </c>
      <c r="J13" s="116">
        <v>-4.4719113044400824</v>
      </c>
    </row>
    <row r="14" spans="1:15" s="110" customFormat="1" ht="13.5" customHeight="1" x14ac:dyDescent="0.2">
      <c r="A14" s="120"/>
      <c r="B14" s="119" t="s">
        <v>107</v>
      </c>
      <c r="C14" s="113">
        <v>45.603383174747016</v>
      </c>
      <c r="D14" s="114">
        <v>15097</v>
      </c>
      <c r="E14" s="114">
        <v>15115</v>
      </c>
      <c r="F14" s="114">
        <v>15233</v>
      </c>
      <c r="G14" s="114">
        <v>14970</v>
      </c>
      <c r="H14" s="114">
        <v>14970</v>
      </c>
      <c r="I14" s="115">
        <v>127</v>
      </c>
      <c r="J14" s="116">
        <v>0.84836339345357381</v>
      </c>
    </row>
    <row r="15" spans="1:15" s="110" customFormat="1" ht="13.5" customHeight="1" x14ac:dyDescent="0.2">
      <c r="A15" s="118" t="s">
        <v>105</v>
      </c>
      <c r="B15" s="121" t="s">
        <v>108</v>
      </c>
      <c r="C15" s="113">
        <v>11.239993958616523</v>
      </c>
      <c r="D15" s="114">
        <v>3721</v>
      </c>
      <c r="E15" s="114">
        <v>3794</v>
      </c>
      <c r="F15" s="114">
        <v>4025</v>
      </c>
      <c r="G15" s="114">
        <v>3590</v>
      </c>
      <c r="H15" s="114">
        <v>3644</v>
      </c>
      <c r="I15" s="115">
        <v>77</v>
      </c>
      <c r="J15" s="116">
        <v>2.1130625686059274</v>
      </c>
    </row>
    <row r="16" spans="1:15" s="110" customFormat="1" ht="13.5" customHeight="1" x14ac:dyDescent="0.2">
      <c r="A16" s="118"/>
      <c r="B16" s="121" t="s">
        <v>109</v>
      </c>
      <c r="C16" s="113">
        <v>67.294970548255549</v>
      </c>
      <c r="D16" s="114">
        <v>22278</v>
      </c>
      <c r="E16" s="114">
        <v>22449</v>
      </c>
      <c r="F16" s="114">
        <v>22984</v>
      </c>
      <c r="G16" s="114">
        <v>22911</v>
      </c>
      <c r="H16" s="114">
        <v>23257</v>
      </c>
      <c r="I16" s="115">
        <v>-979</v>
      </c>
      <c r="J16" s="116">
        <v>-4.2094853162488715</v>
      </c>
    </row>
    <row r="17" spans="1:10" s="110" customFormat="1" ht="13.5" customHeight="1" x14ac:dyDescent="0.2">
      <c r="A17" s="118"/>
      <c r="B17" s="121" t="s">
        <v>110</v>
      </c>
      <c r="C17" s="113">
        <v>20.223531188642198</v>
      </c>
      <c r="D17" s="114">
        <v>6695</v>
      </c>
      <c r="E17" s="114">
        <v>6671</v>
      </c>
      <c r="F17" s="114">
        <v>6663</v>
      </c>
      <c r="G17" s="114">
        <v>6613</v>
      </c>
      <c r="H17" s="114">
        <v>6506</v>
      </c>
      <c r="I17" s="115">
        <v>189</v>
      </c>
      <c r="J17" s="116">
        <v>2.9050107592991083</v>
      </c>
    </row>
    <row r="18" spans="1:10" s="110" customFormat="1" ht="13.5" customHeight="1" x14ac:dyDescent="0.2">
      <c r="A18" s="120"/>
      <c r="B18" s="121" t="s">
        <v>111</v>
      </c>
      <c r="C18" s="113">
        <v>1.2415043044857272</v>
      </c>
      <c r="D18" s="114">
        <v>411</v>
      </c>
      <c r="E18" s="114">
        <v>418</v>
      </c>
      <c r="F18" s="114">
        <v>436</v>
      </c>
      <c r="G18" s="114">
        <v>443</v>
      </c>
      <c r="H18" s="114">
        <v>414</v>
      </c>
      <c r="I18" s="115">
        <v>-3</v>
      </c>
      <c r="J18" s="116">
        <v>-0.72463768115942029</v>
      </c>
    </row>
    <row r="19" spans="1:10" s="110" customFormat="1" ht="13.5" customHeight="1" x14ac:dyDescent="0.2">
      <c r="A19" s="120"/>
      <c r="B19" s="121" t="s">
        <v>112</v>
      </c>
      <c r="C19" s="113">
        <v>0.35342093339374719</v>
      </c>
      <c r="D19" s="114">
        <v>117</v>
      </c>
      <c r="E19" s="114">
        <v>132</v>
      </c>
      <c r="F19" s="114">
        <v>153</v>
      </c>
      <c r="G19" s="114">
        <v>134</v>
      </c>
      <c r="H19" s="114">
        <v>110</v>
      </c>
      <c r="I19" s="115">
        <v>7</v>
      </c>
      <c r="J19" s="116">
        <v>6.3636363636363633</v>
      </c>
    </row>
    <row r="20" spans="1:10" s="110" customFormat="1" ht="13.5" customHeight="1" x14ac:dyDescent="0.2">
      <c r="A20" s="118" t="s">
        <v>113</v>
      </c>
      <c r="B20" s="122" t="s">
        <v>114</v>
      </c>
      <c r="C20" s="113">
        <v>70.711372904395105</v>
      </c>
      <c r="D20" s="114">
        <v>23409</v>
      </c>
      <c r="E20" s="114">
        <v>23749</v>
      </c>
      <c r="F20" s="114">
        <v>24485</v>
      </c>
      <c r="G20" s="114">
        <v>24202</v>
      </c>
      <c r="H20" s="114">
        <v>24618</v>
      </c>
      <c r="I20" s="115">
        <v>-1209</v>
      </c>
      <c r="J20" s="116">
        <v>-4.9110407019254207</v>
      </c>
    </row>
    <row r="21" spans="1:10" s="110" customFormat="1" ht="13.5" customHeight="1" x14ac:dyDescent="0.2">
      <c r="A21" s="120"/>
      <c r="B21" s="122" t="s">
        <v>115</v>
      </c>
      <c r="C21" s="113">
        <v>29.288627095604895</v>
      </c>
      <c r="D21" s="114">
        <v>9696</v>
      </c>
      <c r="E21" s="114">
        <v>9583</v>
      </c>
      <c r="F21" s="114">
        <v>9623</v>
      </c>
      <c r="G21" s="114">
        <v>9355</v>
      </c>
      <c r="H21" s="114">
        <v>9203</v>
      </c>
      <c r="I21" s="115">
        <v>493</v>
      </c>
      <c r="J21" s="116">
        <v>5.3569488210366183</v>
      </c>
    </row>
    <row r="22" spans="1:10" s="110" customFormat="1" ht="13.5" customHeight="1" x14ac:dyDescent="0.2">
      <c r="A22" s="118" t="s">
        <v>113</v>
      </c>
      <c r="B22" s="122" t="s">
        <v>116</v>
      </c>
      <c r="C22" s="113">
        <v>87.276846397825096</v>
      </c>
      <c r="D22" s="114">
        <v>28893</v>
      </c>
      <c r="E22" s="114">
        <v>29111</v>
      </c>
      <c r="F22" s="114">
        <v>29742</v>
      </c>
      <c r="G22" s="114">
        <v>29321</v>
      </c>
      <c r="H22" s="114">
        <v>29602</v>
      </c>
      <c r="I22" s="115">
        <v>-709</v>
      </c>
      <c r="J22" s="116">
        <v>-2.3951084386190122</v>
      </c>
    </row>
    <row r="23" spans="1:10" s="110" customFormat="1" ht="13.5" customHeight="1" x14ac:dyDescent="0.2">
      <c r="A23" s="123"/>
      <c r="B23" s="124" t="s">
        <v>117</v>
      </c>
      <c r="C23" s="125">
        <v>12.617429391330615</v>
      </c>
      <c r="D23" s="114">
        <v>4177</v>
      </c>
      <c r="E23" s="114">
        <v>4191</v>
      </c>
      <c r="F23" s="114">
        <v>4331</v>
      </c>
      <c r="G23" s="114">
        <v>4186</v>
      </c>
      <c r="H23" s="114">
        <v>4172</v>
      </c>
      <c r="I23" s="115">
        <v>5</v>
      </c>
      <c r="J23" s="116">
        <v>0.11984659635666348</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9751</v>
      </c>
      <c r="E26" s="114">
        <v>10081</v>
      </c>
      <c r="F26" s="114">
        <v>10296</v>
      </c>
      <c r="G26" s="114">
        <v>10029</v>
      </c>
      <c r="H26" s="140">
        <v>9815</v>
      </c>
      <c r="I26" s="115">
        <v>-64</v>
      </c>
      <c r="J26" s="116">
        <v>-0.65206316861946001</v>
      </c>
    </row>
    <row r="27" spans="1:10" s="110" customFormat="1" ht="13.5" customHeight="1" x14ac:dyDescent="0.2">
      <c r="A27" s="118" t="s">
        <v>105</v>
      </c>
      <c r="B27" s="119" t="s">
        <v>106</v>
      </c>
      <c r="C27" s="113">
        <v>42.928930366116298</v>
      </c>
      <c r="D27" s="115">
        <v>4186</v>
      </c>
      <c r="E27" s="114">
        <v>4341</v>
      </c>
      <c r="F27" s="114">
        <v>4347</v>
      </c>
      <c r="G27" s="114">
        <v>4125</v>
      </c>
      <c r="H27" s="140">
        <v>3998</v>
      </c>
      <c r="I27" s="115">
        <v>188</v>
      </c>
      <c r="J27" s="116">
        <v>4.7023511755877943</v>
      </c>
    </row>
    <row r="28" spans="1:10" s="110" customFormat="1" ht="13.5" customHeight="1" x14ac:dyDescent="0.2">
      <c r="A28" s="120"/>
      <c r="B28" s="119" t="s">
        <v>107</v>
      </c>
      <c r="C28" s="113">
        <v>57.071069633883702</v>
      </c>
      <c r="D28" s="115">
        <v>5565</v>
      </c>
      <c r="E28" s="114">
        <v>5740</v>
      </c>
      <c r="F28" s="114">
        <v>5949</v>
      </c>
      <c r="G28" s="114">
        <v>5904</v>
      </c>
      <c r="H28" s="140">
        <v>5817</v>
      </c>
      <c r="I28" s="115">
        <v>-252</v>
      </c>
      <c r="J28" s="116">
        <v>-4.3321299638989172</v>
      </c>
    </row>
    <row r="29" spans="1:10" s="110" customFormat="1" ht="13.5" customHeight="1" x14ac:dyDescent="0.2">
      <c r="A29" s="118" t="s">
        <v>105</v>
      </c>
      <c r="B29" s="121" t="s">
        <v>108</v>
      </c>
      <c r="C29" s="113">
        <v>16.275253820121012</v>
      </c>
      <c r="D29" s="115">
        <v>1587</v>
      </c>
      <c r="E29" s="114">
        <v>1611</v>
      </c>
      <c r="F29" s="114">
        <v>1734</v>
      </c>
      <c r="G29" s="114">
        <v>1581</v>
      </c>
      <c r="H29" s="140">
        <v>1469</v>
      </c>
      <c r="I29" s="115">
        <v>118</v>
      </c>
      <c r="J29" s="116">
        <v>8.0326752893124578</v>
      </c>
    </row>
    <row r="30" spans="1:10" s="110" customFormat="1" ht="13.5" customHeight="1" x14ac:dyDescent="0.2">
      <c r="A30" s="118"/>
      <c r="B30" s="121" t="s">
        <v>109</v>
      </c>
      <c r="C30" s="113">
        <v>47.379755922469492</v>
      </c>
      <c r="D30" s="115">
        <v>4620</v>
      </c>
      <c r="E30" s="114">
        <v>4813</v>
      </c>
      <c r="F30" s="114">
        <v>4846</v>
      </c>
      <c r="G30" s="114">
        <v>4718</v>
      </c>
      <c r="H30" s="140">
        <v>4678</v>
      </c>
      <c r="I30" s="115">
        <v>-58</v>
      </c>
      <c r="J30" s="116">
        <v>-1.2398460880718256</v>
      </c>
    </row>
    <row r="31" spans="1:10" s="110" customFormat="1" ht="13.5" customHeight="1" x14ac:dyDescent="0.2">
      <c r="A31" s="118"/>
      <c r="B31" s="121" t="s">
        <v>110</v>
      </c>
      <c r="C31" s="113">
        <v>22.059275971695211</v>
      </c>
      <c r="D31" s="115">
        <v>2151</v>
      </c>
      <c r="E31" s="114">
        <v>2214</v>
      </c>
      <c r="F31" s="114">
        <v>2261</v>
      </c>
      <c r="G31" s="114">
        <v>2282</v>
      </c>
      <c r="H31" s="140">
        <v>2258</v>
      </c>
      <c r="I31" s="115">
        <v>-107</v>
      </c>
      <c r="J31" s="116">
        <v>-4.7387068201948628</v>
      </c>
    </row>
    <row r="32" spans="1:10" s="110" customFormat="1" ht="13.5" customHeight="1" x14ac:dyDescent="0.2">
      <c r="A32" s="120"/>
      <c r="B32" s="121" t="s">
        <v>111</v>
      </c>
      <c r="C32" s="113">
        <v>14.285714285714286</v>
      </c>
      <c r="D32" s="115">
        <v>1393</v>
      </c>
      <c r="E32" s="114">
        <v>1443</v>
      </c>
      <c r="F32" s="114">
        <v>1455</v>
      </c>
      <c r="G32" s="114">
        <v>1448</v>
      </c>
      <c r="H32" s="140">
        <v>1410</v>
      </c>
      <c r="I32" s="115">
        <v>-17</v>
      </c>
      <c r="J32" s="116">
        <v>-1.2056737588652482</v>
      </c>
    </row>
    <row r="33" spans="1:10" s="110" customFormat="1" ht="13.5" customHeight="1" x14ac:dyDescent="0.2">
      <c r="A33" s="120"/>
      <c r="B33" s="121" t="s">
        <v>112</v>
      </c>
      <c r="C33" s="113">
        <v>1.4665162547431032</v>
      </c>
      <c r="D33" s="115">
        <v>143</v>
      </c>
      <c r="E33" s="114">
        <v>151</v>
      </c>
      <c r="F33" s="114">
        <v>161</v>
      </c>
      <c r="G33" s="114">
        <v>130</v>
      </c>
      <c r="H33" s="140">
        <v>147</v>
      </c>
      <c r="I33" s="115">
        <v>-4</v>
      </c>
      <c r="J33" s="116">
        <v>-2.7210884353741496</v>
      </c>
    </row>
    <row r="34" spans="1:10" s="110" customFormat="1" ht="13.5" customHeight="1" x14ac:dyDescent="0.2">
      <c r="A34" s="118" t="s">
        <v>113</v>
      </c>
      <c r="B34" s="122" t="s">
        <v>116</v>
      </c>
      <c r="C34" s="113">
        <v>89.262639729258538</v>
      </c>
      <c r="D34" s="115">
        <v>8704</v>
      </c>
      <c r="E34" s="114">
        <v>8901</v>
      </c>
      <c r="F34" s="114">
        <v>9195</v>
      </c>
      <c r="G34" s="114">
        <v>8979</v>
      </c>
      <c r="H34" s="140">
        <v>8788</v>
      </c>
      <c r="I34" s="115">
        <v>-84</v>
      </c>
      <c r="J34" s="116">
        <v>-0.95584888484296771</v>
      </c>
    </row>
    <row r="35" spans="1:10" s="110" customFormat="1" ht="13.5" customHeight="1" x14ac:dyDescent="0.2">
      <c r="A35" s="118"/>
      <c r="B35" s="119" t="s">
        <v>117</v>
      </c>
      <c r="C35" s="113">
        <v>10.152804840529177</v>
      </c>
      <c r="D35" s="115">
        <v>990</v>
      </c>
      <c r="E35" s="114">
        <v>1115</v>
      </c>
      <c r="F35" s="114">
        <v>1036</v>
      </c>
      <c r="G35" s="114">
        <v>986</v>
      </c>
      <c r="H35" s="140">
        <v>972</v>
      </c>
      <c r="I35" s="115">
        <v>18</v>
      </c>
      <c r="J35" s="116">
        <v>1.8518518518518519</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6748</v>
      </c>
      <c r="E37" s="114">
        <v>6973</v>
      </c>
      <c r="F37" s="114">
        <v>7142</v>
      </c>
      <c r="G37" s="114">
        <v>7178</v>
      </c>
      <c r="H37" s="140">
        <v>7053</v>
      </c>
      <c r="I37" s="115">
        <v>-305</v>
      </c>
      <c r="J37" s="116">
        <v>-4.3244009641287393</v>
      </c>
    </row>
    <row r="38" spans="1:10" s="110" customFormat="1" ht="13.5" customHeight="1" x14ac:dyDescent="0.2">
      <c r="A38" s="118" t="s">
        <v>105</v>
      </c>
      <c r="B38" s="119" t="s">
        <v>106</v>
      </c>
      <c r="C38" s="113">
        <v>40.515708358032008</v>
      </c>
      <c r="D38" s="115">
        <v>2734</v>
      </c>
      <c r="E38" s="114">
        <v>2833</v>
      </c>
      <c r="F38" s="114">
        <v>2851</v>
      </c>
      <c r="G38" s="114">
        <v>2816</v>
      </c>
      <c r="H38" s="140">
        <v>2728</v>
      </c>
      <c r="I38" s="115">
        <v>6</v>
      </c>
      <c r="J38" s="116">
        <v>0.21994134897360704</v>
      </c>
    </row>
    <row r="39" spans="1:10" s="110" customFormat="1" ht="13.5" customHeight="1" x14ac:dyDescent="0.2">
      <c r="A39" s="120"/>
      <c r="B39" s="119" t="s">
        <v>107</v>
      </c>
      <c r="C39" s="113">
        <v>59.484291641967992</v>
      </c>
      <c r="D39" s="115">
        <v>4014</v>
      </c>
      <c r="E39" s="114">
        <v>4140</v>
      </c>
      <c r="F39" s="114">
        <v>4291</v>
      </c>
      <c r="G39" s="114">
        <v>4362</v>
      </c>
      <c r="H39" s="140">
        <v>4325</v>
      </c>
      <c r="I39" s="115">
        <v>-311</v>
      </c>
      <c r="J39" s="116">
        <v>-7.1907514450867049</v>
      </c>
    </row>
    <row r="40" spans="1:10" s="110" customFormat="1" ht="13.5" customHeight="1" x14ac:dyDescent="0.2">
      <c r="A40" s="118" t="s">
        <v>105</v>
      </c>
      <c r="B40" s="121" t="s">
        <v>108</v>
      </c>
      <c r="C40" s="113">
        <v>17.012448132780083</v>
      </c>
      <c r="D40" s="115">
        <v>1148</v>
      </c>
      <c r="E40" s="114">
        <v>1152</v>
      </c>
      <c r="F40" s="114">
        <v>1227</v>
      </c>
      <c r="G40" s="114">
        <v>1212</v>
      </c>
      <c r="H40" s="140">
        <v>1124</v>
      </c>
      <c r="I40" s="115">
        <v>24</v>
      </c>
      <c r="J40" s="116">
        <v>2.1352313167259784</v>
      </c>
    </row>
    <row r="41" spans="1:10" s="110" customFormat="1" ht="13.5" customHeight="1" x14ac:dyDescent="0.2">
      <c r="A41" s="118"/>
      <c r="B41" s="121" t="s">
        <v>109</v>
      </c>
      <c r="C41" s="113">
        <v>37.714878482513335</v>
      </c>
      <c r="D41" s="115">
        <v>2545</v>
      </c>
      <c r="E41" s="114">
        <v>2652</v>
      </c>
      <c r="F41" s="114">
        <v>2690</v>
      </c>
      <c r="G41" s="114">
        <v>2699</v>
      </c>
      <c r="H41" s="140">
        <v>2718</v>
      </c>
      <c r="I41" s="115">
        <v>-173</v>
      </c>
      <c r="J41" s="116">
        <v>-6.3649742457689475</v>
      </c>
    </row>
    <row r="42" spans="1:10" s="110" customFormat="1" ht="13.5" customHeight="1" x14ac:dyDescent="0.2">
      <c r="A42" s="118"/>
      <c r="B42" s="121" t="s">
        <v>110</v>
      </c>
      <c r="C42" s="113">
        <v>24.881446354475401</v>
      </c>
      <c r="D42" s="115">
        <v>1679</v>
      </c>
      <c r="E42" s="114">
        <v>1745</v>
      </c>
      <c r="F42" s="114">
        <v>1790</v>
      </c>
      <c r="G42" s="114">
        <v>1839</v>
      </c>
      <c r="H42" s="140">
        <v>1824</v>
      </c>
      <c r="I42" s="115">
        <v>-145</v>
      </c>
      <c r="J42" s="116">
        <v>-7.9495614035087723</v>
      </c>
    </row>
    <row r="43" spans="1:10" s="110" customFormat="1" ht="13.5" customHeight="1" x14ac:dyDescent="0.2">
      <c r="A43" s="120"/>
      <c r="B43" s="121" t="s">
        <v>111</v>
      </c>
      <c r="C43" s="113">
        <v>20.391227030231178</v>
      </c>
      <c r="D43" s="115">
        <v>1376</v>
      </c>
      <c r="E43" s="114">
        <v>1424</v>
      </c>
      <c r="F43" s="114">
        <v>1435</v>
      </c>
      <c r="G43" s="114">
        <v>1428</v>
      </c>
      <c r="H43" s="140">
        <v>1387</v>
      </c>
      <c r="I43" s="115">
        <v>-11</v>
      </c>
      <c r="J43" s="116">
        <v>-0.79307858687815425</v>
      </c>
    </row>
    <row r="44" spans="1:10" s="110" customFormat="1" ht="13.5" customHeight="1" x14ac:dyDescent="0.2">
      <c r="A44" s="120"/>
      <c r="B44" s="121" t="s">
        <v>112</v>
      </c>
      <c r="C44" s="113" t="s">
        <v>513</v>
      </c>
      <c r="D44" s="115" t="s">
        <v>513</v>
      </c>
      <c r="E44" s="114">
        <v>148</v>
      </c>
      <c r="F44" s="114">
        <v>157</v>
      </c>
      <c r="G44" s="114">
        <v>125</v>
      </c>
      <c r="H44" s="140">
        <v>142</v>
      </c>
      <c r="I44" s="115" t="s">
        <v>513</v>
      </c>
      <c r="J44" s="116" t="s">
        <v>513</v>
      </c>
    </row>
    <row r="45" spans="1:10" s="110" customFormat="1" ht="13.5" customHeight="1" x14ac:dyDescent="0.2">
      <c r="A45" s="118" t="s">
        <v>113</v>
      </c>
      <c r="B45" s="122" t="s">
        <v>116</v>
      </c>
      <c r="C45" s="113">
        <v>88.218731475992882</v>
      </c>
      <c r="D45" s="115">
        <v>5953</v>
      </c>
      <c r="E45" s="114">
        <v>6105</v>
      </c>
      <c r="F45" s="114">
        <v>6314</v>
      </c>
      <c r="G45" s="114">
        <v>6366</v>
      </c>
      <c r="H45" s="140">
        <v>6262</v>
      </c>
      <c r="I45" s="115">
        <v>-309</v>
      </c>
      <c r="J45" s="116">
        <v>-4.9345257106355795</v>
      </c>
    </row>
    <row r="46" spans="1:10" s="110" customFormat="1" ht="13.5" customHeight="1" x14ac:dyDescent="0.2">
      <c r="A46" s="118"/>
      <c r="B46" s="119" t="s">
        <v>117</v>
      </c>
      <c r="C46" s="113">
        <v>10.951393005334914</v>
      </c>
      <c r="D46" s="115">
        <v>739</v>
      </c>
      <c r="E46" s="114">
        <v>804</v>
      </c>
      <c r="F46" s="114">
        <v>764</v>
      </c>
      <c r="G46" s="114">
        <v>749</v>
      </c>
      <c r="H46" s="140">
        <v>736</v>
      </c>
      <c r="I46" s="115">
        <v>3</v>
      </c>
      <c r="J46" s="116">
        <v>0.40760869565217389</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3003</v>
      </c>
      <c r="E48" s="114">
        <v>3108</v>
      </c>
      <c r="F48" s="114">
        <v>3154</v>
      </c>
      <c r="G48" s="114">
        <v>2851</v>
      </c>
      <c r="H48" s="140">
        <v>2762</v>
      </c>
      <c r="I48" s="115">
        <v>241</v>
      </c>
      <c r="J48" s="116">
        <v>8.7255611875452566</v>
      </c>
    </row>
    <row r="49" spans="1:12" s="110" customFormat="1" ht="13.5" customHeight="1" x14ac:dyDescent="0.2">
      <c r="A49" s="118" t="s">
        <v>105</v>
      </c>
      <c r="B49" s="119" t="s">
        <v>106</v>
      </c>
      <c r="C49" s="113">
        <v>48.35164835164835</v>
      </c>
      <c r="D49" s="115">
        <v>1452</v>
      </c>
      <c r="E49" s="114">
        <v>1508</v>
      </c>
      <c r="F49" s="114">
        <v>1496</v>
      </c>
      <c r="G49" s="114">
        <v>1309</v>
      </c>
      <c r="H49" s="140">
        <v>1270</v>
      </c>
      <c r="I49" s="115">
        <v>182</v>
      </c>
      <c r="J49" s="116">
        <v>14.330708661417322</v>
      </c>
    </row>
    <row r="50" spans="1:12" s="110" customFormat="1" ht="13.5" customHeight="1" x14ac:dyDescent="0.2">
      <c r="A50" s="120"/>
      <c r="B50" s="119" t="s">
        <v>107</v>
      </c>
      <c r="C50" s="113">
        <v>51.64835164835165</v>
      </c>
      <c r="D50" s="115">
        <v>1551</v>
      </c>
      <c r="E50" s="114">
        <v>1600</v>
      </c>
      <c r="F50" s="114">
        <v>1658</v>
      </c>
      <c r="G50" s="114">
        <v>1542</v>
      </c>
      <c r="H50" s="140">
        <v>1492</v>
      </c>
      <c r="I50" s="115">
        <v>59</v>
      </c>
      <c r="J50" s="116">
        <v>3.9544235924932978</v>
      </c>
    </row>
    <row r="51" spans="1:12" s="110" customFormat="1" ht="13.5" customHeight="1" x14ac:dyDescent="0.2">
      <c r="A51" s="118" t="s">
        <v>105</v>
      </c>
      <c r="B51" s="121" t="s">
        <v>108</v>
      </c>
      <c r="C51" s="113">
        <v>14.618714618714618</v>
      </c>
      <c r="D51" s="115">
        <v>439</v>
      </c>
      <c r="E51" s="114">
        <v>459</v>
      </c>
      <c r="F51" s="114">
        <v>507</v>
      </c>
      <c r="G51" s="114">
        <v>369</v>
      </c>
      <c r="H51" s="140">
        <v>345</v>
      </c>
      <c r="I51" s="115">
        <v>94</v>
      </c>
      <c r="J51" s="116">
        <v>27.246376811594203</v>
      </c>
    </row>
    <row r="52" spans="1:12" s="110" customFormat="1" ht="13.5" customHeight="1" x14ac:dyDescent="0.2">
      <c r="A52" s="118"/>
      <c r="B52" s="121" t="s">
        <v>109</v>
      </c>
      <c r="C52" s="113">
        <v>69.097569097569092</v>
      </c>
      <c r="D52" s="115">
        <v>2075</v>
      </c>
      <c r="E52" s="114">
        <v>2161</v>
      </c>
      <c r="F52" s="114">
        <v>2156</v>
      </c>
      <c r="G52" s="114">
        <v>2019</v>
      </c>
      <c r="H52" s="140">
        <v>1960</v>
      </c>
      <c r="I52" s="115">
        <v>115</v>
      </c>
      <c r="J52" s="116">
        <v>5.8673469387755102</v>
      </c>
    </row>
    <row r="53" spans="1:12" s="110" customFormat="1" ht="13.5" customHeight="1" x14ac:dyDescent="0.2">
      <c r="A53" s="118"/>
      <c r="B53" s="121" t="s">
        <v>110</v>
      </c>
      <c r="C53" s="113">
        <v>15.717615717615718</v>
      </c>
      <c r="D53" s="115">
        <v>472</v>
      </c>
      <c r="E53" s="114">
        <v>469</v>
      </c>
      <c r="F53" s="114">
        <v>471</v>
      </c>
      <c r="G53" s="114">
        <v>443</v>
      </c>
      <c r="H53" s="140">
        <v>434</v>
      </c>
      <c r="I53" s="115">
        <v>38</v>
      </c>
      <c r="J53" s="116">
        <v>8.7557603686635943</v>
      </c>
    </row>
    <row r="54" spans="1:12" s="110" customFormat="1" ht="13.5" customHeight="1" x14ac:dyDescent="0.2">
      <c r="A54" s="120"/>
      <c r="B54" s="121" t="s">
        <v>111</v>
      </c>
      <c r="C54" s="113">
        <v>0.56610056610056614</v>
      </c>
      <c r="D54" s="115">
        <v>17</v>
      </c>
      <c r="E54" s="114">
        <v>19</v>
      </c>
      <c r="F54" s="114">
        <v>20</v>
      </c>
      <c r="G54" s="114">
        <v>20</v>
      </c>
      <c r="H54" s="140">
        <v>23</v>
      </c>
      <c r="I54" s="115">
        <v>-6</v>
      </c>
      <c r="J54" s="116">
        <v>-26.086956521739129</v>
      </c>
    </row>
    <row r="55" spans="1:12" s="110" customFormat="1" ht="13.5" customHeight="1" x14ac:dyDescent="0.2">
      <c r="A55" s="120"/>
      <c r="B55" s="121" t="s">
        <v>112</v>
      </c>
      <c r="C55" s="113" t="s">
        <v>513</v>
      </c>
      <c r="D55" s="115" t="s">
        <v>513</v>
      </c>
      <c r="E55" s="114">
        <v>3</v>
      </c>
      <c r="F55" s="114">
        <v>4</v>
      </c>
      <c r="G55" s="114">
        <v>5</v>
      </c>
      <c r="H55" s="140">
        <v>5</v>
      </c>
      <c r="I55" s="115" t="s">
        <v>513</v>
      </c>
      <c r="J55" s="116" t="s">
        <v>513</v>
      </c>
    </row>
    <row r="56" spans="1:12" s="110" customFormat="1" ht="13.5" customHeight="1" x14ac:dyDescent="0.2">
      <c r="A56" s="118" t="s">
        <v>113</v>
      </c>
      <c r="B56" s="122" t="s">
        <v>116</v>
      </c>
      <c r="C56" s="113">
        <v>91.608391608391614</v>
      </c>
      <c r="D56" s="115">
        <v>2751</v>
      </c>
      <c r="E56" s="114">
        <v>2796</v>
      </c>
      <c r="F56" s="114">
        <v>2881</v>
      </c>
      <c r="G56" s="114">
        <v>2613</v>
      </c>
      <c r="H56" s="140">
        <v>2526</v>
      </c>
      <c r="I56" s="115">
        <v>225</v>
      </c>
      <c r="J56" s="116">
        <v>8.9073634204275542</v>
      </c>
    </row>
    <row r="57" spans="1:12" s="110" customFormat="1" ht="13.5" customHeight="1" x14ac:dyDescent="0.2">
      <c r="A57" s="142"/>
      <c r="B57" s="124" t="s">
        <v>117</v>
      </c>
      <c r="C57" s="125">
        <v>8.3583083583083582</v>
      </c>
      <c r="D57" s="143">
        <v>251</v>
      </c>
      <c r="E57" s="144">
        <v>311</v>
      </c>
      <c r="F57" s="144">
        <v>272</v>
      </c>
      <c r="G57" s="144">
        <v>237</v>
      </c>
      <c r="H57" s="145">
        <v>236</v>
      </c>
      <c r="I57" s="143">
        <v>15</v>
      </c>
      <c r="J57" s="146">
        <v>6.3559322033898304</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33105</v>
      </c>
      <c r="E12" s="236">
        <v>33332</v>
      </c>
      <c r="F12" s="114">
        <v>34108</v>
      </c>
      <c r="G12" s="114">
        <v>33557</v>
      </c>
      <c r="H12" s="140">
        <v>33821</v>
      </c>
      <c r="I12" s="115">
        <v>-716</v>
      </c>
      <c r="J12" s="116">
        <v>-2.117027882085095</v>
      </c>
    </row>
    <row r="13" spans="1:15" s="110" customFormat="1" ht="12" customHeight="1" x14ac:dyDescent="0.2">
      <c r="A13" s="118" t="s">
        <v>105</v>
      </c>
      <c r="B13" s="119" t="s">
        <v>106</v>
      </c>
      <c r="C13" s="113">
        <v>54.396616825252984</v>
      </c>
      <c r="D13" s="115">
        <v>18008</v>
      </c>
      <c r="E13" s="114">
        <v>18217</v>
      </c>
      <c r="F13" s="114">
        <v>18875</v>
      </c>
      <c r="G13" s="114">
        <v>18587</v>
      </c>
      <c r="H13" s="140">
        <v>18851</v>
      </c>
      <c r="I13" s="115">
        <v>-843</v>
      </c>
      <c r="J13" s="116">
        <v>-4.4719113044400824</v>
      </c>
    </row>
    <row r="14" spans="1:15" s="110" customFormat="1" ht="12" customHeight="1" x14ac:dyDescent="0.2">
      <c r="A14" s="118"/>
      <c r="B14" s="119" t="s">
        <v>107</v>
      </c>
      <c r="C14" s="113">
        <v>45.603383174747016</v>
      </c>
      <c r="D14" s="115">
        <v>15097</v>
      </c>
      <c r="E14" s="114">
        <v>15115</v>
      </c>
      <c r="F14" s="114">
        <v>15233</v>
      </c>
      <c r="G14" s="114">
        <v>14970</v>
      </c>
      <c r="H14" s="140">
        <v>14970</v>
      </c>
      <c r="I14" s="115">
        <v>127</v>
      </c>
      <c r="J14" s="116">
        <v>0.84836339345357381</v>
      </c>
    </row>
    <row r="15" spans="1:15" s="110" customFormat="1" ht="12" customHeight="1" x14ac:dyDescent="0.2">
      <c r="A15" s="118" t="s">
        <v>105</v>
      </c>
      <c r="B15" s="121" t="s">
        <v>108</v>
      </c>
      <c r="C15" s="113">
        <v>11.239993958616523</v>
      </c>
      <c r="D15" s="115">
        <v>3721</v>
      </c>
      <c r="E15" s="114">
        <v>3794</v>
      </c>
      <c r="F15" s="114">
        <v>4025</v>
      </c>
      <c r="G15" s="114">
        <v>3590</v>
      </c>
      <c r="H15" s="140">
        <v>3644</v>
      </c>
      <c r="I15" s="115">
        <v>77</v>
      </c>
      <c r="J15" s="116">
        <v>2.1130625686059274</v>
      </c>
    </row>
    <row r="16" spans="1:15" s="110" customFormat="1" ht="12" customHeight="1" x14ac:dyDescent="0.2">
      <c r="A16" s="118"/>
      <c r="B16" s="121" t="s">
        <v>109</v>
      </c>
      <c r="C16" s="113">
        <v>67.294970548255549</v>
      </c>
      <c r="D16" s="115">
        <v>22278</v>
      </c>
      <c r="E16" s="114">
        <v>22449</v>
      </c>
      <c r="F16" s="114">
        <v>22984</v>
      </c>
      <c r="G16" s="114">
        <v>22911</v>
      </c>
      <c r="H16" s="140">
        <v>23257</v>
      </c>
      <c r="I16" s="115">
        <v>-979</v>
      </c>
      <c r="J16" s="116">
        <v>-4.2094853162488715</v>
      </c>
    </row>
    <row r="17" spans="1:10" s="110" customFormat="1" ht="12" customHeight="1" x14ac:dyDescent="0.2">
      <c r="A17" s="118"/>
      <c r="B17" s="121" t="s">
        <v>110</v>
      </c>
      <c r="C17" s="113">
        <v>20.223531188642198</v>
      </c>
      <c r="D17" s="115">
        <v>6695</v>
      </c>
      <c r="E17" s="114">
        <v>6671</v>
      </c>
      <c r="F17" s="114">
        <v>6663</v>
      </c>
      <c r="G17" s="114">
        <v>6613</v>
      </c>
      <c r="H17" s="140">
        <v>6506</v>
      </c>
      <c r="I17" s="115">
        <v>189</v>
      </c>
      <c r="J17" s="116">
        <v>2.9050107592991083</v>
      </c>
    </row>
    <row r="18" spans="1:10" s="110" customFormat="1" ht="12" customHeight="1" x14ac:dyDescent="0.2">
      <c r="A18" s="120"/>
      <c r="B18" s="121" t="s">
        <v>111</v>
      </c>
      <c r="C18" s="113">
        <v>1.2415043044857272</v>
      </c>
      <c r="D18" s="115">
        <v>411</v>
      </c>
      <c r="E18" s="114">
        <v>418</v>
      </c>
      <c r="F18" s="114">
        <v>436</v>
      </c>
      <c r="G18" s="114">
        <v>443</v>
      </c>
      <c r="H18" s="140">
        <v>414</v>
      </c>
      <c r="I18" s="115">
        <v>-3</v>
      </c>
      <c r="J18" s="116">
        <v>-0.72463768115942029</v>
      </c>
    </row>
    <row r="19" spans="1:10" s="110" customFormat="1" ht="12" customHeight="1" x14ac:dyDescent="0.2">
      <c r="A19" s="120"/>
      <c r="B19" s="121" t="s">
        <v>112</v>
      </c>
      <c r="C19" s="113">
        <v>0.35342093339374719</v>
      </c>
      <c r="D19" s="115">
        <v>117</v>
      </c>
      <c r="E19" s="114">
        <v>132</v>
      </c>
      <c r="F19" s="114">
        <v>153</v>
      </c>
      <c r="G19" s="114">
        <v>134</v>
      </c>
      <c r="H19" s="140">
        <v>110</v>
      </c>
      <c r="I19" s="115">
        <v>7</v>
      </c>
      <c r="J19" s="116">
        <v>6.3636363636363633</v>
      </c>
    </row>
    <row r="20" spans="1:10" s="110" customFormat="1" ht="12" customHeight="1" x14ac:dyDescent="0.2">
      <c r="A20" s="118" t="s">
        <v>113</v>
      </c>
      <c r="B20" s="119" t="s">
        <v>181</v>
      </c>
      <c r="C20" s="113">
        <v>70.711372904395105</v>
      </c>
      <c r="D20" s="115">
        <v>23409</v>
      </c>
      <c r="E20" s="114">
        <v>23749</v>
      </c>
      <c r="F20" s="114">
        <v>24485</v>
      </c>
      <c r="G20" s="114">
        <v>24202</v>
      </c>
      <c r="H20" s="140">
        <v>24618</v>
      </c>
      <c r="I20" s="115">
        <v>-1209</v>
      </c>
      <c r="J20" s="116">
        <v>-4.9110407019254207</v>
      </c>
    </row>
    <row r="21" spans="1:10" s="110" customFormat="1" ht="12" customHeight="1" x14ac:dyDescent="0.2">
      <c r="A21" s="118"/>
      <c r="B21" s="119" t="s">
        <v>182</v>
      </c>
      <c r="C21" s="113">
        <v>29.288627095604895</v>
      </c>
      <c r="D21" s="115">
        <v>9696</v>
      </c>
      <c r="E21" s="114">
        <v>9583</v>
      </c>
      <c r="F21" s="114">
        <v>9623</v>
      </c>
      <c r="G21" s="114">
        <v>9355</v>
      </c>
      <c r="H21" s="140">
        <v>9203</v>
      </c>
      <c r="I21" s="115">
        <v>493</v>
      </c>
      <c r="J21" s="116">
        <v>5.3569488210366183</v>
      </c>
    </row>
    <row r="22" spans="1:10" s="110" customFormat="1" ht="12" customHeight="1" x14ac:dyDescent="0.2">
      <c r="A22" s="118" t="s">
        <v>113</v>
      </c>
      <c r="B22" s="119" t="s">
        <v>116</v>
      </c>
      <c r="C22" s="113">
        <v>87.276846397825096</v>
      </c>
      <c r="D22" s="115">
        <v>28893</v>
      </c>
      <c r="E22" s="114">
        <v>29111</v>
      </c>
      <c r="F22" s="114">
        <v>29742</v>
      </c>
      <c r="G22" s="114">
        <v>29321</v>
      </c>
      <c r="H22" s="140">
        <v>29602</v>
      </c>
      <c r="I22" s="115">
        <v>-709</v>
      </c>
      <c r="J22" s="116">
        <v>-2.3951084386190122</v>
      </c>
    </row>
    <row r="23" spans="1:10" s="110" customFormat="1" ht="12" customHeight="1" x14ac:dyDescent="0.2">
      <c r="A23" s="118"/>
      <c r="B23" s="119" t="s">
        <v>117</v>
      </c>
      <c r="C23" s="113">
        <v>12.617429391330615</v>
      </c>
      <c r="D23" s="115">
        <v>4177</v>
      </c>
      <c r="E23" s="114">
        <v>4191</v>
      </c>
      <c r="F23" s="114">
        <v>4331</v>
      </c>
      <c r="G23" s="114">
        <v>4186</v>
      </c>
      <c r="H23" s="140">
        <v>4172</v>
      </c>
      <c r="I23" s="115">
        <v>5</v>
      </c>
      <c r="J23" s="116">
        <v>0.11984659635666348</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7054675</v>
      </c>
      <c r="E25" s="236">
        <v>7078192</v>
      </c>
      <c r="F25" s="236">
        <v>7101371</v>
      </c>
      <c r="G25" s="236">
        <v>6976079</v>
      </c>
      <c r="H25" s="241">
        <v>6962590</v>
      </c>
      <c r="I25" s="235">
        <v>92085</v>
      </c>
      <c r="J25" s="116">
        <v>1.3225681822425275</v>
      </c>
    </row>
    <row r="26" spans="1:10" s="110" customFormat="1" ht="12" customHeight="1" x14ac:dyDescent="0.2">
      <c r="A26" s="118" t="s">
        <v>105</v>
      </c>
      <c r="B26" s="119" t="s">
        <v>106</v>
      </c>
      <c r="C26" s="113">
        <v>54.577539007821052</v>
      </c>
      <c r="D26" s="115">
        <v>3850268</v>
      </c>
      <c r="E26" s="114">
        <v>3865016</v>
      </c>
      <c r="F26" s="114">
        <v>3893016</v>
      </c>
      <c r="G26" s="114">
        <v>3822088</v>
      </c>
      <c r="H26" s="140">
        <v>3811491</v>
      </c>
      <c r="I26" s="115">
        <v>38777</v>
      </c>
      <c r="J26" s="116">
        <v>1.0173708923883069</v>
      </c>
    </row>
    <row r="27" spans="1:10" s="110" customFormat="1" ht="12" customHeight="1" x14ac:dyDescent="0.2">
      <c r="A27" s="118"/>
      <c r="B27" s="119" t="s">
        <v>107</v>
      </c>
      <c r="C27" s="113">
        <v>45.422460992178948</v>
      </c>
      <c r="D27" s="115">
        <v>3204407</v>
      </c>
      <c r="E27" s="114">
        <v>3213176</v>
      </c>
      <c r="F27" s="114">
        <v>3208355</v>
      </c>
      <c r="G27" s="114">
        <v>3153991</v>
      </c>
      <c r="H27" s="140">
        <v>3151099</v>
      </c>
      <c r="I27" s="115">
        <v>53308</v>
      </c>
      <c r="J27" s="116">
        <v>1.6917272354819699</v>
      </c>
    </row>
    <row r="28" spans="1:10" s="110" customFormat="1" ht="12" customHeight="1" x14ac:dyDescent="0.2">
      <c r="A28" s="118" t="s">
        <v>105</v>
      </c>
      <c r="B28" s="121" t="s">
        <v>108</v>
      </c>
      <c r="C28" s="113">
        <v>10.210690074312424</v>
      </c>
      <c r="D28" s="115">
        <v>720331</v>
      </c>
      <c r="E28" s="114">
        <v>748265</v>
      </c>
      <c r="F28" s="114">
        <v>763941</v>
      </c>
      <c r="G28" s="114">
        <v>692497</v>
      </c>
      <c r="H28" s="140">
        <v>713511</v>
      </c>
      <c r="I28" s="115">
        <v>6820</v>
      </c>
      <c r="J28" s="116">
        <v>0.95583670048534641</v>
      </c>
    </row>
    <row r="29" spans="1:10" s="110" customFormat="1" ht="12" customHeight="1" x14ac:dyDescent="0.2">
      <c r="A29" s="118"/>
      <c r="B29" s="121" t="s">
        <v>109</v>
      </c>
      <c r="C29" s="113">
        <v>68.21357468628959</v>
      </c>
      <c r="D29" s="115">
        <v>4812246</v>
      </c>
      <c r="E29" s="114">
        <v>4821330</v>
      </c>
      <c r="F29" s="114">
        <v>4842993</v>
      </c>
      <c r="G29" s="114">
        <v>4817717</v>
      </c>
      <c r="H29" s="140">
        <v>4809150</v>
      </c>
      <c r="I29" s="115">
        <v>3096</v>
      </c>
      <c r="J29" s="116">
        <v>6.4377280808458878E-2</v>
      </c>
    </row>
    <row r="30" spans="1:10" s="110" customFormat="1" ht="12" customHeight="1" x14ac:dyDescent="0.2">
      <c r="A30" s="118"/>
      <c r="B30" s="121" t="s">
        <v>110</v>
      </c>
      <c r="C30" s="113">
        <v>20.364013934022474</v>
      </c>
      <c r="D30" s="115">
        <v>1436615</v>
      </c>
      <c r="E30" s="114">
        <v>1422941</v>
      </c>
      <c r="F30" s="114">
        <v>1410650</v>
      </c>
      <c r="G30" s="114">
        <v>1385628</v>
      </c>
      <c r="H30" s="140">
        <v>1362394</v>
      </c>
      <c r="I30" s="115">
        <v>74221</v>
      </c>
      <c r="J30" s="116">
        <v>5.4478366757340391</v>
      </c>
    </row>
    <row r="31" spans="1:10" s="110" customFormat="1" ht="12" customHeight="1" x14ac:dyDescent="0.2">
      <c r="A31" s="120"/>
      <c r="B31" s="121" t="s">
        <v>111</v>
      </c>
      <c r="C31" s="113">
        <v>1.2117213053755134</v>
      </c>
      <c r="D31" s="115">
        <v>85483</v>
      </c>
      <c r="E31" s="114">
        <v>85656</v>
      </c>
      <c r="F31" s="114">
        <v>83787</v>
      </c>
      <c r="G31" s="114">
        <v>80237</v>
      </c>
      <c r="H31" s="140">
        <v>77535</v>
      </c>
      <c r="I31" s="115">
        <v>7948</v>
      </c>
      <c r="J31" s="116">
        <v>10.250854452827756</v>
      </c>
    </row>
    <row r="32" spans="1:10" s="110" customFormat="1" ht="12" customHeight="1" x14ac:dyDescent="0.2">
      <c r="A32" s="120"/>
      <c r="B32" s="121" t="s">
        <v>112</v>
      </c>
      <c r="C32" s="113">
        <v>0.36115058454145654</v>
      </c>
      <c r="D32" s="115">
        <v>25478</v>
      </c>
      <c r="E32" s="114">
        <v>25130</v>
      </c>
      <c r="F32" s="114">
        <v>25348</v>
      </c>
      <c r="G32" s="114">
        <v>21913</v>
      </c>
      <c r="H32" s="140">
        <v>20871</v>
      </c>
      <c r="I32" s="115">
        <v>4607</v>
      </c>
      <c r="J32" s="116">
        <v>22.073690767093094</v>
      </c>
    </row>
    <row r="33" spans="1:10" s="110" customFormat="1" ht="12" customHeight="1" x14ac:dyDescent="0.2">
      <c r="A33" s="118" t="s">
        <v>113</v>
      </c>
      <c r="B33" s="119" t="s">
        <v>181</v>
      </c>
      <c r="C33" s="113">
        <v>71.85734282585662</v>
      </c>
      <c r="D33" s="115">
        <v>5069302</v>
      </c>
      <c r="E33" s="114">
        <v>5095933</v>
      </c>
      <c r="F33" s="114">
        <v>5138138</v>
      </c>
      <c r="G33" s="114">
        <v>5037420</v>
      </c>
      <c r="H33" s="140">
        <v>5044291</v>
      </c>
      <c r="I33" s="115">
        <v>25011</v>
      </c>
      <c r="J33" s="116">
        <v>0.49582785767117715</v>
      </c>
    </row>
    <row r="34" spans="1:10" s="110" customFormat="1" ht="12" customHeight="1" x14ac:dyDescent="0.2">
      <c r="A34" s="118"/>
      <c r="B34" s="119" t="s">
        <v>182</v>
      </c>
      <c r="C34" s="113">
        <v>28.142657174143388</v>
      </c>
      <c r="D34" s="115">
        <v>1985373</v>
      </c>
      <c r="E34" s="114">
        <v>1982259</v>
      </c>
      <c r="F34" s="114">
        <v>1963233</v>
      </c>
      <c r="G34" s="114">
        <v>1938659</v>
      </c>
      <c r="H34" s="140">
        <v>1918299</v>
      </c>
      <c r="I34" s="115">
        <v>67074</v>
      </c>
      <c r="J34" s="116">
        <v>3.4965352116640838</v>
      </c>
    </row>
    <row r="35" spans="1:10" s="110" customFormat="1" ht="12" customHeight="1" x14ac:dyDescent="0.2">
      <c r="A35" s="118" t="s">
        <v>113</v>
      </c>
      <c r="B35" s="119" t="s">
        <v>116</v>
      </c>
      <c r="C35" s="113">
        <v>87.739633647191397</v>
      </c>
      <c r="D35" s="115">
        <v>6189746</v>
      </c>
      <c r="E35" s="114">
        <v>6224024</v>
      </c>
      <c r="F35" s="114">
        <v>6244801</v>
      </c>
      <c r="G35" s="114">
        <v>6142914</v>
      </c>
      <c r="H35" s="140">
        <v>6148248</v>
      </c>
      <c r="I35" s="115">
        <v>41498</v>
      </c>
      <c r="J35" s="116">
        <v>0.67495650793526873</v>
      </c>
    </row>
    <row r="36" spans="1:10" s="110" customFormat="1" ht="12" customHeight="1" x14ac:dyDescent="0.2">
      <c r="A36" s="118"/>
      <c r="B36" s="119" t="s">
        <v>117</v>
      </c>
      <c r="C36" s="113">
        <v>12.180305967319544</v>
      </c>
      <c r="D36" s="115">
        <v>859281</v>
      </c>
      <c r="E36" s="114">
        <v>848559</v>
      </c>
      <c r="F36" s="114">
        <v>851002</v>
      </c>
      <c r="G36" s="114">
        <v>827241</v>
      </c>
      <c r="H36" s="140">
        <v>808567</v>
      </c>
      <c r="I36" s="115">
        <v>50714</v>
      </c>
      <c r="J36" s="116">
        <v>6.2720838223672253</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42693</v>
      </c>
      <c r="E64" s="236">
        <v>42662</v>
      </c>
      <c r="F64" s="236">
        <v>42775</v>
      </c>
      <c r="G64" s="236">
        <v>41890</v>
      </c>
      <c r="H64" s="140">
        <v>41994</v>
      </c>
      <c r="I64" s="115">
        <v>699</v>
      </c>
      <c r="J64" s="116">
        <v>1.6645235033576224</v>
      </c>
    </row>
    <row r="65" spans="1:12" s="110" customFormat="1" ht="12" customHeight="1" x14ac:dyDescent="0.2">
      <c r="A65" s="118" t="s">
        <v>105</v>
      </c>
      <c r="B65" s="119" t="s">
        <v>106</v>
      </c>
      <c r="C65" s="113">
        <v>54.296957346637619</v>
      </c>
      <c r="D65" s="235">
        <v>23181</v>
      </c>
      <c r="E65" s="236">
        <v>23135</v>
      </c>
      <c r="F65" s="236">
        <v>23325</v>
      </c>
      <c r="G65" s="236">
        <v>22843</v>
      </c>
      <c r="H65" s="140">
        <v>22877</v>
      </c>
      <c r="I65" s="115">
        <v>304</v>
      </c>
      <c r="J65" s="116">
        <v>1.3288455654150457</v>
      </c>
    </row>
    <row r="66" spans="1:12" s="110" customFormat="1" ht="12" customHeight="1" x14ac:dyDescent="0.2">
      <c r="A66" s="118"/>
      <c r="B66" s="119" t="s">
        <v>107</v>
      </c>
      <c r="C66" s="113">
        <v>45.703042653362381</v>
      </c>
      <c r="D66" s="235">
        <v>19512</v>
      </c>
      <c r="E66" s="236">
        <v>19527</v>
      </c>
      <c r="F66" s="236">
        <v>19450</v>
      </c>
      <c r="G66" s="236">
        <v>19047</v>
      </c>
      <c r="H66" s="140">
        <v>19117</v>
      </c>
      <c r="I66" s="115">
        <v>395</v>
      </c>
      <c r="J66" s="116">
        <v>2.0662237798817804</v>
      </c>
    </row>
    <row r="67" spans="1:12" s="110" customFormat="1" ht="12" customHeight="1" x14ac:dyDescent="0.2">
      <c r="A67" s="118" t="s">
        <v>105</v>
      </c>
      <c r="B67" s="121" t="s">
        <v>108</v>
      </c>
      <c r="C67" s="113">
        <v>10.121097135361769</v>
      </c>
      <c r="D67" s="235">
        <v>4321</v>
      </c>
      <c r="E67" s="236">
        <v>4463</v>
      </c>
      <c r="F67" s="236">
        <v>4566</v>
      </c>
      <c r="G67" s="236">
        <v>4116</v>
      </c>
      <c r="H67" s="140">
        <v>4248</v>
      </c>
      <c r="I67" s="115">
        <v>73</v>
      </c>
      <c r="J67" s="116">
        <v>1.7184557438794728</v>
      </c>
    </row>
    <row r="68" spans="1:12" s="110" customFormat="1" ht="12" customHeight="1" x14ac:dyDescent="0.2">
      <c r="A68" s="118"/>
      <c r="B68" s="121" t="s">
        <v>109</v>
      </c>
      <c r="C68" s="113">
        <v>68.357810413885176</v>
      </c>
      <c r="D68" s="235">
        <v>29184</v>
      </c>
      <c r="E68" s="236">
        <v>29122</v>
      </c>
      <c r="F68" s="236">
        <v>29221</v>
      </c>
      <c r="G68" s="236">
        <v>28972</v>
      </c>
      <c r="H68" s="140">
        <v>29080</v>
      </c>
      <c r="I68" s="115">
        <v>104</v>
      </c>
      <c r="J68" s="116">
        <v>0.35763411279229712</v>
      </c>
    </row>
    <row r="69" spans="1:12" s="110" customFormat="1" ht="12" customHeight="1" x14ac:dyDescent="0.2">
      <c r="A69" s="118"/>
      <c r="B69" s="121" t="s">
        <v>110</v>
      </c>
      <c r="C69" s="113">
        <v>20.457686271754152</v>
      </c>
      <c r="D69" s="235">
        <v>8734</v>
      </c>
      <c r="E69" s="236">
        <v>8635</v>
      </c>
      <c r="F69" s="236">
        <v>8538</v>
      </c>
      <c r="G69" s="236">
        <v>8362</v>
      </c>
      <c r="H69" s="140">
        <v>8228</v>
      </c>
      <c r="I69" s="115">
        <v>506</v>
      </c>
      <c r="J69" s="116">
        <v>6.1497326203208553</v>
      </c>
    </row>
    <row r="70" spans="1:12" s="110" customFormat="1" ht="12" customHeight="1" x14ac:dyDescent="0.2">
      <c r="A70" s="120"/>
      <c r="B70" s="121" t="s">
        <v>111</v>
      </c>
      <c r="C70" s="113">
        <v>1.0634061789988991</v>
      </c>
      <c r="D70" s="235">
        <v>454</v>
      </c>
      <c r="E70" s="236">
        <v>442</v>
      </c>
      <c r="F70" s="236">
        <v>450</v>
      </c>
      <c r="G70" s="236">
        <v>440</v>
      </c>
      <c r="H70" s="140">
        <v>438</v>
      </c>
      <c r="I70" s="115">
        <v>16</v>
      </c>
      <c r="J70" s="116">
        <v>3.6529680365296802</v>
      </c>
    </row>
    <row r="71" spans="1:12" s="110" customFormat="1" ht="12" customHeight="1" x14ac:dyDescent="0.2">
      <c r="A71" s="120"/>
      <c r="B71" s="121" t="s">
        <v>112</v>
      </c>
      <c r="C71" s="113">
        <v>0.29747265359660835</v>
      </c>
      <c r="D71" s="235">
        <v>127</v>
      </c>
      <c r="E71" s="236">
        <v>131</v>
      </c>
      <c r="F71" s="236">
        <v>154</v>
      </c>
      <c r="G71" s="236">
        <v>132</v>
      </c>
      <c r="H71" s="140">
        <v>138</v>
      </c>
      <c r="I71" s="115">
        <v>-11</v>
      </c>
      <c r="J71" s="116">
        <v>-7.9710144927536231</v>
      </c>
    </row>
    <row r="72" spans="1:12" s="110" customFormat="1" ht="12" customHeight="1" x14ac:dyDescent="0.2">
      <c r="A72" s="118" t="s">
        <v>113</v>
      </c>
      <c r="B72" s="119" t="s">
        <v>181</v>
      </c>
      <c r="C72" s="113">
        <v>72.513058346801586</v>
      </c>
      <c r="D72" s="235">
        <v>30958</v>
      </c>
      <c r="E72" s="236">
        <v>30990</v>
      </c>
      <c r="F72" s="236">
        <v>31156</v>
      </c>
      <c r="G72" s="236">
        <v>30473</v>
      </c>
      <c r="H72" s="140">
        <v>30630</v>
      </c>
      <c r="I72" s="115">
        <v>328</v>
      </c>
      <c r="J72" s="116">
        <v>1.0708455762324518</v>
      </c>
    </row>
    <row r="73" spans="1:12" s="110" customFormat="1" ht="12" customHeight="1" x14ac:dyDescent="0.2">
      <c r="A73" s="118"/>
      <c r="B73" s="119" t="s">
        <v>182</v>
      </c>
      <c r="C73" s="113">
        <v>27.486941653198418</v>
      </c>
      <c r="D73" s="115">
        <v>11735</v>
      </c>
      <c r="E73" s="114">
        <v>11672</v>
      </c>
      <c r="F73" s="114">
        <v>11619</v>
      </c>
      <c r="G73" s="114">
        <v>11417</v>
      </c>
      <c r="H73" s="140">
        <v>11364</v>
      </c>
      <c r="I73" s="115">
        <v>371</v>
      </c>
      <c r="J73" s="116">
        <v>3.2646955297430482</v>
      </c>
    </row>
    <row r="74" spans="1:12" s="110" customFormat="1" ht="12" customHeight="1" x14ac:dyDescent="0.2">
      <c r="A74" s="118" t="s">
        <v>113</v>
      </c>
      <c r="B74" s="119" t="s">
        <v>116</v>
      </c>
      <c r="C74" s="113">
        <v>91.043028131075346</v>
      </c>
      <c r="D74" s="115">
        <v>38869</v>
      </c>
      <c r="E74" s="114">
        <v>38940</v>
      </c>
      <c r="F74" s="114">
        <v>39036</v>
      </c>
      <c r="G74" s="114">
        <v>38262</v>
      </c>
      <c r="H74" s="140">
        <v>38431</v>
      </c>
      <c r="I74" s="115">
        <v>438</v>
      </c>
      <c r="J74" s="116">
        <v>1.1397049257110146</v>
      </c>
    </row>
    <row r="75" spans="1:12" s="110" customFormat="1" ht="12" customHeight="1" x14ac:dyDescent="0.2">
      <c r="A75" s="142"/>
      <c r="B75" s="124" t="s">
        <v>117</v>
      </c>
      <c r="C75" s="125">
        <v>8.8726489119996259</v>
      </c>
      <c r="D75" s="143">
        <v>3788</v>
      </c>
      <c r="E75" s="144">
        <v>3693</v>
      </c>
      <c r="F75" s="144">
        <v>3707</v>
      </c>
      <c r="G75" s="144">
        <v>3581</v>
      </c>
      <c r="H75" s="145">
        <v>3512</v>
      </c>
      <c r="I75" s="143">
        <v>276</v>
      </c>
      <c r="J75" s="146">
        <v>7.8587699316628701</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33105</v>
      </c>
      <c r="G11" s="114">
        <v>33332</v>
      </c>
      <c r="H11" s="114">
        <v>34108</v>
      </c>
      <c r="I11" s="114">
        <v>33557</v>
      </c>
      <c r="J11" s="140">
        <v>33821</v>
      </c>
      <c r="K11" s="114">
        <v>-716</v>
      </c>
      <c r="L11" s="116">
        <v>-2.117027882085095</v>
      </c>
    </row>
    <row r="12" spans="1:17" s="110" customFormat="1" ht="24.95" customHeight="1" x14ac:dyDescent="0.2">
      <c r="A12" s="604" t="s">
        <v>185</v>
      </c>
      <c r="B12" s="605"/>
      <c r="C12" s="605"/>
      <c r="D12" s="606"/>
      <c r="E12" s="113">
        <v>54.396616825252984</v>
      </c>
      <c r="F12" s="115">
        <v>18008</v>
      </c>
      <c r="G12" s="114">
        <v>18217</v>
      </c>
      <c r="H12" s="114">
        <v>18875</v>
      </c>
      <c r="I12" s="114">
        <v>18587</v>
      </c>
      <c r="J12" s="140">
        <v>18851</v>
      </c>
      <c r="K12" s="114">
        <v>-843</v>
      </c>
      <c r="L12" s="116">
        <v>-4.4719113044400824</v>
      </c>
    </row>
    <row r="13" spans="1:17" s="110" customFormat="1" ht="15" customHeight="1" x14ac:dyDescent="0.2">
      <c r="A13" s="120"/>
      <c r="B13" s="612" t="s">
        <v>107</v>
      </c>
      <c r="C13" s="612"/>
      <c r="E13" s="113">
        <v>45.603383174747016</v>
      </c>
      <c r="F13" s="115">
        <v>15097</v>
      </c>
      <c r="G13" s="114">
        <v>15115</v>
      </c>
      <c r="H13" s="114">
        <v>15233</v>
      </c>
      <c r="I13" s="114">
        <v>14970</v>
      </c>
      <c r="J13" s="140">
        <v>14970</v>
      </c>
      <c r="K13" s="114">
        <v>127</v>
      </c>
      <c r="L13" s="116">
        <v>0.84836339345357381</v>
      </c>
    </row>
    <row r="14" spans="1:17" s="110" customFormat="1" ht="24.95" customHeight="1" x14ac:dyDescent="0.2">
      <c r="A14" s="604" t="s">
        <v>186</v>
      </c>
      <c r="B14" s="605"/>
      <c r="C14" s="605"/>
      <c r="D14" s="606"/>
      <c r="E14" s="113">
        <v>11.239993958616523</v>
      </c>
      <c r="F14" s="115">
        <v>3721</v>
      </c>
      <c r="G14" s="114">
        <v>3794</v>
      </c>
      <c r="H14" s="114">
        <v>4025</v>
      </c>
      <c r="I14" s="114">
        <v>3590</v>
      </c>
      <c r="J14" s="140">
        <v>3644</v>
      </c>
      <c r="K14" s="114">
        <v>77</v>
      </c>
      <c r="L14" s="116">
        <v>2.1130625686059274</v>
      </c>
    </row>
    <row r="15" spans="1:17" s="110" customFormat="1" ht="15" customHeight="1" x14ac:dyDescent="0.2">
      <c r="A15" s="120"/>
      <c r="B15" s="119"/>
      <c r="C15" s="258" t="s">
        <v>106</v>
      </c>
      <c r="E15" s="113">
        <v>55.979575382961571</v>
      </c>
      <c r="F15" s="115">
        <v>2083</v>
      </c>
      <c r="G15" s="114">
        <v>2100</v>
      </c>
      <c r="H15" s="114">
        <v>2262</v>
      </c>
      <c r="I15" s="114">
        <v>1989</v>
      </c>
      <c r="J15" s="140">
        <v>2020</v>
      </c>
      <c r="K15" s="114">
        <v>63</v>
      </c>
      <c r="L15" s="116">
        <v>3.1188118811881189</v>
      </c>
    </row>
    <row r="16" spans="1:17" s="110" customFormat="1" ht="15" customHeight="1" x14ac:dyDescent="0.2">
      <c r="A16" s="120"/>
      <c r="B16" s="119"/>
      <c r="C16" s="258" t="s">
        <v>107</v>
      </c>
      <c r="E16" s="113">
        <v>44.020424617038429</v>
      </c>
      <c r="F16" s="115">
        <v>1638</v>
      </c>
      <c r="G16" s="114">
        <v>1694</v>
      </c>
      <c r="H16" s="114">
        <v>1763</v>
      </c>
      <c r="I16" s="114">
        <v>1601</v>
      </c>
      <c r="J16" s="140">
        <v>1624</v>
      </c>
      <c r="K16" s="114">
        <v>14</v>
      </c>
      <c r="L16" s="116">
        <v>0.86206896551724133</v>
      </c>
    </row>
    <row r="17" spans="1:12" s="110" customFormat="1" ht="15" customHeight="1" x14ac:dyDescent="0.2">
      <c r="A17" s="120"/>
      <c r="B17" s="121" t="s">
        <v>109</v>
      </c>
      <c r="C17" s="258"/>
      <c r="E17" s="113">
        <v>67.294970548255549</v>
      </c>
      <c r="F17" s="115">
        <v>22278</v>
      </c>
      <c r="G17" s="114">
        <v>22449</v>
      </c>
      <c r="H17" s="114">
        <v>22984</v>
      </c>
      <c r="I17" s="114">
        <v>22911</v>
      </c>
      <c r="J17" s="140">
        <v>23257</v>
      </c>
      <c r="K17" s="114">
        <v>-979</v>
      </c>
      <c r="L17" s="116">
        <v>-4.2094853162488715</v>
      </c>
    </row>
    <row r="18" spans="1:12" s="110" customFormat="1" ht="15" customHeight="1" x14ac:dyDescent="0.2">
      <c r="A18" s="120"/>
      <c r="B18" s="119"/>
      <c r="C18" s="258" t="s">
        <v>106</v>
      </c>
      <c r="E18" s="113">
        <v>54.811922075590267</v>
      </c>
      <c r="F18" s="115">
        <v>12211</v>
      </c>
      <c r="G18" s="114">
        <v>12386</v>
      </c>
      <c r="H18" s="114">
        <v>12865</v>
      </c>
      <c r="I18" s="114">
        <v>12863</v>
      </c>
      <c r="J18" s="140">
        <v>13155</v>
      </c>
      <c r="K18" s="114">
        <v>-944</v>
      </c>
      <c r="L18" s="116">
        <v>-7.1759787153173695</v>
      </c>
    </row>
    <row r="19" spans="1:12" s="110" customFormat="1" ht="15" customHeight="1" x14ac:dyDescent="0.2">
      <c r="A19" s="120"/>
      <c r="B19" s="119"/>
      <c r="C19" s="258" t="s">
        <v>107</v>
      </c>
      <c r="E19" s="113">
        <v>45.188077924409733</v>
      </c>
      <c r="F19" s="115">
        <v>10067</v>
      </c>
      <c r="G19" s="114">
        <v>10063</v>
      </c>
      <c r="H19" s="114">
        <v>10119</v>
      </c>
      <c r="I19" s="114">
        <v>10048</v>
      </c>
      <c r="J19" s="140">
        <v>10102</v>
      </c>
      <c r="K19" s="114">
        <v>-35</v>
      </c>
      <c r="L19" s="116">
        <v>-0.34646604632745992</v>
      </c>
    </row>
    <row r="20" spans="1:12" s="110" customFormat="1" ht="15" customHeight="1" x14ac:dyDescent="0.2">
      <c r="A20" s="120"/>
      <c r="B20" s="121" t="s">
        <v>110</v>
      </c>
      <c r="C20" s="258"/>
      <c r="E20" s="113">
        <v>20.223531188642198</v>
      </c>
      <c r="F20" s="115">
        <v>6695</v>
      </c>
      <c r="G20" s="114">
        <v>6671</v>
      </c>
      <c r="H20" s="114">
        <v>6663</v>
      </c>
      <c r="I20" s="114">
        <v>6613</v>
      </c>
      <c r="J20" s="140">
        <v>6506</v>
      </c>
      <c r="K20" s="114">
        <v>189</v>
      </c>
      <c r="L20" s="116">
        <v>2.9050107592991083</v>
      </c>
    </row>
    <row r="21" spans="1:12" s="110" customFormat="1" ht="15" customHeight="1" x14ac:dyDescent="0.2">
      <c r="A21" s="120"/>
      <c r="B21" s="119"/>
      <c r="C21" s="258" t="s">
        <v>106</v>
      </c>
      <c r="E21" s="113">
        <v>51.650485436893206</v>
      </c>
      <c r="F21" s="115">
        <v>3458</v>
      </c>
      <c r="G21" s="114">
        <v>3464</v>
      </c>
      <c r="H21" s="114">
        <v>3475</v>
      </c>
      <c r="I21" s="114">
        <v>3461</v>
      </c>
      <c r="J21" s="140">
        <v>3422</v>
      </c>
      <c r="K21" s="114">
        <v>36</v>
      </c>
      <c r="L21" s="116">
        <v>1.0520163646990064</v>
      </c>
    </row>
    <row r="22" spans="1:12" s="110" customFormat="1" ht="15" customHeight="1" x14ac:dyDescent="0.2">
      <c r="A22" s="120"/>
      <c r="B22" s="119"/>
      <c r="C22" s="258" t="s">
        <v>107</v>
      </c>
      <c r="E22" s="113">
        <v>48.349514563106794</v>
      </c>
      <c r="F22" s="115">
        <v>3237</v>
      </c>
      <c r="G22" s="114">
        <v>3207</v>
      </c>
      <c r="H22" s="114">
        <v>3188</v>
      </c>
      <c r="I22" s="114">
        <v>3152</v>
      </c>
      <c r="J22" s="140">
        <v>3084</v>
      </c>
      <c r="K22" s="114">
        <v>153</v>
      </c>
      <c r="L22" s="116">
        <v>4.9610894941634243</v>
      </c>
    </row>
    <row r="23" spans="1:12" s="110" customFormat="1" ht="15" customHeight="1" x14ac:dyDescent="0.2">
      <c r="A23" s="120"/>
      <c r="B23" s="121" t="s">
        <v>111</v>
      </c>
      <c r="C23" s="258"/>
      <c r="E23" s="113">
        <v>1.2415043044857272</v>
      </c>
      <c r="F23" s="115">
        <v>411</v>
      </c>
      <c r="G23" s="114">
        <v>418</v>
      </c>
      <c r="H23" s="114">
        <v>436</v>
      </c>
      <c r="I23" s="114">
        <v>443</v>
      </c>
      <c r="J23" s="140">
        <v>414</v>
      </c>
      <c r="K23" s="114">
        <v>-3</v>
      </c>
      <c r="L23" s="116">
        <v>-0.72463768115942029</v>
      </c>
    </row>
    <row r="24" spans="1:12" s="110" customFormat="1" ht="15" customHeight="1" x14ac:dyDescent="0.2">
      <c r="A24" s="120"/>
      <c r="B24" s="119"/>
      <c r="C24" s="258" t="s">
        <v>106</v>
      </c>
      <c r="E24" s="113">
        <v>62.287104622871048</v>
      </c>
      <c r="F24" s="115">
        <v>256</v>
      </c>
      <c r="G24" s="114">
        <v>267</v>
      </c>
      <c r="H24" s="114">
        <v>273</v>
      </c>
      <c r="I24" s="114">
        <v>274</v>
      </c>
      <c r="J24" s="140">
        <v>254</v>
      </c>
      <c r="K24" s="114">
        <v>2</v>
      </c>
      <c r="L24" s="116">
        <v>0.78740157480314965</v>
      </c>
    </row>
    <row r="25" spans="1:12" s="110" customFormat="1" ht="15" customHeight="1" x14ac:dyDescent="0.2">
      <c r="A25" s="120"/>
      <c r="B25" s="119"/>
      <c r="C25" s="258" t="s">
        <v>107</v>
      </c>
      <c r="E25" s="113">
        <v>37.712895377128952</v>
      </c>
      <c r="F25" s="115">
        <v>155</v>
      </c>
      <c r="G25" s="114">
        <v>151</v>
      </c>
      <c r="H25" s="114">
        <v>163</v>
      </c>
      <c r="I25" s="114">
        <v>169</v>
      </c>
      <c r="J25" s="140">
        <v>160</v>
      </c>
      <c r="K25" s="114">
        <v>-5</v>
      </c>
      <c r="L25" s="116">
        <v>-3.125</v>
      </c>
    </row>
    <row r="26" spans="1:12" s="110" customFormat="1" ht="15" customHeight="1" x14ac:dyDescent="0.2">
      <c r="A26" s="120"/>
      <c r="C26" s="121" t="s">
        <v>187</v>
      </c>
      <c r="D26" s="110" t="s">
        <v>188</v>
      </c>
      <c r="E26" s="113">
        <v>0.35342093339374719</v>
      </c>
      <c r="F26" s="115">
        <v>117</v>
      </c>
      <c r="G26" s="114">
        <v>132</v>
      </c>
      <c r="H26" s="114">
        <v>153</v>
      </c>
      <c r="I26" s="114">
        <v>134</v>
      </c>
      <c r="J26" s="140">
        <v>110</v>
      </c>
      <c r="K26" s="114">
        <v>7</v>
      </c>
      <c r="L26" s="116">
        <v>6.3636363636363633</v>
      </c>
    </row>
    <row r="27" spans="1:12" s="110" customFormat="1" ht="15" customHeight="1" x14ac:dyDescent="0.2">
      <c r="A27" s="120"/>
      <c r="B27" s="119"/>
      <c r="D27" s="259" t="s">
        <v>106</v>
      </c>
      <c r="E27" s="113">
        <v>47.008547008547012</v>
      </c>
      <c r="F27" s="115">
        <v>55</v>
      </c>
      <c r="G27" s="114">
        <v>73</v>
      </c>
      <c r="H27" s="114">
        <v>78</v>
      </c>
      <c r="I27" s="114">
        <v>65</v>
      </c>
      <c r="J27" s="140">
        <v>49</v>
      </c>
      <c r="K27" s="114">
        <v>6</v>
      </c>
      <c r="L27" s="116">
        <v>12.244897959183673</v>
      </c>
    </row>
    <row r="28" spans="1:12" s="110" customFormat="1" ht="15" customHeight="1" x14ac:dyDescent="0.2">
      <c r="A28" s="120"/>
      <c r="B28" s="119"/>
      <c r="D28" s="259" t="s">
        <v>107</v>
      </c>
      <c r="E28" s="113">
        <v>52.991452991452988</v>
      </c>
      <c r="F28" s="115">
        <v>62</v>
      </c>
      <c r="G28" s="114">
        <v>59</v>
      </c>
      <c r="H28" s="114">
        <v>75</v>
      </c>
      <c r="I28" s="114">
        <v>69</v>
      </c>
      <c r="J28" s="140">
        <v>61</v>
      </c>
      <c r="K28" s="114">
        <v>1</v>
      </c>
      <c r="L28" s="116">
        <v>1.639344262295082</v>
      </c>
    </row>
    <row r="29" spans="1:12" s="110" customFormat="1" ht="24.95" customHeight="1" x14ac:dyDescent="0.2">
      <c r="A29" s="604" t="s">
        <v>189</v>
      </c>
      <c r="B29" s="605"/>
      <c r="C29" s="605"/>
      <c r="D29" s="606"/>
      <c r="E29" s="113">
        <v>87.276846397825096</v>
      </c>
      <c r="F29" s="115">
        <v>28893</v>
      </c>
      <c r="G29" s="114">
        <v>29111</v>
      </c>
      <c r="H29" s="114">
        <v>29742</v>
      </c>
      <c r="I29" s="114">
        <v>29321</v>
      </c>
      <c r="J29" s="140">
        <v>29602</v>
      </c>
      <c r="K29" s="114">
        <v>-709</v>
      </c>
      <c r="L29" s="116">
        <v>-2.3951084386190122</v>
      </c>
    </row>
    <row r="30" spans="1:12" s="110" customFormat="1" ht="15" customHeight="1" x14ac:dyDescent="0.2">
      <c r="A30" s="120"/>
      <c r="B30" s="119"/>
      <c r="C30" s="258" t="s">
        <v>106</v>
      </c>
      <c r="E30" s="113">
        <v>51.618038971377153</v>
      </c>
      <c r="F30" s="115">
        <v>14914</v>
      </c>
      <c r="G30" s="114">
        <v>15125</v>
      </c>
      <c r="H30" s="114">
        <v>15622</v>
      </c>
      <c r="I30" s="114">
        <v>15422</v>
      </c>
      <c r="J30" s="140">
        <v>15690</v>
      </c>
      <c r="K30" s="114">
        <v>-776</v>
      </c>
      <c r="L30" s="116">
        <v>-4.9458253664754617</v>
      </c>
    </row>
    <row r="31" spans="1:12" s="110" customFormat="1" ht="15" customHeight="1" x14ac:dyDescent="0.2">
      <c r="A31" s="120"/>
      <c r="B31" s="119"/>
      <c r="C31" s="258" t="s">
        <v>107</v>
      </c>
      <c r="E31" s="113">
        <v>48.381961028622847</v>
      </c>
      <c r="F31" s="115">
        <v>13979</v>
      </c>
      <c r="G31" s="114">
        <v>13986</v>
      </c>
      <c r="H31" s="114">
        <v>14120</v>
      </c>
      <c r="I31" s="114">
        <v>13899</v>
      </c>
      <c r="J31" s="140">
        <v>13912</v>
      </c>
      <c r="K31" s="114">
        <v>67</v>
      </c>
      <c r="L31" s="116">
        <v>0.48159861989649222</v>
      </c>
    </row>
    <row r="32" spans="1:12" s="110" customFormat="1" ht="15" customHeight="1" x14ac:dyDescent="0.2">
      <c r="A32" s="120"/>
      <c r="B32" s="119" t="s">
        <v>117</v>
      </c>
      <c r="C32" s="258"/>
      <c r="E32" s="113">
        <v>12.617429391330615</v>
      </c>
      <c r="F32" s="115">
        <v>4177</v>
      </c>
      <c r="G32" s="114">
        <v>4191</v>
      </c>
      <c r="H32" s="114">
        <v>4331</v>
      </c>
      <c r="I32" s="114">
        <v>4186</v>
      </c>
      <c r="J32" s="140">
        <v>4172</v>
      </c>
      <c r="K32" s="114">
        <v>5</v>
      </c>
      <c r="L32" s="116">
        <v>0.11984659635666348</v>
      </c>
    </row>
    <row r="33" spans="1:12" s="110" customFormat="1" ht="15" customHeight="1" x14ac:dyDescent="0.2">
      <c r="A33" s="120"/>
      <c r="B33" s="119"/>
      <c r="C33" s="258" t="s">
        <v>106</v>
      </c>
      <c r="E33" s="113">
        <v>73.521666267656215</v>
      </c>
      <c r="F33" s="115">
        <v>3071</v>
      </c>
      <c r="G33" s="114">
        <v>3073</v>
      </c>
      <c r="H33" s="114">
        <v>3232</v>
      </c>
      <c r="I33" s="114">
        <v>3134</v>
      </c>
      <c r="J33" s="140">
        <v>3132</v>
      </c>
      <c r="K33" s="114">
        <v>-61</v>
      </c>
      <c r="L33" s="116">
        <v>-1.9476372924648786</v>
      </c>
    </row>
    <row r="34" spans="1:12" s="110" customFormat="1" ht="15" customHeight="1" x14ac:dyDescent="0.2">
      <c r="A34" s="120"/>
      <c r="B34" s="119"/>
      <c r="C34" s="258" t="s">
        <v>107</v>
      </c>
      <c r="E34" s="113">
        <v>26.478333732343788</v>
      </c>
      <c r="F34" s="115">
        <v>1106</v>
      </c>
      <c r="G34" s="114">
        <v>1118</v>
      </c>
      <c r="H34" s="114">
        <v>1099</v>
      </c>
      <c r="I34" s="114">
        <v>1052</v>
      </c>
      <c r="J34" s="140">
        <v>1040</v>
      </c>
      <c r="K34" s="114">
        <v>66</v>
      </c>
      <c r="L34" s="116">
        <v>6.3461538461538458</v>
      </c>
    </row>
    <row r="35" spans="1:12" s="110" customFormat="1" ht="24.95" customHeight="1" x14ac:dyDescent="0.2">
      <c r="A35" s="604" t="s">
        <v>190</v>
      </c>
      <c r="B35" s="605"/>
      <c r="C35" s="605"/>
      <c r="D35" s="606"/>
      <c r="E35" s="113">
        <v>70.711372904395105</v>
      </c>
      <c r="F35" s="115">
        <v>23409</v>
      </c>
      <c r="G35" s="114">
        <v>23749</v>
      </c>
      <c r="H35" s="114">
        <v>24485</v>
      </c>
      <c r="I35" s="114">
        <v>24202</v>
      </c>
      <c r="J35" s="140">
        <v>24618</v>
      </c>
      <c r="K35" s="114">
        <v>-1209</v>
      </c>
      <c r="L35" s="116">
        <v>-4.9110407019254207</v>
      </c>
    </row>
    <row r="36" spans="1:12" s="110" customFormat="1" ht="15" customHeight="1" x14ac:dyDescent="0.2">
      <c r="A36" s="120"/>
      <c r="B36" s="119"/>
      <c r="C36" s="258" t="s">
        <v>106</v>
      </c>
      <c r="E36" s="113">
        <v>67.268999102909135</v>
      </c>
      <c r="F36" s="115">
        <v>15747</v>
      </c>
      <c r="G36" s="114">
        <v>16072</v>
      </c>
      <c r="H36" s="114">
        <v>16665</v>
      </c>
      <c r="I36" s="114">
        <v>16526</v>
      </c>
      <c r="J36" s="140">
        <v>16856</v>
      </c>
      <c r="K36" s="114">
        <v>-1109</v>
      </c>
      <c r="L36" s="116">
        <v>-6.5792596108210724</v>
      </c>
    </row>
    <row r="37" spans="1:12" s="110" customFormat="1" ht="15" customHeight="1" x14ac:dyDescent="0.2">
      <c r="A37" s="120"/>
      <c r="B37" s="119"/>
      <c r="C37" s="258" t="s">
        <v>107</v>
      </c>
      <c r="E37" s="113">
        <v>32.731000897090865</v>
      </c>
      <c r="F37" s="115">
        <v>7662</v>
      </c>
      <c r="G37" s="114">
        <v>7677</v>
      </c>
      <c r="H37" s="114">
        <v>7820</v>
      </c>
      <c r="I37" s="114">
        <v>7676</v>
      </c>
      <c r="J37" s="140">
        <v>7762</v>
      </c>
      <c r="K37" s="114">
        <v>-100</v>
      </c>
      <c r="L37" s="116">
        <v>-1.2883277505797475</v>
      </c>
    </row>
    <row r="38" spans="1:12" s="110" customFormat="1" ht="15" customHeight="1" x14ac:dyDescent="0.2">
      <c r="A38" s="120"/>
      <c r="B38" s="119" t="s">
        <v>182</v>
      </c>
      <c r="C38" s="258"/>
      <c r="E38" s="113">
        <v>29.288627095604895</v>
      </c>
      <c r="F38" s="115">
        <v>9696</v>
      </c>
      <c r="G38" s="114">
        <v>9583</v>
      </c>
      <c r="H38" s="114">
        <v>9623</v>
      </c>
      <c r="I38" s="114">
        <v>9355</v>
      </c>
      <c r="J38" s="140">
        <v>9203</v>
      </c>
      <c r="K38" s="114">
        <v>493</v>
      </c>
      <c r="L38" s="116">
        <v>5.3569488210366183</v>
      </c>
    </row>
    <row r="39" spans="1:12" s="110" customFormat="1" ht="15" customHeight="1" x14ac:dyDescent="0.2">
      <c r="A39" s="120"/>
      <c r="B39" s="119"/>
      <c r="C39" s="258" t="s">
        <v>106</v>
      </c>
      <c r="E39" s="113">
        <v>23.318894389438945</v>
      </c>
      <c r="F39" s="115">
        <v>2261</v>
      </c>
      <c r="G39" s="114">
        <v>2145</v>
      </c>
      <c r="H39" s="114">
        <v>2210</v>
      </c>
      <c r="I39" s="114">
        <v>2061</v>
      </c>
      <c r="J39" s="140">
        <v>1995</v>
      </c>
      <c r="K39" s="114">
        <v>266</v>
      </c>
      <c r="L39" s="116">
        <v>13.333333333333334</v>
      </c>
    </row>
    <row r="40" spans="1:12" s="110" customFormat="1" ht="15" customHeight="1" x14ac:dyDescent="0.2">
      <c r="A40" s="120"/>
      <c r="B40" s="119"/>
      <c r="C40" s="258" t="s">
        <v>107</v>
      </c>
      <c r="E40" s="113">
        <v>76.681105610561062</v>
      </c>
      <c r="F40" s="115">
        <v>7435</v>
      </c>
      <c r="G40" s="114">
        <v>7438</v>
      </c>
      <c r="H40" s="114">
        <v>7413</v>
      </c>
      <c r="I40" s="114">
        <v>7294</v>
      </c>
      <c r="J40" s="140">
        <v>7208</v>
      </c>
      <c r="K40" s="114">
        <v>227</v>
      </c>
      <c r="L40" s="116">
        <v>3.1492785793562708</v>
      </c>
    </row>
    <row r="41" spans="1:12" s="110" customFormat="1" ht="24.75" customHeight="1" x14ac:dyDescent="0.2">
      <c r="A41" s="604" t="s">
        <v>518</v>
      </c>
      <c r="B41" s="605"/>
      <c r="C41" s="605"/>
      <c r="D41" s="606"/>
      <c r="E41" s="113">
        <v>5.2167346322307813</v>
      </c>
      <c r="F41" s="115">
        <v>1727</v>
      </c>
      <c r="G41" s="114">
        <v>1888</v>
      </c>
      <c r="H41" s="114">
        <v>1920</v>
      </c>
      <c r="I41" s="114">
        <v>1649</v>
      </c>
      <c r="J41" s="140">
        <v>1753</v>
      </c>
      <c r="K41" s="114">
        <v>-26</v>
      </c>
      <c r="L41" s="116">
        <v>-1.4831717056474616</v>
      </c>
    </row>
    <row r="42" spans="1:12" s="110" customFormat="1" ht="15" customHeight="1" x14ac:dyDescent="0.2">
      <c r="A42" s="120"/>
      <c r="B42" s="119"/>
      <c r="C42" s="258" t="s">
        <v>106</v>
      </c>
      <c r="E42" s="113">
        <v>55.87724377533295</v>
      </c>
      <c r="F42" s="115">
        <v>965</v>
      </c>
      <c r="G42" s="114">
        <v>1056</v>
      </c>
      <c r="H42" s="114">
        <v>1090</v>
      </c>
      <c r="I42" s="114">
        <v>898</v>
      </c>
      <c r="J42" s="140">
        <v>952</v>
      </c>
      <c r="K42" s="114">
        <v>13</v>
      </c>
      <c r="L42" s="116">
        <v>1.365546218487395</v>
      </c>
    </row>
    <row r="43" spans="1:12" s="110" customFormat="1" ht="15" customHeight="1" x14ac:dyDescent="0.2">
      <c r="A43" s="123"/>
      <c r="B43" s="124"/>
      <c r="C43" s="260" t="s">
        <v>107</v>
      </c>
      <c r="D43" s="261"/>
      <c r="E43" s="125">
        <v>44.12275622466705</v>
      </c>
      <c r="F43" s="143">
        <v>762</v>
      </c>
      <c r="G43" s="144">
        <v>832</v>
      </c>
      <c r="H43" s="144">
        <v>830</v>
      </c>
      <c r="I43" s="144">
        <v>751</v>
      </c>
      <c r="J43" s="145">
        <v>801</v>
      </c>
      <c r="K43" s="144">
        <v>-39</v>
      </c>
      <c r="L43" s="146">
        <v>-4.868913857677903</v>
      </c>
    </row>
    <row r="44" spans="1:12" s="110" customFormat="1" ht="45.75" customHeight="1" x14ac:dyDescent="0.2">
      <c r="A44" s="604" t="s">
        <v>191</v>
      </c>
      <c r="B44" s="605"/>
      <c r="C44" s="605"/>
      <c r="D44" s="606"/>
      <c r="E44" s="113">
        <v>2.054070382117505</v>
      </c>
      <c r="F44" s="115">
        <v>680</v>
      </c>
      <c r="G44" s="114">
        <v>695</v>
      </c>
      <c r="H44" s="114">
        <v>699</v>
      </c>
      <c r="I44" s="114">
        <v>682</v>
      </c>
      <c r="J44" s="140">
        <v>702</v>
      </c>
      <c r="K44" s="114">
        <v>-22</v>
      </c>
      <c r="L44" s="116">
        <v>-3.133903133903134</v>
      </c>
    </row>
    <row r="45" spans="1:12" s="110" customFormat="1" ht="15" customHeight="1" x14ac:dyDescent="0.2">
      <c r="A45" s="120"/>
      <c r="B45" s="119"/>
      <c r="C45" s="258" t="s">
        <v>106</v>
      </c>
      <c r="E45" s="113">
        <v>56.764705882352942</v>
      </c>
      <c r="F45" s="115">
        <v>386</v>
      </c>
      <c r="G45" s="114">
        <v>396</v>
      </c>
      <c r="H45" s="114">
        <v>397</v>
      </c>
      <c r="I45" s="114">
        <v>394</v>
      </c>
      <c r="J45" s="140">
        <v>399</v>
      </c>
      <c r="K45" s="114">
        <v>-13</v>
      </c>
      <c r="L45" s="116">
        <v>-3.2581453634085213</v>
      </c>
    </row>
    <row r="46" spans="1:12" s="110" customFormat="1" ht="15" customHeight="1" x14ac:dyDescent="0.2">
      <c r="A46" s="123"/>
      <c r="B46" s="124"/>
      <c r="C46" s="260" t="s">
        <v>107</v>
      </c>
      <c r="D46" s="261"/>
      <c r="E46" s="125">
        <v>43.235294117647058</v>
      </c>
      <c r="F46" s="143">
        <v>294</v>
      </c>
      <c r="G46" s="144">
        <v>299</v>
      </c>
      <c r="H46" s="144">
        <v>302</v>
      </c>
      <c r="I46" s="144">
        <v>288</v>
      </c>
      <c r="J46" s="145">
        <v>303</v>
      </c>
      <c r="K46" s="144">
        <v>-9</v>
      </c>
      <c r="L46" s="146">
        <v>-2.9702970297029703</v>
      </c>
    </row>
    <row r="47" spans="1:12" s="110" customFormat="1" ht="39" customHeight="1" x14ac:dyDescent="0.2">
      <c r="A47" s="604" t="s">
        <v>519</v>
      </c>
      <c r="B47" s="607"/>
      <c r="C47" s="607"/>
      <c r="D47" s="608"/>
      <c r="E47" s="113">
        <v>0.46216583597643862</v>
      </c>
      <c r="F47" s="115">
        <v>153</v>
      </c>
      <c r="G47" s="114">
        <v>157</v>
      </c>
      <c r="H47" s="114">
        <v>141</v>
      </c>
      <c r="I47" s="114">
        <v>137</v>
      </c>
      <c r="J47" s="140">
        <v>157</v>
      </c>
      <c r="K47" s="114">
        <v>-4</v>
      </c>
      <c r="L47" s="116">
        <v>-2.5477707006369426</v>
      </c>
    </row>
    <row r="48" spans="1:12" s="110" customFormat="1" ht="15" customHeight="1" x14ac:dyDescent="0.2">
      <c r="A48" s="120"/>
      <c r="B48" s="119"/>
      <c r="C48" s="258" t="s">
        <v>106</v>
      </c>
      <c r="E48" s="113">
        <v>41.830065359477125</v>
      </c>
      <c r="F48" s="115">
        <v>64</v>
      </c>
      <c r="G48" s="114">
        <v>66</v>
      </c>
      <c r="H48" s="114">
        <v>62</v>
      </c>
      <c r="I48" s="114">
        <v>56</v>
      </c>
      <c r="J48" s="140">
        <v>68</v>
      </c>
      <c r="K48" s="114">
        <v>-4</v>
      </c>
      <c r="L48" s="116">
        <v>-5.882352941176471</v>
      </c>
    </row>
    <row r="49" spans="1:12" s="110" customFormat="1" ht="15" customHeight="1" x14ac:dyDescent="0.2">
      <c r="A49" s="123"/>
      <c r="B49" s="124"/>
      <c r="C49" s="260" t="s">
        <v>107</v>
      </c>
      <c r="D49" s="261"/>
      <c r="E49" s="125">
        <v>58.169934640522875</v>
      </c>
      <c r="F49" s="143">
        <v>89</v>
      </c>
      <c r="G49" s="144">
        <v>91</v>
      </c>
      <c r="H49" s="144">
        <v>79</v>
      </c>
      <c r="I49" s="144">
        <v>81</v>
      </c>
      <c r="J49" s="145">
        <v>89</v>
      </c>
      <c r="K49" s="144">
        <v>0</v>
      </c>
      <c r="L49" s="146">
        <v>0</v>
      </c>
    </row>
    <row r="50" spans="1:12" s="110" customFormat="1" ht="24.95" customHeight="1" x14ac:dyDescent="0.2">
      <c r="A50" s="609" t="s">
        <v>192</v>
      </c>
      <c r="B50" s="610"/>
      <c r="C50" s="610"/>
      <c r="D50" s="611"/>
      <c r="E50" s="262">
        <v>17.145446307204349</v>
      </c>
      <c r="F50" s="263">
        <v>5676</v>
      </c>
      <c r="G50" s="264">
        <v>5773</v>
      </c>
      <c r="H50" s="264">
        <v>5984</v>
      </c>
      <c r="I50" s="264">
        <v>5605</v>
      </c>
      <c r="J50" s="265">
        <v>5658</v>
      </c>
      <c r="K50" s="263">
        <v>18</v>
      </c>
      <c r="L50" s="266">
        <v>0.31813361611876989</v>
      </c>
    </row>
    <row r="51" spans="1:12" s="110" customFormat="1" ht="15" customHeight="1" x14ac:dyDescent="0.2">
      <c r="A51" s="120"/>
      <c r="B51" s="119"/>
      <c r="C51" s="258" t="s">
        <v>106</v>
      </c>
      <c r="E51" s="113">
        <v>61.310782241014799</v>
      </c>
      <c r="F51" s="115">
        <v>3480</v>
      </c>
      <c r="G51" s="114">
        <v>3512</v>
      </c>
      <c r="H51" s="114">
        <v>3701</v>
      </c>
      <c r="I51" s="114">
        <v>3500</v>
      </c>
      <c r="J51" s="140">
        <v>3564</v>
      </c>
      <c r="K51" s="114">
        <v>-84</v>
      </c>
      <c r="L51" s="116">
        <v>-2.3569023569023568</v>
      </c>
    </row>
    <row r="52" spans="1:12" s="110" customFormat="1" ht="15" customHeight="1" x14ac:dyDescent="0.2">
      <c r="A52" s="120"/>
      <c r="B52" s="119"/>
      <c r="C52" s="258" t="s">
        <v>107</v>
      </c>
      <c r="E52" s="113">
        <v>38.689217758985201</v>
      </c>
      <c r="F52" s="115">
        <v>2196</v>
      </c>
      <c r="G52" s="114">
        <v>2261</v>
      </c>
      <c r="H52" s="114">
        <v>2283</v>
      </c>
      <c r="I52" s="114">
        <v>2105</v>
      </c>
      <c r="J52" s="140">
        <v>2094</v>
      </c>
      <c r="K52" s="114">
        <v>102</v>
      </c>
      <c r="L52" s="116">
        <v>4.8710601719197708</v>
      </c>
    </row>
    <row r="53" spans="1:12" s="110" customFormat="1" ht="15" customHeight="1" x14ac:dyDescent="0.2">
      <c r="A53" s="120"/>
      <c r="B53" s="119"/>
      <c r="C53" s="258" t="s">
        <v>187</v>
      </c>
      <c r="D53" s="110" t="s">
        <v>193</v>
      </c>
      <c r="E53" s="113">
        <v>20.648343904157858</v>
      </c>
      <c r="F53" s="115">
        <v>1172</v>
      </c>
      <c r="G53" s="114">
        <v>1353</v>
      </c>
      <c r="H53" s="114">
        <v>1363</v>
      </c>
      <c r="I53" s="114">
        <v>1110</v>
      </c>
      <c r="J53" s="140">
        <v>1177</v>
      </c>
      <c r="K53" s="114">
        <v>-5</v>
      </c>
      <c r="L53" s="116">
        <v>-0.42480883602378927</v>
      </c>
    </row>
    <row r="54" spans="1:12" s="110" customFormat="1" ht="15" customHeight="1" x14ac:dyDescent="0.2">
      <c r="A54" s="120"/>
      <c r="B54" s="119"/>
      <c r="D54" s="267" t="s">
        <v>194</v>
      </c>
      <c r="E54" s="113">
        <v>55.887372013651877</v>
      </c>
      <c r="F54" s="115">
        <v>655</v>
      </c>
      <c r="G54" s="114">
        <v>748</v>
      </c>
      <c r="H54" s="114">
        <v>777</v>
      </c>
      <c r="I54" s="114">
        <v>612</v>
      </c>
      <c r="J54" s="140">
        <v>650</v>
      </c>
      <c r="K54" s="114">
        <v>5</v>
      </c>
      <c r="L54" s="116">
        <v>0.76923076923076927</v>
      </c>
    </row>
    <row r="55" spans="1:12" s="110" customFormat="1" ht="15" customHeight="1" x14ac:dyDescent="0.2">
      <c r="A55" s="120"/>
      <c r="B55" s="119"/>
      <c r="D55" s="267" t="s">
        <v>195</v>
      </c>
      <c r="E55" s="113">
        <v>44.112627986348123</v>
      </c>
      <c r="F55" s="115">
        <v>517</v>
      </c>
      <c r="G55" s="114">
        <v>605</v>
      </c>
      <c r="H55" s="114">
        <v>586</v>
      </c>
      <c r="I55" s="114">
        <v>498</v>
      </c>
      <c r="J55" s="140">
        <v>527</v>
      </c>
      <c r="K55" s="114">
        <v>-10</v>
      </c>
      <c r="L55" s="116">
        <v>-1.8975332068311195</v>
      </c>
    </row>
    <row r="56" spans="1:12" s="110" customFormat="1" ht="15" customHeight="1" x14ac:dyDescent="0.2">
      <c r="A56" s="120"/>
      <c r="B56" s="119" t="s">
        <v>196</v>
      </c>
      <c r="C56" s="258"/>
      <c r="E56" s="113">
        <v>61.906056486935505</v>
      </c>
      <c r="F56" s="115">
        <v>20494</v>
      </c>
      <c r="G56" s="114">
        <v>20533</v>
      </c>
      <c r="H56" s="114">
        <v>20961</v>
      </c>
      <c r="I56" s="114">
        <v>20939</v>
      </c>
      <c r="J56" s="140">
        <v>21117</v>
      </c>
      <c r="K56" s="114">
        <v>-623</v>
      </c>
      <c r="L56" s="116">
        <v>-2.9502296727754889</v>
      </c>
    </row>
    <row r="57" spans="1:12" s="110" customFormat="1" ht="15" customHeight="1" x14ac:dyDescent="0.2">
      <c r="A57" s="120"/>
      <c r="B57" s="119"/>
      <c r="C57" s="258" t="s">
        <v>106</v>
      </c>
      <c r="E57" s="113">
        <v>51.907875475749002</v>
      </c>
      <c r="F57" s="115">
        <v>10638</v>
      </c>
      <c r="G57" s="114">
        <v>10785</v>
      </c>
      <c r="H57" s="114">
        <v>11135</v>
      </c>
      <c r="I57" s="114">
        <v>11138</v>
      </c>
      <c r="J57" s="140">
        <v>11327</v>
      </c>
      <c r="K57" s="114">
        <v>-689</v>
      </c>
      <c r="L57" s="116">
        <v>-6.0828109826079277</v>
      </c>
    </row>
    <row r="58" spans="1:12" s="110" customFormat="1" ht="15" customHeight="1" x14ac:dyDescent="0.2">
      <c r="A58" s="120"/>
      <c r="B58" s="119"/>
      <c r="C58" s="258" t="s">
        <v>107</v>
      </c>
      <c r="E58" s="113">
        <v>48.092124524250998</v>
      </c>
      <c r="F58" s="115">
        <v>9856</v>
      </c>
      <c r="G58" s="114">
        <v>9748</v>
      </c>
      <c r="H58" s="114">
        <v>9826</v>
      </c>
      <c r="I58" s="114">
        <v>9801</v>
      </c>
      <c r="J58" s="140">
        <v>9790</v>
      </c>
      <c r="K58" s="114">
        <v>66</v>
      </c>
      <c r="L58" s="116">
        <v>0.6741573033707865</v>
      </c>
    </row>
    <row r="59" spans="1:12" s="110" customFormat="1" ht="15" customHeight="1" x14ac:dyDescent="0.2">
      <c r="A59" s="120"/>
      <c r="B59" s="119"/>
      <c r="C59" s="258" t="s">
        <v>105</v>
      </c>
      <c r="D59" s="110" t="s">
        <v>197</v>
      </c>
      <c r="E59" s="113">
        <v>94.452034741875664</v>
      </c>
      <c r="F59" s="115">
        <v>19357</v>
      </c>
      <c r="G59" s="114">
        <v>19397</v>
      </c>
      <c r="H59" s="114">
        <v>19824</v>
      </c>
      <c r="I59" s="114">
        <v>19808</v>
      </c>
      <c r="J59" s="140">
        <v>19987</v>
      </c>
      <c r="K59" s="114">
        <v>-630</v>
      </c>
      <c r="L59" s="116">
        <v>-3.1520488317406312</v>
      </c>
    </row>
    <row r="60" spans="1:12" s="110" customFormat="1" ht="15" customHeight="1" x14ac:dyDescent="0.2">
      <c r="A60" s="120"/>
      <c r="B60" s="119"/>
      <c r="C60" s="258"/>
      <c r="D60" s="267" t="s">
        <v>198</v>
      </c>
      <c r="E60" s="113">
        <v>50.53469029291729</v>
      </c>
      <c r="F60" s="115">
        <v>9782</v>
      </c>
      <c r="G60" s="114">
        <v>9921</v>
      </c>
      <c r="H60" s="114">
        <v>10274</v>
      </c>
      <c r="I60" s="114">
        <v>10278</v>
      </c>
      <c r="J60" s="140">
        <v>10461</v>
      </c>
      <c r="K60" s="114">
        <v>-679</v>
      </c>
      <c r="L60" s="116">
        <v>-6.4907752604913487</v>
      </c>
    </row>
    <row r="61" spans="1:12" s="110" customFormat="1" ht="15" customHeight="1" x14ac:dyDescent="0.2">
      <c r="A61" s="120"/>
      <c r="B61" s="119"/>
      <c r="C61" s="258"/>
      <c r="D61" s="267" t="s">
        <v>199</v>
      </c>
      <c r="E61" s="113">
        <v>49.46530970708271</v>
      </c>
      <c r="F61" s="115">
        <v>9575</v>
      </c>
      <c r="G61" s="114">
        <v>9476</v>
      </c>
      <c r="H61" s="114">
        <v>9550</v>
      </c>
      <c r="I61" s="114">
        <v>9530</v>
      </c>
      <c r="J61" s="140">
        <v>9526</v>
      </c>
      <c r="K61" s="114">
        <v>49</v>
      </c>
      <c r="L61" s="116">
        <v>0.51438169221079155</v>
      </c>
    </row>
    <row r="62" spans="1:12" s="110" customFormat="1" ht="15" customHeight="1" x14ac:dyDescent="0.2">
      <c r="A62" s="120"/>
      <c r="B62" s="119"/>
      <c r="C62" s="258"/>
      <c r="D62" s="258" t="s">
        <v>200</v>
      </c>
      <c r="E62" s="113">
        <v>5.5479652581243295</v>
      </c>
      <c r="F62" s="115">
        <v>1137</v>
      </c>
      <c r="G62" s="114">
        <v>1136</v>
      </c>
      <c r="H62" s="114">
        <v>1137</v>
      </c>
      <c r="I62" s="114">
        <v>1131</v>
      </c>
      <c r="J62" s="140">
        <v>1130</v>
      </c>
      <c r="K62" s="114">
        <v>7</v>
      </c>
      <c r="L62" s="116">
        <v>0.61946902654867253</v>
      </c>
    </row>
    <row r="63" spans="1:12" s="110" customFormat="1" ht="15" customHeight="1" x14ac:dyDescent="0.2">
      <c r="A63" s="120"/>
      <c r="B63" s="119"/>
      <c r="C63" s="258"/>
      <c r="D63" s="267" t="s">
        <v>198</v>
      </c>
      <c r="E63" s="113">
        <v>75.285839929639408</v>
      </c>
      <c r="F63" s="115">
        <v>856</v>
      </c>
      <c r="G63" s="114">
        <v>864</v>
      </c>
      <c r="H63" s="114">
        <v>861</v>
      </c>
      <c r="I63" s="114">
        <v>860</v>
      </c>
      <c r="J63" s="140">
        <v>866</v>
      </c>
      <c r="K63" s="114">
        <v>-10</v>
      </c>
      <c r="L63" s="116">
        <v>-1.1547344110854503</v>
      </c>
    </row>
    <row r="64" spans="1:12" s="110" customFormat="1" ht="15" customHeight="1" x14ac:dyDescent="0.2">
      <c r="A64" s="120"/>
      <c r="B64" s="119"/>
      <c r="C64" s="258"/>
      <c r="D64" s="267" t="s">
        <v>199</v>
      </c>
      <c r="E64" s="113">
        <v>24.714160070360599</v>
      </c>
      <c r="F64" s="115">
        <v>281</v>
      </c>
      <c r="G64" s="114">
        <v>272</v>
      </c>
      <c r="H64" s="114">
        <v>276</v>
      </c>
      <c r="I64" s="114">
        <v>271</v>
      </c>
      <c r="J64" s="140">
        <v>264</v>
      </c>
      <c r="K64" s="114">
        <v>17</v>
      </c>
      <c r="L64" s="116">
        <v>6.4393939393939394</v>
      </c>
    </row>
    <row r="65" spans="1:12" s="110" customFormat="1" ht="15" customHeight="1" x14ac:dyDescent="0.2">
      <c r="A65" s="120"/>
      <c r="B65" s="119" t="s">
        <v>201</v>
      </c>
      <c r="C65" s="258"/>
      <c r="E65" s="113">
        <v>8.7841715752907419</v>
      </c>
      <c r="F65" s="115">
        <v>2908</v>
      </c>
      <c r="G65" s="114">
        <v>2916</v>
      </c>
      <c r="H65" s="114">
        <v>2910</v>
      </c>
      <c r="I65" s="114">
        <v>2882</v>
      </c>
      <c r="J65" s="140">
        <v>2864</v>
      </c>
      <c r="K65" s="114">
        <v>44</v>
      </c>
      <c r="L65" s="116">
        <v>1.5363128491620113</v>
      </c>
    </row>
    <row r="66" spans="1:12" s="110" customFormat="1" ht="15" customHeight="1" x14ac:dyDescent="0.2">
      <c r="A66" s="120"/>
      <c r="B66" s="119"/>
      <c r="C66" s="258" t="s">
        <v>106</v>
      </c>
      <c r="E66" s="113">
        <v>49.484181568088033</v>
      </c>
      <c r="F66" s="115">
        <v>1439</v>
      </c>
      <c r="G66" s="114">
        <v>1438</v>
      </c>
      <c r="H66" s="114">
        <v>1436</v>
      </c>
      <c r="I66" s="114">
        <v>1427</v>
      </c>
      <c r="J66" s="140">
        <v>1422</v>
      </c>
      <c r="K66" s="114">
        <v>17</v>
      </c>
      <c r="L66" s="116">
        <v>1.1954992967651195</v>
      </c>
    </row>
    <row r="67" spans="1:12" s="110" customFormat="1" ht="15" customHeight="1" x14ac:dyDescent="0.2">
      <c r="A67" s="120"/>
      <c r="B67" s="119"/>
      <c r="C67" s="258" t="s">
        <v>107</v>
      </c>
      <c r="E67" s="113">
        <v>50.515818431911967</v>
      </c>
      <c r="F67" s="115">
        <v>1469</v>
      </c>
      <c r="G67" s="114">
        <v>1478</v>
      </c>
      <c r="H67" s="114">
        <v>1474</v>
      </c>
      <c r="I67" s="114">
        <v>1455</v>
      </c>
      <c r="J67" s="140">
        <v>1442</v>
      </c>
      <c r="K67" s="114">
        <v>27</v>
      </c>
      <c r="L67" s="116">
        <v>1.8723994452149793</v>
      </c>
    </row>
    <row r="68" spans="1:12" s="110" customFormat="1" ht="15" customHeight="1" x14ac:dyDescent="0.2">
      <c r="A68" s="120"/>
      <c r="B68" s="119"/>
      <c r="C68" s="258" t="s">
        <v>105</v>
      </c>
      <c r="D68" s="110" t="s">
        <v>202</v>
      </c>
      <c r="E68" s="113">
        <v>19.222833562585969</v>
      </c>
      <c r="F68" s="115">
        <v>559</v>
      </c>
      <c r="G68" s="114">
        <v>545</v>
      </c>
      <c r="H68" s="114">
        <v>545</v>
      </c>
      <c r="I68" s="114">
        <v>532</v>
      </c>
      <c r="J68" s="140">
        <v>518</v>
      </c>
      <c r="K68" s="114">
        <v>41</v>
      </c>
      <c r="L68" s="116">
        <v>7.9150579150579148</v>
      </c>
    </row>
    <row r="69" spans="1:12" s="110" customFormat="1" ht="15" customHeight="1" x14ac:dyDescent="0.2">
      <c r="A69" s="120"/>
      <c r="B69" s="119"/>
      <c r="C69" s="258"/>
      <c r="D69" s="267" t="s">
        <v>198</v>
      </c>
      <c r="E69" s="113">
        <v>41.144901610017889</v>
      </c>
      <c r="F69" s="115">
        <v>230</v>
      </c>
      <c r="G69" s="114">
        <v>214</v>
      </c>
      <c r="H69" s="114">
        <v>218</v>
      </c>
      <c r="I69" s="114">
        <v>212</v>
      </c>
      <c r="J69" s="140">
        <v>208</v>
      </c>
      <c r="K69" s="114">
        <v>22</v>
      </c>
      <c r="L69" s="116">
        <v>10.576923076923077</v>
      </c>
    </row>
    <row r="70" spans="1:12" s="110" customFormat="1" ht="15" customHeight="1" x14ac:dyDescent="0.2">
      <c r="A70" s="120"/>
      <c r="B70" s="119"/>
      <c r="C70" s="258"/>
      <c r="D70" s="267" t="s">
        <v>199</v>
      </c>
      <c r="E70" s="113">
        <v>58.855098389982111</v>
      </c>
      <c r="F70" s="115">
        <v>329</v>
      </c>
      <c r="G70" s="114">
        <v>331</v>
      </c>
      <c r="H70" s="114">
        <v>327</v>
      </c>
      <c r="I70" s="114">
        <v>320</v>
      </c>
      <c r="J70" s="140">
        <v>310</v>
      </c>
      <c r="K70" s="114">
        <v>19</v>
      </c>
      <c r="L70" s="116">
        <v>6.129032258064516</v>
      </c>
    </row>
    <row r="71" spans="1:12" s="110" customFormat="1" ht="15" customHeight="1" x14ac:dyDescent="0.2">
      <c r="A71" s="120"/>
      <c r="B71" s="119"/>
      <c r="C71" s="258"/>
      <c r="D71" s="110" t="s">
        <v>203</v>
      </c>
      <c r="E71" s="113">
        <v>73.211829436038514</v>
      </c>
      <c r="F71" s="115">
        <v>2129</v>
      </c>
      <c r="G71" s="114">
        <v>2145</v>
      </c>
      <c r="H71" s="114">
        <v>2148</v>
      </c>
      <c r="I71" s="114">
        <v>2130</v>
      </c>
      <c r="J71" s="140">
        <v>2128</v>
      </c>
      <c r="K71" s="114">
        <v>1</v>
      </c>
      <c r="L71" s="116">
        <v>4.6992481203007516E-2</v>
      </c>
    </row>
    <row r="72" spans="1:12" s="110" customFormat="1" ht="15" customHeight="1" x14ac:dyDescent="0.2">
      <c r="A72" s="120"/>
      <c r="B72" s="119"/>
      <c r="C72" s="258"/>
      <c r="D72" s="267" t="s">
        <v>198</v>
      </c>
      <c r="E72" s="113">
        <v>50.962893377172378</v>
      </c>
      <c r="F72" s="115">
        <v>1085</v>
      </c>
      <c r="G72" s="114">
        <v>1095</v>
      </c>
      <c r="H72" s="114">
        <v>1092</v>
      </c>
      <c r="I72" s="114">
        <v>1091</v>
      </c>
      <c r="J72" s="140">
        <v>1091</v>
      </c>
      <c r="K72" s="114">
        <v>-6</v>
      </c>
      <c r="L72" s="116">
        <v>-0.54995417048579287</v>
      </c>
    </row>
    <row r="73" spans="1:12" s="110" customFormat="1" ht="15" customHeight="1" x14ac:dyDescent="0.2">
      <c r="A73" s="120"/>
      <c r="B73" s="119"/>
      <c r="C73" s="258"/>
      <c r="D73" s="267" t="s">
        <v>199</v>
      </c>
      <c r="E73" s="113">
        <v>49.037106622827622</v>
      </c>
      <c r="F73" s="115">
        <v>1044</v>
      </c>
      <c r="G73" s="114">
        <v>1050</v>
      </c>
      <c r="H73" s="114">
        <v>1056</v>
      </c>
      <c r="I73" s="114">
        <v>1039</v>
      </c>
      <c r="J73" s="140">
        <v>1037</v>
      </c>
      <c r="K73" s="114">
        <v>7</v>
      </c>
      <c r="L73" s="116">
        <v>0.67502410800385726</v>
      </c>
    </row>
    <row r="74" spans="1:12" s="110" customFormat="1" ht="15" customHeight="1" x14ac:dyDescent="0.2">
      <c r="A74" s="120"/>
      <c r="B74" s="119"/>
      <c r="C74" s="258"/>
      <c r="D74" s="110" t="s">
        <v>204</v>
      </c>
      <c r="E74" s="113">
        <v>7.5653370013755161</v>
      </c>
      <c r="F74" s="115">
        <v>220</v>
      </c>
      <c r="G74" s="114">
        <v>226</v>
      </c>
      <c r="H74" s="114">
        <v>217</v>
      </c>
      <c r="I74" s="114">
        <v>220</v>
      </c>
      <c r="J74" s="140">
        <v>218</v>
      </c>
      <c r="K74" s="114">
        <v>2</v>
      </c>
      <c r="L74" s="116">
        <v>0.91743119266055051</v>
      </c>
    </row>
    <row r="75" spans="1:12" s="110" customFormat="1" ht="15" customHeight="1" x14ac:dyDescent="0.2">
      <c r="A75" s="120"/>
      <c r="B75" s="119"/>
      <c r="C75" s="258"/>
      <c r="D75" s="267" t="s">
        <v>198</v>
      </c>
      <c r="E75" s="113">
        <v>56.363636363636367</v>
      </c>
      <c r="F75" s="115">
        <v>124</v>
      </c>
      <c r="G75" s="114">
        <v>129</v>
      </c>
      <c r="H75" s="114">
        <v>126</v>
      </c>
      <c r="I75" s="114">
        <v>124</v>
      </c>
      <c r="J75" s="140">
        <v>123</v>
      </c>
      <c r="K75" s="114">
        <v>1</v>
      </c>
      <c r="L75" s="116">
        <v>0.81300813008130079</v>
      </c>
    </row>
    <row r="76" spans="1:12" s="110" customFormat="1" ht="15" customHeight="1" x14ac:dyDescent="0.2">
      <c r="A76" s="120"/>
      <c r="B76" s="119"/>
      <c r="C76" s="258"/>
      <c r="D76" s="267" t="s">
        <v>199</v>
      </c>
      <c r="E76" s="113">
        <v>43.636363636363633</v>
      </c>
      <c r="F76" s="115">
        <v>96</v>
      </c>
      <c r="G76" s="114">
        <v>97</v>
      </c>
      <c r="H76" s="114">
        <v>91</v>
      </c>
      <c r="I76" s="114">
        <v>96</v>
      </c>
      <c r="J76" s="140">
        <v>95</v>
      </c>
      <c r="K76" s="114">
        <v>1</v>
      </c>
      <c r="L76" s="116">
        <v>1.0526315789473684</v>
      </c>
    </row>
    <row r="77" spans="1:12" s="110" customFormat="1" ht="15" customHeight="1" x14ac:dyDescent="0.2">
      <c r="A77" s="534"/>
      <c r="B77" s="119" t="s">
        <v>205</v>
      </c>
      <c r="C77" s="268"/>
      <c r="D77" s="182"/>
      <c r="E77" s="113">
        <v>12.164325630569401</v>
      </c>
      <c r="F77" s="115">
        <v>4027</v>
      </c>
      <c r="G77" s="114">
        <v>4110</v>
      </c>
      <c r="H77" s="114">
        <v>4253</v>
      </c>
      <c r="I77" s="114">
        <v>4131</v>
      </c>
      <c r="J77" s="140">
        <v>4182</v>
      </c>
      <c r="K77" s="114">
        <v>-155</v>
      </c>
      <c r="L77" s="116">
        <v>-3.706360593017695</v>
      </c>
    </row>
    <row r="78" spans="1:12" s="110" customFormat="1" ht="15" customHeight="1" x14ac:dyDescent="0.2">
      <c r="A78" s="120"/>
      <c r="B78" s="119"/>
      <c r="C78" s="268" t="s">
        <v>106</v>
      </c>
      <c r="D78" s="182"/>
      <c r="E78" s="113">
        <v>60.864166873603182</v>
      </c>
      <c r="F78" s="115">
        <v>2451</v>
      </c>
      <c r="G78" s="114">
        <v>2482</v>
      </c>
      <c r="H78" s="114">
        <v>2603</v>
      </c>
      <c r="I78" s="114">
        <v>2522</v>
      </c>
      <c r="J78" s="140">
        <v>2538</v>
      </c>
      <c r="K78" s="114">
        <v>-87</v>
      </c>
      <c r="L78" s="116">
        <v>-3.4278959810874703</v>
      </c>
    </row>
    <row r="79" spans="1:12" s="110" customFormat="1" ht="15" customHeight="1" x14ac:dyDescent="0.2">
      <c r="A79" s="123"/>
      <c r="B79" s="124"/>
      <c r="C79" s="260" t="s">
        <v>107</v>
      </c>
      <c r="D79" s="261"/>
      <c r="E79" s="125">
        <v>39.135833126396818</v>
      </c>
      <c r="F79" s="143">
        <v>1576</v>
      </c>
      <c r="G79" s="144">
        <v>1628</v>
      </c>
      <c r="H79" s="144">
        <v>1650</v>
      </c>
      <c r="I79" s="144">
        <v>1609</v>
      </c>
      <c r="J79" s="145">
        <v>1644</v>
      </c>
      <c r="K79" s="144">
        <v>-68</v>
      </c>
      <c r="L79" s="146">
        <v>-4.1362530413625302</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33105</v>
      </c>
      <c r="E11" s="114">
        <v>33332</v>
      </c>
      <c r="F11" s="114">
        <v>34108</v>
      </c>
      <c r="G11" s="114">
        <v>33557</v>
      </c>
      <c r="H11" s="140">
        <v>33821</v>
      </c>
      <c r="I11" s="115">
        <v>-716</v>
      </c>
      <c r="J11" s="116">
        <v>-2.117027882085095</v>
      </c>
    </row>
    <row r="12" spans="1:15" s="110" customFormat="1" ht="24.95" customHeight="1" x14ac:dyDescent="0.2">
      <c r="A12" s="193" t="s">
        <v>132</v>
      </c>
      <c r="B12" s="194" t="s">
        <v>133</v>
      </c>
      <c r="C12" s="113">
        <v>0.49237275336051955</v>
      </c>
      <c r="D12" s="115">
        <v>163</v>
      </c>
      <c r="E12" s="114">
        <v>148</v>
      </c>
      <c r="F12" s="114">
        <v>157</v>
      </c>
      <c r="G12" s="114">
        <v>164</v>
      </c>
      <c r="H12" s="140">
        <v>161</v>
      </c>
      <c r="I12" s="115">
        <v>2</v>
      </c>
      <c r="J12" s="116">
        <v>1.2422360248447204</v>
      </c>
    </row>
    <row r="13" spans="1:15" s="110" customFormat="1" ht="24.95" customHeight="1" x14ac:dyDescent="0.2">
      <c r="A13" s="193" t="s">
        <v>134</v>
      </c>
      <c r="B13" s="199" t="s">
        <v>214</v>
      </c>
      <c r="C13" s="113">
        <v>2.0238634647334242</v>
      </c>
      <c r="D13" s="115">
        <v>670</v>
      </c>
      <c r="E13" s="114">
        <v>1159</v>
      </c>
      <c r="F13" s="114">
        <v>1281</v>
      </c>
      <c r="G13" s="114">
        <v>1414</v>
      </c>
      <c r="H13" s="140">
        <v>1682</v>
      </c>
      <c r="I13" s="115">
        <v>-1012</v>
      </c>
      <c r="J13" s="116">
        <v>-60.166468489892985</v>
      </c>
    </row>
    <row r="14" spans="1:15" s="287" customFormat="1" ht="24" customHeight="1" x14ac:dyDescent="0.2">
      <c r="A14" s="193" t="s">
        <v>215</v>
      </c>
      <c r="B14" s="199" t="s">
        <v>137</v>
      </c>
      <c r="C14" s="113">
        <v>11.723304636761819</v>
      </c>
      <c r="D14" s="115">
        <v>3881</v>
      </c>
      <c r="E14" s="114">
        <v>3939</v>
      </c>
      <c r="F14" s="114">
        <v>3964</v>
      </c>
      <c r="G14" s="114">
        <v>3911</v>
      </c>
      <c r="H14" s="140">
        <v>3911</v>
      </c>
      <c r="I14" s="115">
        <v>-30</v>
      </c>
      <c r="J14" s="116">
        <v>-0.76706724622858602</v>
      </c>
      <c r="K14" s="110"/>
      <c r="L14" s="110"/>
      <c r="M14" s="110"/>
      <c r="N14" s="110"/>
      <c r="O14" s="110"/>
    </row>
    <row r="15" spans="1:15" s="110" customFormat="1" ht="24.75" customHeight="1" x14ac:dyDescent="0.2">
      <c r="A15" s="193" t="s">
        <v>216</v>
      </c>
      <c r="B15" s="199" t="s">
        <v>217</v>
      </c>
      <c r="C15" s="113">
        <v>2.0238634647334242</v>
      </c>
      <c r="D15" s="115">
        <v>670</v>
      </c>
      <c r="E15" s="114">
        <v>651</v>
      </c>
      <c r="F15" s="114">
        <v>642</v>
      </c>
      <c r="G15" s="114">
        <v>619</v>
      </c>
      <c r="H15" s="140">
        <v>621</v>
      </c>
      <c r="I15" s="115">
        <v>49</v>
      </c>
      <c r="J15" s="116">
        <v>7.8904991948470213</v>
      </c>
    </row>
    <row r="16" spans="1:15" s="287" customFormat="1" ht="24.95" customHeight="1" x14ac:dyDescent="0.2">
      <c r="A16" s="193" t="s">
        <v>218</v>
      </c>
      <c r="B16" s="199" t="s">
        <v>141</v>
      </c>
      <c r="C16" s="113">
        <v>6.5851079897296483</v>
      </c>
      <c r="D16" s="115">
        <v>2180</v>
      </c>
      <c r="E16" s="114">
        <v>2246</v>
      </c>
      <c r="F16" s="114">
        <v>2285</v>
      </c>
      <c r="G16" s="114">
        <v>2278</v>
      </c>
      <c r="H16" s="140">
        <v>2293</v>
      </c>
      <c r="I16" s="115">
        <v>-113</v>
      </c>
      <c r="J16" s="116">
        <v>-4.9280418665503705</v>
      </c>
      <c r="K16" s="110"/>
      <c r="L16" s="110"/>
      <c r="M16" s="110"/>
      <c r="N16" s="110"/>
      <c r="O16" s="110"/>
    </row>
    <row r="17" spans="1:15" s="110" customFormat="1" ht="24.95" customHeight="1" x14ac:dyDescent="0.2">
      <c r="A17" s="193" t="s">
        <v>219</v>
      </c>
      <c r="B17" s="199" t="s">
        <v>220</v>
      </c>
      <c r="C17" s="113">
        <v>3.1143331822987466</v>
      </c>
      <c r="D17" s="115">
        <v>1031</v>
      </c>
      <c r="E17" s="114">
        <v>1042</v>
      </c>
      <c r="F17" s="114">
        <v>1037</v>
      </c>
      <c r="G17" s="114">
        <v>1014</v>
      </c>
      <c r="H17" s="140">
        <v>997</v>
      </c>
      <c r="I17" s="115">
        <v>34</v>
      </c>
      <c r="J17" s="116">
        <v>3.4102306920762286</v>
      </c>
    </row>
    <row r="18" spans="1:15" s="287" customFormat="1" ht="24.95" customHeight="1" x14ac:dyDescent="0.2">
      <c r="A18" s="201" t="s">
        <v>144</v>
      </c>
      <c r="B18" s="202" t="s">
        <v>145</v>
      </c>
      <c r="C18" s="113">
        <v>9.4849720586014197</v>
      </c>
      <c r="D18" s="115">
        <v>3140</v>
      </c>
      <c r="E18" s="114">
        <v>3060</v>
      </c>
      <c r="F18" s="114">
        <v>3136</v>
      </c>
      <c r="G18" s="114">
        <v>2986</v>
      </c>
      <c r="H18" s="140">
        <v>2982</v>
      </c>
      <c r="I18" s="115">
        <v>158</v>
      </c>
      <c r="J18" s="116">
        <v>5.2984574111334677</v>
      </c>
      <c r="K18" s="110"/>
      <c r="L18" s="110"/>
      <c r="M18" s="110"/>
      <c r="N18" s="110"/>
      <c r="O18" s="110"/>
    </row>
    <row r="19" spans="1:15" s="110" customFormat="1" ht="24.95" customHeight="1" x14ac:dyDescent="0.2">
      <c r="A19" s="193" t="s">
        <v>146</v>
      </c>
      <c r="B19" s="199" t="s">
        <v>147</v>
      </c>
      <c r="C19" s="113">
        <v>16.583597643860443</v>
      </c>
      <c r="D19" s="115">
        <v>5490</v>
      </c>
      <c r="E19" s="114">
        <v>5540</v>
      </c>
      <c r="F19" s="114">
        <v>5473</v>
      </c>
      <c r="G19" s="114">
        <v>5283</v>
      </c>
      <c r="H19" s="140">
        <v>5416</v>
      </c>
      <c r="I19" s="115">
        <v>74</v>
      </c>
      <c r="J19" s="116">
        <v>1.3663220088626293</v>
      </c>
    </row>
    <row r="20" spans="1:15" s="287" customFormat="1" ht="24.95" customHeight="1" x14ac:dyDescent="0.2">
      <c r="A20" s="193" t="s">
        <v>148</v>
      </c>
      <c r="B20" s="199" t="s">
        <v>149</v>
      </c>
      <c r="C20" s="113">
        <v>5.0959069626944569</v>
      </c>
      <c r="D20" s="115">
        <v>1687</v>
      </c>
      <c r="E20" s="114">
        <v>1689</v>
      </c>
      <c r="F20" s="114">
        <v>1702</v>
      </c>
      <c r="G20" s="114">
        <v>1720</v>
      </c>
      <c r="H20" s="140">
        <v>1693</v>
      </c>
      <c r="I20" s="115">
        <v>-6</v>
      </c>
      <c r="J20" s="116">
        <v>-0.3544004725339634</v>
      </c>
      <c r="K20" s="110"/>
      <c r="L20" s="110"/>
      <c r="M20" s="110"/>
      <c r="N20" s="110"/>
      <c r="O20" s="110"/>
    </row>
    <row r="21" spans="1:15" s="110" customFormat="1" ht="24.95" customHeight="1" x14ac:dyDescent="0.2">
      <c r="A21" s="201" t="s">
        <v>150</v>
      </c>
      <c r="B21" s="202" t="s">
        <v>151</v>
      </c>
      <c r="C21" s="113">
        <v>2.3138498716206013</v>
      </c>
      <c r="D21" s="115">
        <v>766</v>
      </c>
      <c r="E21" s="114">
        <v>769</v>
      </c>
      <c r="F21" s="114">
        <v>795</v>
      </c>
      <c r="G21" s="114">
        <v>804</v>
      </c>
      <c r="H21" s="140">
        <v>784</v>
      </c>
      <c r="I21" s="115">
        <v>-18</v>
      </c>
      <c r="J21" s="116">
        <v>-2.295918367346939</v>
      </c>
    </row>
    <row r="22" spans="1:15" s="110" customFormat="1" ht="24.95" customHeight="1" x14ac:dyDescent="0.2">
      <c r="A22" s="201" t="s">
        <v>152</v>
      </c>
      <c r="B22" s="199" t="s">
        <v>153</v>
      </c>
      <c r="C22" s="113">
        <v>0.75517293460202384</v>
      </c>
      <c r="D22" s="115">
        <v>250</v>
      </c>
      <c r="E22" s="114">
        <v>262</v>
      </c>
      <c r="F22" s="114">
        <v>272</v>
      </c>
      <c r="G22" s="114">
        <v>256</v>
      </c>
      <c r="H22" s="140">
        <v>259</v>
      </c>
      <c r="I22" s="115">
        <v>-9</v>
      </c>
      <c r="J22" s="116">
        <v>-3.4749034749034751</v>
      </c>
    </row>
    <row r="23" spans="1:15" s="110" customFormat="1" ht="24.95" customHeight="1" x14ac:dyDescent="0.2">
      <c r="A23" s="193" t="s">
        <v>154</v>
      </c>
      <c r="B23" s="199" t="s">
        <v>155</v>
      </c>
      <c r="C23" s="113">
        <v>1.6795046065549011</v>
      </c>
      <c r="D23" s="115">
        <v>556</v>
      </c>
      <c r="E23" s="114">
        <v>548</v>
      </c>
      <c r="F23" s="114">
        <v>561</v>
      </c>
      <c r="G23" s="114">
        <v>552</v>
      </c>
      <c r="H23" s="140">
        <v>559</v>
      </c>
      <c r="I23" s="115">
        <v>-3</v>
      </c>
      <c r="J23" s="116">
        <v>-0.53667262969588547</v>
      </c>
    </row>
    <row r="24" spans="1:15" s="110" customFormat="1" ht="24.95" customHeight="1" x14ac:dyDescent="0.2">
      <c r="A24" s="193" t="s">
        <v>156</v>
      </c>
      <c r="B24" s="199" t="s">
        <v>221</v>
      </c>
      <c r="C24" s="113">
        <v>5.2469415496148617</v>
      </c>
      <c r="D24" s="115">
        <v>1737</v>
      </c>
      <c r="E24" s="114">
        <v>1626</v>
      </c>
      <c r="F24" s="114">
        <v>1647</v>
      </c>
      <c r="G24" s="114">
        <v>1642</v>
      </c>
      <c r="H24" s="140">
        <v>1646</v>
      </c>
      <c r="I24" s="115">
        <v>91</v>
      </c>
      <c r="J24" s="116">
        <v>5.5285540704738763</v>
      </c>
    </row>
    <row r="25" spans="1:15" s="110" customFormat="1" ht="24.95" customHeight="1" x14ac:dyDescent="0.2">
      <c r="A25" s="193" t="s">
        <v>222</v>
      </c>
      <c r="B25" s="204" t="s">
        <v>159</v>
      </c>
      <c r="C25" s="113">
        <v>5.5671348738861202</v>
      </c>
      <c r="D25" s="115">
        <v>1843</v>
      </c>
      <c r="E25" s="114">
        <v>1807</v>
      </c>
      <c r="F25" s="114">
        <v>1858</v>
      </c>
      <c r="G25" s="114">
        <v>1897</v>
      </c>
      <c r="H25" s="140">
        <v>1904</v>
      </c>
      <c r="I25" s="115">
        <v>-61</v>
      </c>
      <c r="J25" s="116">
        <v>-3.2037815126050422</v>
      </c>
    </row>
    <row r="26" spans="1:15" s="110" customFormat="1" ht="24.95" customHeight="1" x14ac:dyDescent="0.2">
      <c r="A26" s="201">
        <v>782.78300000000002</v>
      </c>
      <c r="B26" s="203" t="s">
        <v>160</v>
      </c>
      <c r="C26" s="113">
        <v>1.8879323365050598</v>
      </c>
      <c r="D26" s="115">
        <v>625</v>
      </c>
      <c r="E26" s="114">
        <v>684</v>
      </c>
      <c r="F26" s="114">
        <v>816</v>
      </c>
      <c r="G26" s="114">
        <v>811</v>
      </c>
      <c r="H26" s="140">
        <v>830</v>
      </c>
      <c r="I26" s="115">
        <v>-205</v>
      </c>
      <c r="J26" s="116">
        <v>-24.698795180722893</v>
      </c>
    </row>
    <row r="27" spans="1:15" s="110" customFormat="1" ht="24.95" customHeight="1" x14ac:dyDescent="0.2">
      <c r="A27" s="193" t="s">
        <v>161</v>
      </c>
      <c r="B27" s="199" t="s">
        <v>223</v>
      </c>
      <c r="C27" s="113">
        <v>5.5218244978099982</v>
      </c>
      <c r="D27" s="115">
        <v>1828</v>
      </c>
      <c r="E27" s="114">
        <v>1833</v>
      </c>
      <c r="F27" s="114">
        <v>1827</v>
      </c>
      <c r="G27" s="114">
        <v>1803</v>
      </c>
      <c r="H27" s="140">
        <v>1805</v>
      </c>
      <c r="I27" s="115">
        <v>23</v>
      </c>
      <c r="J27" s="116">
        <v>1.2742382271468145</v>
      </c>
    </row>
    <row r="28" spans="1:15" s="110" customFormat="1" ht="24.95" customHeight="1" x14ac:dyDescent="0.2">
      <c r="A28" s="193" t="s">
        <v>163</v>
      </c>
      <c r="B28" s="199" t="s">
        <v>164</v>
      </c>
      <c r="C28" s="113">
        <v>2.0812566077631778</v>
      </c>
      <c r="D28" s="115">
        <v>689</v>
      </c>
      <c r="E28" s="114">
        <v>695</v>
      </c>
      <c r="F28" s="114">
        <v>682</v>
      </c>
      <c r="G28" s="114">
        <v>661</v>
      </c>
      <c r="H28" s="140">
        <v>660</v>
      </c>
      <c r="I28" s="115">
        <v>29</v>
      </c>
      <c r="J28" s="116">
        <v>4.3939393939393936</v>
      </c>
    </row>
    <row r="29" spans="1:15" s="110" customFormat="1" ht="24.95" customHeight="1" x14ac:dyDescent="0.2">
      <c r="A29" s="193">
        <v>86</v>
      </c>
      <c r="B29" s="199" t="s">
        <v>165</v>
      </c>
      <c r="C29" s="113">
        <v>10.587524543120374</v>
      </c>
      <c r="D29" s="115">
        <v>3505</v>
      </c>
      <c r="E29" s="114">
        <v>3509</v>
      </c>
      <c r="F29" s="114">
        <v>3464</v>
      </c>
      <c r="G29" s="114">
        <v>3422</v>
      </c>
      <c r="H29" s="140">
        <v>3415</v>
      </c>
      <c r="I29" s="115">
        <v>90</v>
      </c>
      <c r="J29" s="116">
        <v>2.6354319180087846</v>
      </c>
    </row>
    <row r="30" spans="1:15" s="110" customFormat="1" ht="24.95" customHeight="1" x14ac:dyDescent="0.2">
      <c r="A30" s="193">
        <v>87.88</v>
      </c>
      <c r="B30" s="204" t="s">
        <v>166</v>
      </c>
      <c r="C30" s="113">
        <v>12.698988068267633</v>
      </c>
      <c r="D30" s="115">
        <v>4204</v>
      </c>
      <c r="E30" s="114">
        <v>4271</v>
      </c>
      <c r="F30" s="114">
        <v>4253</v>
      </c>
      <c r="G30" s="114">
        <v>4157</v>
      </c>
      <c r="H30" s="140">
        <v>4116</v>
      </c>
      <c r="I30" s="115">
        <v>88</v>
      </c>
      <c r="J30" s="116">
        <v>2.1379980563654035</v>
      </c>
    </row>
    <row r="31" spans="1:15" s="110" customFormat="1" ht="24.95" customHeight="1" x14ac:dyDescent="0.2">
      <c r="A31" s="193" t="s">
        <v>167</v>
      </c>
      <c r="B31" s="199" t="s">
        <v>168</v>
      </c>
      <c r="C31" s="113">
        <v>6.2528318985047573</v>
      </c>
      <c r="D31" s="115">
        <v>2070</v>
      </c>
      <c r="E31" s="114">
        <v>1792</v>
      </c>
      <c r="F31" s="114">
        <v>2219</v>
      </c>
      <c r="G31" s="114">
        <v>2073</v>
      </c>
      <c r="H31" s="140">
        <v>1997</v>
      </c>
      <c r="I31" s="115">
        <v>73</v>
      </c>
      <c r="J31" s="116">
        <v>3.6554832248372557</v>
      </c>
    </row>
    <row r="32" spans="1:15" s="110" customFormat="1" ht="24.95" customHeight="1" x14ac:dyDescent="0.2">
      <c r="A32" s="193"/>
      <c r="B32" s="288" t="s">
        <v>224</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0.49237275336051955</v>
      </c>
      <c r="D34" s="115">
        <v>163</v>
      </c>
      <c r="E34" s="114">
        <v>148</v>
      </c>
      <c r="F34" s="114">
        <v>157</v>
      </c>
      <c r="G34" s="114">
        <v>164</v>
      </c>
      <c r="H34" s="140">
        <v>161</v>
      </c>
      <c r="I34" s="115">
        <v>2</v>
      </c>
      <c r="J34" s="116">
        <v>1.2422360248447204</v>
      </c>
    </row>
    <row r="35" spans="1:10" s="110" customFormat="1" ht="24.95" customHeight="1" x14ac:dyDescent="0.2">
      <c r="A35" s="292" t="s">
        <v>171</v>
      </c>
      <c r="B35" s="293" t="s">
        <v>172</v>
      </c>
      <c r="C35" s="113">
        <v>23.232140160096662</v>
      </c>
      <c r="D35" s="115">
        <v>7691</v>
      </c>
      <c r="E35" s="114">
        <v>8158</v>
      </c>
      <c r="F35" s="114">
        <v>8381</v>
      </c>
      <c r="G35" s="114">
        <v>8311</v>
      </c>
      <c r="H35" s="140">
        <v>8575</v>
      </c>
      <c r="I35" s="115">
        <v>-884</v>
      </c>
      <c r="J35" s="116">
        <v>-10.309037900874635</v>
      </c>
    </row>
    <row r="36" spans="1:10" s="110" customFormat="1" ht="24.95" customHeight="1" x14ac:dyDescent="0.2">
      <c r="A36" s="294" t="s">
        <v>173</v>
      </c>
      <c r="B36" s="295" t="s">
        <v>174</v>
      </c>
      <c r="C36" s="125">
        <v>76.272466394804411</v>
      </c>
      <c r="D36" s="143">
        <v>25250</v>
      </c>
      <c r="E36" s="144">
        <v>25025</v>
      </c>
      <c r="F36" s="144">
        <v>25569</v>
      </c>
      <c r="G36" s="144">
        <v>25081</v>
      </c>
      <c r="H36" s="145">
        <v>25084</v>
      </c>
      <c r="I36" s="143">
        <v>166</v>
      </c>
      <c r="J36" s="146">
        <v>0.66177643119119756</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33105</v>
      </c>
      <c r="F11" s="238">
        <v>33332</v>
      </c>
      <c r="G11" s="238">
        <v>34108</v>
      </c>
      <c r="H11" s="238">
        <v>33557</v>
      </c>
      <c r="I11" s="265">
        <v>33821</v>
      </c>
      <c r="J11" s="263">
        <v>-716</v>
      </c>
      <c r="K11" s="266">
        <v>-2.117027882085095</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19.120978704123246</v>
      </c>
      <c r="E13" s="115">
        <v>6330</v>
      </c>
      <c r="F13" s="114">
        <v>6264</v>
      </c>
      <c r="G13" s="114">
        <v>6365</v>
      </c>
      <c r="H13" s="114">
        <v>6182</v>
      </c>
      <c r="I13" s="140">
        <v>6126</v>
      </c>
      <c r="J13" s="115">
        <v>204</v>
      </c>
      <c r="K13" s="116">
        <v>3.3300685602350635</v>
      </c>
    </row>
    <row r="14" spans="1:255" ht="14.1" customHeight="1" x14ac:dyDescent="0.2">
      <c r="A14" s="306" t="s">
        <v>230</v>
      </c>
      <c r="B14" s="307"/>
      <c r="C14" s="308"/>
      <c r="D14" s="113">
        <v>62.489049992448273</v>
      </c>
      <c r="E14" s="115">
        <v>20687</v>
      </c>
      <c r="F14" s="114">
        <v>20951</v>
      </c>
      <c r="G14" s="114">
        <v>21456</v>
      </c>
      <c r="H14" s="114">
        <v>21187</v>
      </c>
      <c r="I14" s="140">
        <v>21512</v>
      </c>
      <c r="J14" s="115">
        <v>-825</v>
      </c>
      <c r="K14" s="116">
        <v>-3.8350687988099663</v>
      </c>
    </row>
    <row r="15" spans="1:255" ht="14.1" customHeight="1" x14ac:dyDescent="0.2">
      <c r="A15" s="306" t="s">
        <v>231</v>
      </c>
      <c r="B15" s="307"/>
      <c r="C15" s="308"/>
      <c r="D15" s="113">
        <v>8.6844887479232753</v>
      </c>
      <c r="E15" s="115">
        <v>2875</v>
      </c>
      <c r="F15" s="114">
        <v>2934</v>
      </c>
      <c r="G15" s="114">
        <v>2997</v>
      </c>
      <c r="H15" s="114">
        <v>3005</v>
      </c>
      <c r="I15" s="140">
        <v>3055</v>
      </c>
      <c r="J15" s="115">
        <v>-180</v>
      </c>
      <c r="K15" s="116">
        <v>-5.8919803600654665</v>
      </c>
    </row>
    <row r="16" spans="1:255" ht="14.1" customHeight="1" x14ac:dyDescent="0.2">
      <c r="A16" s="306" t="s">
        <v>232</v>
      </c>
      <c r="B16" s="307"/>
      <c r="C16" s="308"/>
      <c r="D16" s="113">
        <v>9.3309167799426067</v>
      </c>
      <c r="E16" s="115">
        <v>3089</v>
      </c>
      <c r="F16" s="114">
        <v>3060</v>
      </c>
      <c r="G16" s="114">
        <v>3156</v>
      </c>
      <c r="H16" s="114">
        <v>3082</v>
      </c>
      <c r="I16" s="140">
        <v>3026</v>
      </c>
      <c r="J16" s="115">
        <v>63</v>
      </c>
      <c r="K16" s="116">
        <v>2.0819563780568409</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0.6132004228968434</v>
      </c>
      <c r="E18" s="115">
        <v>203</v>
      </c>
      <c r="F18" s="114">
        <v>191</v>
      </c>
      <c r="G18" s="114">
        <v>192</v>
      </c>
      <c r="H18" s="114">
        <v>203</v>
      </c>
      <c r="I18" s="140">
        <v>213</v>
      </c>
      <c r="J18" s="115">
        <v>-10</v>
      </c>
      <c r="K18" s="116">
        <v>-4.694835680751174</v>
      </c>
    </row>
    <row r="19" spans="1:255" ht="14.1" customHeight="1" x14ac:dyDescent="0.2">
      <c r="A19" s="306" t="s">
        <v>235</v>
      </c>
      <c r="B19" s="307" t="s">
        <v>236</v>
      </c>
      <c r="C19" s="308"/>
      <c r="D19" s="113">
        <v>0.35342093339374719</v>
      </c>
      <c r="E19" s="115">
        <v>117</v>
      </c>
      <c r="F19" s="114">
        <v>106</v>
      </c>
      <c r="G19" s="114">
        <v>108</v>
      </c>
      <c r="H19" s="114">
        <v>116</v>
      </c>
      <c r="I19" s="140">
        <v>122</v>
      </c>
      <c r="J19" s="115">
        <v>-5</v>
      </c>
      <c r="K19" s="116">
        <v>-4.0983606557377046</v>
      </c>
    </row>
    <row r="20" spans="1:255" ht="14.1" customHeight="1" x14ac:dyDescent="0.2">
      <c r="A20" s="306">
        <v>12</v>
      </c>
      <c r="B20" s="307" t="s">
        <v>237</v>
      </c>
      <c r="C20" s="308"/>
      <c r="D20" s="113">
        <v>1.7671046669687358</v>
      </c>
      <c r="E20" s="115">
        <v>585</v>
      </c>
      <c r="F20" s="114">
        <v>559</v>
      </c>
      <c r="G20" s="114">
        <v>585</v>
      </c>
      <c r="H20" s="114">
        <v>584</v>
      </c>
      <c r="I20" s="140">
        <v>583</v>
      </c>
      <c r="J20" s="115">
        <v>2</v>
      </c>
      <c r="K20" s="116">
        <v>0.34305317324185247</v>
      </c>
    </row>
    <row r="21" spans="1:255" ht="14.1" customHeight="1" x14ac:dyDescent="0.2">
      <c r="A21" s="306">
        <v>21</v>
      </c>
      <c r="B21" s="307" t="s">
        <v>238</v>
      </c>
      <c r="C21" s="308"/>
      <c r="D21" s="113">
        <v>0.60413834768161911</v>
      </c>
      <c r="E21" s="115">
        <v>200</v>
      </c>
      <c r="F21" s="114">
        <v>513</v>
      </c>
      <c r="G21" s="114">
        <v>609</v>
      </c>
      <c r="H21" s="114">
        <v>730</v>
      </c>
      <c r="I21" s="140">
        <v>965</v>
      </c>
      <c r="J21" s="115">
        <v>-765</v>
      </c>
      <c r="K21" s="116">
        <v>-79.274611398963728</v>
      </c>
    </row>
    <row r="22" spans="1:255" ht="14.1" customHeight="1" x14ac:dyDescent="0.2">
      <c r="A22" s="306">
        <v>22</v>
      </c>
      <c r="B22" s="307" t="s">
        <v>239</v>
      </c>
      <c r="C22" s="308"/>
      <c r="D22" s="113">
        <v>1.7248149826310224</v>
      </c>
      <c r="E22" s="115">
        <v>571</v>
      </c>
      <c r="F22" s="114">
        <v>575</v>
      </c>
      <c r="G22" s="114">
        <v>567</v>
      </c>
      <c r="H22" s="114">
        <v>555</v>
      </c>
      <c r="I22" s="140">
        <v>555</v>
      </c>
      <c r="J22" s="115">
        <v>16</v>
      </c>
      <c r="K22" s="116">
        <v>2.8828828828828827</v>
      </c>
    </row>
    <row r="23" spans="1:255" ht="14.1" customHeight="1" x14ac:dyDescent="0.2">
      <c r="A23" s="306">
        <v>23</v>
      </c>
      <c r="B23" s="307" t="s">
        <v>240</v>
      </c>
      <c r="C23" s="308"/>
      <c r="D23" s="113">
        <v>0.71590394200271867</v>
      </c>
      <c r="E23" s="115">
        <v>237</v>
      </c>
      <c r="F23" s="114">
        <v>236</v>
      </c>
      <c r="G23" s="114">
        <v>232</v>
      </c>
      <c r="H23" s="114">
        <v>215</v>
      </c>
      <c r="I23" s="140">
        <v>207</v>
      </c>
      <c r="J23" s="115">
        <v>30</v>
      </c>
      <c r="K23" s="116">
        <v>14.492753623188406</v>
      </c>
    </row>
    <row r="24" spans="1:255" ht="14.1" customHeight="1" x14ac:dyDescent="0.2">
      <c r="A24" s="306">
        <v>24</v>
      </c>
      <c r="B24" s="307" t="s">
        <v>241</v>
      </c>
      <c r="C24" s="308"/>
      <c r="D24" s="113">
        <v>3.0418365805769523</v>
      </c>
      <c r="E24" s="115">
        <v>1007</v>
      </c>
      <c r="F24" s="114">
        <v>1048</v>
      </c>
      <c r="G24" s="114">
        <v>1083</v>
      </c>
      <c r="H24" s="114">
        <v>1092</v>
      </c>
      <c r="I24" s="140">
        <v>1107</v>
      </c>
      <c r="J24" s="115">
        <v>-100</v>
      </c>
      <c r="K24" s="116">
        <v>-9.033423667570009</v>
      </c>
    </row>
    <row r="25" spans="1:255" ht="14.1" customHeight="1" x14ac:dyDescent="0.2">
      <c r="A25" s="306">
        <v>25</v>
      </c>
      <c r="B25" s="307" t="s">
        <v>242</v>
      </c>
      <c r="C25" s="308"/>
      <c r="D25" s="113">
        <v>4.0537683129436637</v>
      </c>
      <c r="E25" s="115">
        <v>1342</v>
      </c>
      <c r="F25" s="114">
        <v>1266</v>
      </c>
      <c r="G25" s="114">
        <v>1402</v>
      </c>
      <c r="H25" s="114">
        <v>1405</v>
      </c>
      <c r="I25" s="140">
        <v>1418</v>
      </c>
      <c r="J25" s="115">
        <v>-76</v>
      </c>
      <c r="K25" s="116">
        <v>-5.3596614950634693</v>
      </c>
    </row>
    <row r="26" spans="1:255" ht="14.1" customHeight="1" x14ac:dyDescent="0.2">
      <c r="A26" s="306">
        <v>26</v>
      </c>
      <c r="B26" s="307" t="s">
        <v>243</v>
      </c>
      <c r="C26" s="308"/>
      <c r="D26" s="113">
        <v>2.8394502341036096</v>
      </c>
      <c r="E26" s="115">
        <v>940</v>
      </c>
      <c r="F26" s="114">
        <v>991</v>
      </c>
      <c r="G26" s="114">
        <v>1050</v>
      </c>
      <c r="H26" s="114">
        <v>1046</v>
      </c>
      <c r="I26" s="140">
        <v>1070</v>
      </c>
      <c r="J26" s="115">
        <v>-130</v>
      </c>
      <c r="K26" s="116">
        <v>-12.149532710280374</v>
      </c>
    </row>
    <row r="27" spans="1:255" ht="14.1" customHeight="1" x14ac:dyDescent="0.2">
      <c r="A27" s="306">
        <v>27</v>
      </c>
      <c r="B27" s="307" t="s">
        <v>244</v>
      </c>
      <c r="C27" s="308"/>
      <c r="D27" s="113">
        <v>1.6130493883099231</v>
      </c>
      <c r="E27" s="115">
        <v>534</v>
      </c>
      <c r="F27" s="114">
        <v>545</v>
      </c>
      <c r="G27" s="114">
        <v>557</v>
      </c>
      <c r="H27" s="114">
        <v>547</v>
      </c>
      <c r="I27" s="140">
        <v>543</v>
      </c>
      <c r="J27" s="115">
        <v>-9</v>
      </c>
      <c r="K27" s="116">
        <v>-1.6574585635359116</v>
      </c>
    </row>
    <row r="28" spans="1:255" ht="14.1" customHeight="1" x14ac:dyDescent="0.2">
      <c r="A28" s="306">
        <v>28</v>
      </c>
      <c r="B28" s="307" t="s">
        <v>245</v>
      </c>
      <c r="C28" s="308"/>
      <c r="D28" s="113">
        <v>0.58903488898957856</v>
      </c>
      <c r="E28" s="115">
        <v>195</v>
      </c>
      <c r="F28" s="114">
        <v>201</v>
      </c>
      <c r="G28" s="114">
        <v>206</v>
      </c>
      <c r="H28" s="114">
        <v>200</v>
      </c>
      <c r="I28" s="140">
        <v>205</v>
      </c>
      <c r="J28" s="115">
        <v>-10</v>
      </c>
      <c r="K28" s="116">
        <v>-4.8780487804878048</v>
      </c>
    </row>
    <row r="29" spans="1:255" ht="14.1" customHeight="1" x14ac:dyDescent="0.2">
      <c r="A29" s="306">
        <v>29</v>
      </c>
      <c r="B29" s="307" t="s">
        <v>246</v>
      </c>
      <c r="C29" s="308"/>
      <c r="D29" s="113">
        <v>1.7489805165382872</v>
      </c>
      <c r="E29" s="115">
        <v>579</v>
      </c>
      <c r="F29" s="114">
        <v>588</v>
      </c>
      <c r="G29" s="114">
        <v>592</v>
      </c>
      <c r="H29" s="114">
        <v>588</v>
      </c>
      <c r="I29" s="140">
        <v>592</v>
      </c>
      <c r="J29" s="115">
        <v>-13</v>
      </c>
      <c r="K29" s="116">
        <v>-2.1959459459459461</v>
      </c>
    </row>
    <row r="30" spans="1:255" ht="14.1" customHeight="1" x14ac:dyDescent="0.2">
      <c r="A30" s="306" t="s">
        <v>247</v>
      </c>
      <c r="B30" s="307" t="s">
        <v>248</v>
      </c>
      <c r="C30" s="308"/>
      <c r="D30" s="113">
        <v>0.77329708503247241</v>
      </c>
      <c r="E30" s="115">
        <v>256</v>
      </c>
      <c r="F30" s="114">
        <v>247</v>
      </c>
      <c r="G30" s="114">
        <v>249</v>
      </c>
      <c r="H30" s="114">
        <v>241</v>
      </c>
      <c r="I30" s="140">
        <v>245</v>
      </c>
      <c r="J30" s="115">
        <v>11</v>
      </c>
      <c r="K30" s="116">
        <v>4.4897959183673466</v>
      </c>
    </row>
    <row r="31" spans="1:255" ht="14.1" customHeight="1" x14ac:dyDescent="0.2">
      <c r="A31" s="306" t="s">
        <v>249</v>
      </c>
      <c r="B31" s="307" t="s">
        <v>250</v>
      </c>
      <c r="C31" s="308"/>
      <c r="D31" s="113">
        <v>0.97568343150581482</v>
      </c>
      <c r="E31" s="115">
        <v>323</v>
      </c>
      <c r="F31" s="114">
        <v>341</v>
      </c>
      <c r="G31" s="114">
        <v>343</v>
      </c>
      <c r="H31" s="114">
        <v>347</v>
      </c>
      <c r="I31" s="140">
        <v>347</v>
      </c>
      <c r="J31" s="115">
        <v>-24</v>
      </c>
      <c r="K31" s="116">
        <v>-6.9164265129682994</v>
      </c>
    </row>
    <row r="32" spans="1:255" ht="14.1" customHeight="1" x14ac:dyDescent="0.2">
      <c r="A32" s="306">
        <v>31</v>
      </c>
      <c r="B32" s="307" t="s">
        <v>251</v>
      </c>
      <c r="C32" s="308"/>
      <c r="D32" s="113">
        <v>1.0028696571514877</v>
      </c>
      <c r="E32" s="115">
        <v>332</v>
      </c>
      <c r="F32" s="114">
        <v>329</v>
      </c>
      <c r="G32" s="114">
        <v>334</v>
      </c>
      <c r="H32" s="114">
        <v>334</v>
      </c>
      <c r="I32" s="140">
        <v>337</v>
      </c>
      <c r="J32" s="115">
        <v>-5</v>
      </c>
      <c r="K32" s="116">
        <v>-1.4836795252225519</v>
      </c>
    </row>
    <row r="33" spans="1:11" ht="14.1" customHeight="1" x14ac:dyDescent="0.2">
      <c r="A33" s="306">
        <v>32</v>
      </c>
      <c r="B33" s="307" t="s">
        <v>252</v>
      </c>
      <c r="C33" s="308"/>
      <c r="D33" s="113">
        <v>4.0869959220661531</v>
      </c>
      <c r="E33" s="115">
        <v>1353</v>
      </c>
      <c r="F33" s="114">
        <v>1324</v>
      </c>
      <c r="G33" s="114">
        <v>1422</v>
      </c>
      <c r="H33" s="114">
        <v>1406</v>
      </c>
      <c r="I33" s="140">
        <v>1388</v>
      </c>
      <c r="J33" s="115">
        <v>-35</v>
      </c>
      <c r="K33" s="116">
        <v>-2.521613832853026</v>
      </c>
    </row>
    <row r="34" spans="1:11" ht="14.1" customHeight="1" x14ac:dyDescent="0.2">
      <c r="A34" s="306">
        <v>33</v>
      </c>
      <c r="B34" s="307" t="s">
        <v>253</v>
      </c>
      <c r="C34" s="308"/>
      <c r="D34" s="113">
        <v>1.5496148618033529</v>
      </c>
      <c r="E34" s="115">
        <v>513</v>
      </c>
      <c r="F34" s="114">
        <v>549</v>
      </c>
      <c r="G34" s="114">
        <v>558</v>
      </c>
      <c r="H34" s="114">
        <v>552</v>
      </c>
      <c r="I34" s="140">
        <v>553</v>
      </c>
      <c r="J34" s="115">
        <v>-40</v>
      </c>
      <c r="K34" s="116">
        <v>-7.2332730560578664</v>
      </c>
    </row>
    <row r="35" spans="1:11" ht="14.1" customHeight="1" x14ac:dyDescent="0.2">
      <c r="A35" s="306">
        <v>34</v>
      </c>
      <c r="B35" s="307" t="s">
        <v>254</v>
      </c>
      <c r="C35" s="308"/>
      <c r="D35" s="113">
        <v>2.6521673463223077</v>
      </c>
      <c r="E35" s="115">
        <v>878</v>
      </c>
      <c r="F35" s="114">
        <v>883</v>
      </c>
      <c r="G35" s="114">
        <v>881</v>
      </c>
      <c r="H35" s="114">
        <v>866</v>
      </c>
      <c r="I35" s="140">
        <v>853</v>
      </c>
      <c r="J35" s="115">
        <v>25</v>
      </c>
      <c r="K35" s="116">
        <v>2.9308323563892147</v>
      </c>
    </row>
    <row r="36" spans="1:11" ht="14.1" customHeight="1" x14ac:dyDescent="0.2">
      <c r="A36" s="306">
        <v>41</v>
      </c>
      <c r="B36" s="307" t="s">
        <v>255</v>
      </c>
      <c r="C36" s="308"/>
      <c r="D36" s="113">
        <v>0.80048331067814527</v>
      </c>
      <c r="E36" s="115">
        <v>265</v>
      </c>
      <c r="F36" s="114">
        <v>272</v>
      </c>
      <c r="G36" s="114">
        <v>283</v>
      </c>
      <c r="H36" s="114">
        <v>277</v>
      </c>
      <c r="I36" s="140">
        <v>274</v>
      </c>
      <c r="J36" s="115">
        <v>-9</v>
      </c>
      <c r="K36" s="116">
        <v>-3.2846715328467155</v>
      </c>
    </row>
    <row r="37" spans="1:11" ht="14.1" customHeight="1" x14ac:dyDescent="0.2">
      <c r="A37" s="306">
        <v>42</v>
      </c>
      <c r="B37" s="307" t="s">
        <v>256</v>
      </c>
      <c r="C37" s="308"/>
      <c r="D37" s="113">
        <v>0.11478628605950762</v>
      </c>
      <c r="E37" s="115">
        <v>38</v>
      </c>
      <c r="F37" s="114">
        <v>37</v>
      </c>
      <c r="G37" s="114">
        <v>33</v>
      </c>
      <c r="H37" s="114">
        <v>32</v>
      </c>
      <c r="I37" s="140">
        <v>31</v>
      </c>
      <c r="J37" s="115">
        <v>7</v>
      </c>
      <c r="K37" s="116">
        <v>22.580645161290324</v>
      </c>
    </row>
    <row r="38" spans="1:11" ht="14.1" customHeight="1" x14ac:dyDescent="0.2">
      <c r="A38" s="306">
        <v>43</v>
      </c>
      <c r="B38" s="307" t="s">
        <v>257</v>
      </c>
      <c r="C38" s="308"/>
      <c r="D38" s="113">
        <v>0.74611085938679955</v>
      </c>
      <c r="E38" s="115">
        <v>247</v>
      </c>
      <c r="F38" s="114">
        <v>238</v>
      </c>
      <c r="G38" s="114">
        <v>240</v>
      </c>
      <c r="H38" s="114">
        <v>233</v>
      </c>
      <c r="I38" s="140">
        <v>232</v>
      </c>
      <c r="J38" s="115">
        <v>15</v>
      </c>
      <c r="K38" s="116">
        <v>6.4655172413793105</v>
      </c>
    </row>
    <row r="39" spans="1:11" ht="14.1" customHeight="1" x14ac:dyDescent="0.2">
      <c r="A39" s="306">
        <v>51</v>
      </c>
      <c r="B39" s="307" t="s">
        <v>258</v>
      </c>
      <c r="C39" s="308"/>
      <c r="D39" s="113">
        <v>6.8146805618486637</v>
      </c>
      <c r="E39" s="115">
        <v>2256</v>
      </c>
      <c r="F39" s="114">
        <v>2235</v>
      </c>
      <c r="G39" s="114">
        <v>2321</v>
      </c>
      <c r="H39" s="114">
        <v>2298</v>
      </c>
      <c r="I39" s="140">
        <v>2356</v>
      </c>
      <c r="J39" s="115">
        <v>-100</v>
      </c>
      <c r="K39" s="116">
        <v>-4.2444821731748723</v>
      </c>
    </row>
    <row r="40" spans="1:11" ht="14.1" customHeight="1" x14ac:dyDescent="0.2">
      <c r="A40" s="306" t="s">
        <v>259</v>
      </c>
      <c r="B40" s="307" t="s">
        <v>260</v>
      </c>
      <c r="C40" s="308"/>
      <c r="D40" s="113">
        <v>6.0293007098625582</v>
      </c>
      <c r="E40" s="115">
        <v>1996</v>
      </c>
      <c r="F40" s="114">
        <v>2004</v>
      </c>
      <c r="G40" s="114">
        <v>2027</v>
      </c>
      <c r="H40" s="114">
        <v>2028</v>
      </c>
      <c r="I40" s="140">
        <v>2096</v>
      </c>
      <c r="J40" s="115">
        <v>-100</v>
      </c>
      <c r="K40" s="116">
        <v>-4.770992366412214</v>
      </c>
    </row>
    <row r="41" spans="1:11" ht="14.1" customHeight="1" x14ac:dyDescent="0.2">
      <c r="A41" s="306"/>
      <c r="B41" s="307" t="s">
        <v>261</v>
      </c>
      <c r="C41" s="308"/>
      <c r="D41" s="113">
        <v>4.9750792931581334</v>
      </c>
      <c r="E41" s="115">
        <v>1647</v>
      </c>
      <c r="F41" s="114">
        <v>1662</v>
      </c>
      <c r="G41" s="114">
        <v>1688</v>
      </c>
      <c r="H41" s="114">
        <v>1657</v>
      </c>
      <c r="I41" s="140">
        <v>1733</v>
      </c>
      <c r="J41" s="115">
        <v>-86</v>
      </c>
      <c r="K41" s="116">
        <v>-4.9624927870744378</v>
      </c>
    </row>
    <row r="42" spans="1:11" ht="14.1" customHeight="1" x14ac:dyDescent="0.2">
      <c r="A42" s="306">
        <v>52</v>
      </c>
      <c r="B42" s="307" t="s">
        <v>262</v>
      </c>
      <c r="C42" s="308"/>
      <c r="D42" s="113">
        <v>5.165382872677843</v>
      </c>
      <c r="E42" s="115">
        <v>1710</v>
      </c>
      <c r="F42" s="114">
        <v>1698</v>
      </c>
      <c r="G42" s="114">
        <v>1712</v>
      </c>
      <c r="H42" s="114">
        <v>1694</v>
      </c>
      <c r="I42" s="140">
        <v>1662</v>
      </c>
      <c r="J42" s="115">
        <v>48</v>
      </c>
      <c r="K42" s="116">
        <v>2.8880866425992782</v>
      </c>
    </row>
    <row r="43" spans="1:11" ht="14.1" customHeight="1" x14ac:dyDescent="0.2">
      <c r="A43" s="306" t="s">
        <v>263</v>
      </c>
      <c r="B43" s="307" t="s">
        <v>264</v>
      </c>
      <c r="C43" s="308"/>
      <c r="D43" s="113">
        <v>4.591451442380305</v>
      </c>
      <c r="E43" s="115">
        <v>1520</v>
      </c>
      <c r="F43" s="114">
        <v>1508</v>
      </c>
      <c r="G43" s="114">
        <v>1507</v>
      </c>
      <c r="H43" s="114">
        <v>1494</v>
      </c>
      <c r="I43" s="140">
        <v>1461</v>
      </c>
      <c r="J43" s="115">
        <v>59</v>
      </c>
      <c r="K43" s="116">
        <v>4.0383299110198498</v>
      </c>
    </row>
    <row r="44" spans="1:11" ht="14.1" customHeight="1" x14ac:dyDescent="0.2">
      <c r="A44" s="306">
        <v>53</v>
      </c>
      <c r="B44" s="307" t="s">
        <v>265</v>
      </c>
      <c r="C44" s="308"/>
      <c r="D44" s="113">
        <v>0.78537985198610483</v>
      </c>
      <c r="E44" s="115">
        <v>260</v>
      </c>
      <c r="F44" s="114">
        <v>238</v>
      </c>
      <c r="G44" s="114">
        <v>240</v>
      </c>
      <c r="H44" s="114">
        <v>236</v>
      </c>
      <c r="I44" s="140">
        <v>232</v>
      </c>
      <c r="J44" s="115">
        <v>28</v>
      </c>
      <c r="K44" s="116">
        <v>12.068965517241379</v>
      </c>
    </row>
    <row r="45" spans="1:11" ht="14.1" customHeight="1" x14ac:dyDescent="0.2">
      <c r="A45" s="306" t="s">
        <v>266</v>
      </c>
      <c r="B45" s="307" t="s">
        <v>267</v>
      </c>
      <c r="C45" s="308"/>
      <c r="D45" s="113">
        <v>0.74309016764839153</v>
      </c>
      <c r="E45" s="115">
        <v>246</v>
      </c>
      <c r="F45" s="114">
        <v>225</v>
      </c>
      <c r="G45" s="114">
        <v>227</v>
      </c>
      <c r="H45" s="114">
        <v>221</v>
      </c>
      <c r="I45" s="140">
        <v>218</v>
      </c>
      <c r="J45" s="115">
        <v>28</v>
      </c>
      <c r="K45" s="116">
        <v>12.844036697247706</v>
      </c>
    </row>
    <row r="46" spans="1:11" ht="14.1" customHeight="1" x14ac:dyDescent="0.2">
      <c r="A46" s="306">
        <v>54</v>
      </c>
      <c r="B46" s="307" t="s">
        <v>268</v>
      </c>
      <c r="C46" s="308"/>
      <c r="D46" s="113">
        <v>3.2412022353118863</v>
      </c>
      <c r="E46" s="115">
        <v>1073</v>
      </c>
      <c r="F46" s="114">
        <v>1047</v>
      </c>
      <c r="G46" s="114">
        <v>982</v>
      </c>
      <c r="H46" s="114">
        <v>892</v>
      </c>
      <c r="I46" s="140">
        <v>847</v>
      </c>
      <c r="J46" s="115">
        <v>226</v>
      </c>
      <c r="K46" s="116">
        <v>26.68240850059032</v>
      </c>
    </row>
    <row r="47" spans="1:11" ht="14.1" customHeight="1" x14ac:dyDescent="0.2">
      <c r="A47" s="306">
        <v>61</v>
      </c>
      <c r="B47" s="307" t="s">
        <v>269</v>
      </c>
      <c r="C47" s="308"/>
      <c r="D47" s="113">
        <v>2.6038362785077784</v>
      </c>
      <c r="E47" s="115">
        <v>862</v>
      </c>
      <c r="F47" s="114">
        <v>846</v>
      </c>
      <c r="G47" s="114">
        <v>852</v>
      </c>
      <c r="H47" s="114">
        <v>826</v>
      </c>
      <c r="I47" s="140">
        <v>836</v>
      </c>
      <c r="J47" s="115">
        <v>26</v>
      </c>
      <c r="K47" s="116">
        <v>3.1100478468899522</v>
      </c>
    </row>
    <row r="48" spans="1:11" ht="14.1" customHeight="1" x14ac:dyDescent="0.2">
      <c r="A48" s="306">
        <v>62</v>
      </c>
      <c r="B48" s="307" t="s">
        <v>270</v>
      </c>
      <c r="C48" s="308"/>
      <c r="D48" s="113">
        <v>7.6030811055731764</v>
      </c>
      <c r="E48" s="115">
        <v>2517</v>
      </c>
      <c r="F48" s="114">
        <v>2519</v>
      </c>
      <c r="G48" s="114">
        <v>2598</v>
      </c>
      <c r="H48" s="114">
        <v>2549</v>
      </c>
      <c r="I48" s="140">
        <v>2608</v>
      </c>
      <c r="J48" s="115">
        <v>-91</v>
      </c>
      <c r="K48" s="116">
        <v>-3.4892638036809815</v>
      </c>
    </row>
    <row r="49" spans="1:11" ht="14.1" customHeight="1" x14ac:dyDescent="0.2">
      <c r="A49" s="306">
        <v>63</v>
      </c>
      <c r="B49" s="307" t="s">
        <v>271</v>
      </c>
      <c r="C49" s="308"/>
      <c r="D49" s="113">
        <v>1.9030357951971002</v>
      </c>
      <c r="E49" s="115">
        <v>630</v>
      </c>
      <c r="F49" s="114">
        <v>552</v>
      </c>
      <c r="G49" s="114">
        <v>660</v>
      </c>
      <c r="H49" s="114">
        <v>626</v>
      </c>
      <c r="I49" s="140">
        <v>603</v>
      </c>
      <c r="J49" s="115">
        <v>27</v>
      </c>
      <c r="K49" s="116">
        <v>4.4776119402985071</v>
      </c>
    </row>
    <row r="50" spans="1:11" ht="14.1" customHeight="1" x14ac:dyDescent="0.2">
      <c r="A50" s="306" t="s">
        <v>272</v>
      </c>
      <c r="B50" s="307" t="s">
        <v>273</v>
      </c>
      <c r="C50" s="308"/>
      <c r="D50" s="113">
        <v>0.17822081256607764</v>
      </c>
      <c r="E50" s="115">
        <v>59</v>
      </c>
      <c r="F50" s="114">
        <v>53</v>
      </c>
      <c r="G50" s="114">
        <v>52</v>
      </c>
      <c r="H50" s="114">
        <v>51</v>
      </c>
      <c r="I50" s="140">
        <v>53</v>
      </c>
      <c r="J50" s="115">
        <v>6</v>
      </c>
      <c r="K50" s="116">
        <v>11.320754716981131</v>
      </c>
    </row>
    <row r="51" spans="1:11" ht="14.1" customHeight="1" x14ac:dyDescent="0.2">
      <c r="A51" s="306" t="s">
        <v>274</v>
      </c>
      <c r="B51" s="307" t="s">
        <v>275</v>
      </c>
      <c r="C51" s="308"/>
      <c r="D51" s="113">
        <v>1.4529527261742938</v>
      </c>
      <c r="E51" s="115">
        <v>481</v>
      </c>
      <c r="F51" s="114">
        <v>437</v>
      </c>
      <c r="G51" s="114">
        <v>523</v>
      </c>
      <c r="H51" s="114">
        <v>486</v>
      </c>
      <c r="I51" s="140">
        <v>462</v>
      </c>
      <c r="J51" s="115">
        <v>19</v>
      </c>
      <c r="K51" s="116">
        <v>4.112554112554113</v>
      </c>
    </row>
    <row r="52" spans="1:11" ht="14.1" customHeight="1" x14ac:dyDescent="0.2">
      <c r="A52" s="306">
        <v>71</v>
      </c>
      <c r="B52" s="307" t="s">
        <v>276</v>
      </c>
      <c r="C52" s="308"/>
      <c r="D52" s="113">
        <v>9.6873584050747628</v>
      </c>
      <c r="E52" s="115">
        <v>3207</v>
      </c>
      <c r="F52" s="114">
        <v>3233</v>
      </c>
      <c r="G52" s="114">
        <v>3279</v>
      </c>
      <c r="H52" s="114">
        <v>3206</v>
      </c>
      <c r="I52" s="140">
        <v>3247</v>
      </c>
      <c r="J52" s="115">
        <v>-40</v>
      </c>
      <c r="K52" s="116">
        <v>-1.2319063751154913</v>
      </c>
    </row>
    <row r="53" spans="1:11" ht="14.1" customHeight="1" x14ac:dyDescent="0.2">
      <c r="A53" s="306" t="s">
        <v>277</v>
      </c>
      <c r="B53" s="307" t="s">
        <v>278</v>
      </c>
      <c r="C53" s="308"/>
      <c r="D53" s="113">
        <v>2.5464431354780244</v>
      </c>
      <c r="E53" s="115">
        <v>843</v>
      </c>
      <c r="F53" s="114">
        <v>833</v>
      </c>
      <c r="G53" s="114">
        <v>857</v>
      </c>
      <c r="H53" s="114">
        <v>844</v>
      </c>
      <c r="I53" s="140">
        <v>855</v>
      </c>
      <c r="J53" s="115">
        <v>-12</v>
      </c>
      <c r="K53" s="116">
        <v>-1.4035087719298245</v>
      </c>
    </row>
    <row r="54" spans="1:11" ht="14.1" customHeight="1" x14ac:dyDescent="0.2">
      <c r="A54" s="306" t="s">
        <v>279</v>
      </c>
      <c r="B54" s="307" t="s">
        <v>280</v>
      </c>
      <c r="C54" s="308"/>
      <c r="D54" s="113">
        <v>6.005135175955294</v>
      </c>
      <c r="E54" s="115">
        <v>1988</v>
      </c>
      <c r="F54" s="114">
        <v>2022</v>
      </c>
      <c r="G54" s="114">
        <v>2049</v>
      </c>
      <c r="H54" s="114">
        <v>1996</v>
      </c>
      <c r="I54" s="140">
        <v>2029</v>
      </c>
      <c r="J54" s="115">
        <v>-41</v>
      </c>
      <c r="K54" s="116">
        <v>-2.0206998521439132</v>
      </c>
    </row>
    <row r="55" spans="1:11" ht="14.1" customHeight="1" x14ac:dyDescent="0.2">
      <c r="A55" s="306">
        <v>72</v>
      </c>
      <c r="B55" s="307" t="s">
        <v>281</v>
      </c>
      <c r="C55" s="308"/>
      <c r="D55" s="113">
        <v>2.8334088506267934</v>
      </c>
      <c r="E55" s="115">
        <v>938</v>
      </c>
      <c r="F55" s="114">
        <v>940</v>
      </c>
      <c r="G55" s="114">
        <v>940</v>
      </c>
      <c r="H55" s="114">
        <v>924</v>
      </c>
      <c r="I55" s="140">
        <v>936</v>
      </c>
      <c r="J55" s="115">
        <v>2</v>
      </c>
      <c r="K55" s="116">
        <v>0.21367521367521367</v>
      </c>
    </row>
    <row r="56" spans="1:11" ht="14.1" customHeight="1" x14ac:dyDescent="0.2">
      <c r="A56" s="306" t="s">
        <v>282</v>
      </c>
      <c r="B56" s="307" t="s">
        <v>283</v>
      </c>
      <c r="C56" s="308"/>
      <c r="D56" s="113">
        <v>1.4287871922670292</v>
      </c>
      <c r="E56" s="115">
        <v>473</v>
      </c>
      <c r="F56" s="114">
        <v>471</v>
      </c>
      <c r="G56" s="114">
        <v>476</v>
      </c>
      <c r="H56" s="114">
        <v>470</v>
      </c>
      <c r="I56" s="140">
        <v>479</v>
      </c>
      <c r="J56" s="115">
        <v>-6</v>
      </c>
      <c r="K56" s="116">
        <v>-1.2526096033402923</v>
      </c>
    </row>
    <row r="57" spans="1:11" ht="14.1" customHeight="1" x14ac:dyDescent="0.2">
      <c r="A57" s="306" t="s">
        <v>284</v>
      </c>
      <c r="B57" s="307" t="s">
        <v>285</v>
      </c>
      <c r="C57" s="308"/>
      <c r="D57" s="113">
        <v>0.82162815284700197</v>
      </c>
      <c r="E57" s="115">
        <v>272</v>
      </c>
      <c r="F57" s="114">
        <v>270</v>
      </c>
      <c r="G57" s="114">
        <v>267</v>
      </c>
      <c r="H57" s="114">
        <v>260</v>
      </c>
      <c r="I57" s="140">
        <v>262</v>
      </c>
      <c r="J57" s="115">
        <v>10</v>
      </c>
      <c r="K57" s="116">
        <v>3.8167938931297711</v>
      </c>
    </row>
    <row r="58" spans="1:11" ht="14.1" customHeight="1" x14ac:dyDescent="0.2">
      <c r="A58" s="306">
        <v>73</v>
      </c>
      <c r="B58" s="307" t="s">
        <v>286</v>
      </c>
      <c r="C58" s="308"/>
      <c r="D58" s="113">
        <v>2.4437396163721492</v>
      </c>
      <c r="E58" s="115">
        <v>809</v>
      </c>
      <c r="F58" s="114">
        <v>817</v>
      </c>
      <c r="G58" s="114">
        <v>813</v>
      </c>
      <c r="H58" s="114">
        <v>801</v>
      </c>
      <c r="I58" s="140">
        <v>788</v>
      </c>
      <c r="J58" s="115">
        <v>21</v>
      </c>
      <c r="K58" s="116">
        <v>2.6649746192893402</v>
      </c>
    </row>
    <row r="59" spans="1:11" ht="14.1" customHeight="1" x14ac:dyDescent="0.2">
      <c r="A59" s="306" t="s">
        <v>287</v>
      </c>
      <c r="B59" s="307" t="s">
        <v>288</v>
      </c>
      <c r="C59" s="308"/>
      <c r="D59" s="113">
        <v>1.9876151638725268</v>
      </c>
      <c r="E59" s="115">
        <v>658</v>
      </c>
      <c r="F59" s="114">
        <v>663</v>
      </c>
      <c r="G59" s="114">
        <v>661</v>
      </c>
      <c r="H59" s="114">
        <v>653</v>
      </c>
      <c r="I59" s="140">
        <v>643</v>
      </c>
      <c r="J59" s="115">
        <v>15</v>
      </c>
      <c r="K59" s="116">
        <v>2.3328149300155521</v>
      </c>
    </row>
    <row r="60" spans="1:11" ht="14.1" customHeight="1" x14ac:dyDescent="0.2">
      <c r="A60" s="306">
        <v>81</v>
      </c>
      <c r="B60" s="307" t="s">
        <v>289</v>
      </c>
      <c r="C60" s="308"/>
      <c r="D60" s="113">
        <v>10.744600513517595</v>
      </c>
      <c r="E60" s="115">
        <v>3557</v>
      </c>
      <c r="F60" s="114">
        <v>3572</v>
      </c>
      <c r="G60" s="114">
        <v>3555</v>
      </c>
      <c r="H60" s="114">
        <v>3512</v>
      </c>
      <c r="I60" s="140">
        <v>3517</v>
      </c>
      <c r="J60" s="115">
        <v>40</v>
      </c>
      <c r="K60" s="116">
        <v>1.1373329542223487</v>
      </c>
    </row>
    <row r="61" spans="1:11" ht="14.1" customHeight="1" x14ac:dyDescent="0.2">
      <c r="A61" s="306" t="s">
        <v>290</v>
      </c>
      <c r="B61" s="307" t="s">
        <v>291</v>
      </c>
      <c r="C61" s="308"/>
      <c r="D61" s="113">
        <v>3.422443739616372</v>
      </c>
      <c r="E61" s="115">
        <v>1133</v>
      </c>
      <c r="F61" s="114">
        <v>1151</v>
      </c>
      <c r="G61" s="114">
        <v>1154</v>
      </c>
      <c r="H61" s="114">
        <v>1120</v>
      </c>
      <c r="I61" s="140">
        <v>1133</v>
      </c>
      <c r="J61" s="115">
        <v>0</v>
      </c>
      <c r="K61" s="116">
        <v>0</v>
      </c>
    </row>
    <row r="62" spans="1:11" ht="14.1" customHeight="1" x14ac:dyDescent="0.2">
      <c r="A62" s="306" t="s">
        <v>292</v>
      </c>
      <c r="B62" s="307" t="s">
        <v>293</v>
      </c>
      <c r="C62" s="308"/>
      <c r="D62" s="113">
        <v>4.3286512611388011</v>
      </c>
      <c r="E62" s="115">
        <v>1433</v>
      </c>
      <c r="F62" s="114">
        <v>1426</v>
      </c>
      <c r="G62" s="114">
        <v>1419</v>
      </c>
      <c r="H62" s="114">
        <v>1411</v>
      </c>
      <c r="I62" s="140">
        <v>1414</v>
      </c>
      <c r="J62" s="115">
        <v>19</v>
      </c>
      <c r="K62" s="116">
        <v>1.3437057991513437</v>
      </c>
    </row>
    <row r="63" spans="1:11" ht="14.1" customHeight="1" x14ac:dyDescent="0.2">
      <c r="A63" s="306"/>
      <c r="B63" s="307" t="s">
        <v>294</v>
      </c>
      <c r="C63" s="308"/>
      <c r="D63" s="113">
        <v>3.8936716508080349</v>
      </c>
      <c r="E63" s="115">
        <v>1289</v>
      </c>
      <c r="F63" s="114">
        <v>1284</v>
      </c>
      <c r="G63" s="114">
        <v>1283</v>
      </c>
      <c r="H63" s="114">
        <v>1279</v>
      </c>
      <c r="I63" s="140">
        <v>1281</v>
      </c>
      <c r="J63" s="115">
        <v>8</v>
      </c>
      <c r="K63" s="116">
        <v>0.62451209992193601</v>
      </c>
    </row>
    <row r="64" spans="1:11" ht="14.1" customHeight="1" x14ac:dyDescent="0.2">
      <c r="A64" s="306" t="s">
        <v>295</v>
      </c>
      <c r="B64" s="307" t="s">
        <v>296</v>
      </c>
      <c r="C64" s="308"/>
      <c r="D64" s="113">
        <v>1.0391179580123848</v>
      </c>
      <c r="E64" s="115">
        <v>344</v>
      </c>
      <c r="F64" s="114">
        <v>349</v>
      </c>
      <c r="G64" s="114">
        <v>341</v>
      </c>
      <c r="H64" s="114">
        <v>341</v>
      </c>
      <c r="I64" s="140">
        <v>334</v>
      </c>
      <c r="J64" s="115">
        <v>10</v>
      </c>
      <c r="K64" s="116">
        <v>2.9940119760479043</v>
      </c>
    </row>
    <row r="65" spans="1:11" ht="14.1" customHeight="1" x14ac:dyDescent="0.2">
      <c r="A65" s="306" t="s">
        <v>297</v>
      </c>
      <c r="B65" s="307" t="s">
        <v>298</v>
      </c>
      <c r="C65" s="308"/>
      <c r="D65" s="113">
        <v>0.87902129587675581</v>
      </c>
      <c r="E65" s="115">
        <v>291</v>
      </c>
      <c r="F65" s="114">
        <v>296</v>
      </c>
      <c r="G65" s="114">
        <v>287</v>
      </c>
      <c r="H65" s="114">
        <v>287</v>
      </c>
      <c r="I65" s="140">
        <v>285</v>
      </c>
      <c r="J65" s="115">
        <v>6</v>
      </c>
      <c r="K65" s="116">
        <v>2.1052631578947367</v>
      </c>
    </row>
    <row r="66" spans="1:11" ht="14.1" customHeight="1" x14ac:dyDescent="0.2">
      <c r="A66" s="306">
        <v>82</v>
      </c>
      <c r="B66" s="307" t="s">
        <v>299</v>
      </c>
      <c r="C66" s="308"/>
      <c r="D66" s="113">
        <v>4.4706237728439815</v>
      </c>
      <c r="E66" s="115">
        <v>1480</v>
      </c>
      <c r="F66" s="114">
        <v>1495</v>
      </c>
      <c r="G66" s="114">
        <v>1472</v>
      </c>
      <c r="H66" s="114">
        <v>1461</v>
      </c>
      <c r="I66" s="140">
        <v>1429</v>
      </c>
      <c r="J66" s="115">
        <v>51</v>
      </c>
      <c r="K66" s="116">
        <v>3.568929321203639</v>
      </c>
    </row>
    <row r="67" spans="1:11" ht="14.1" customHeight="1" x14ac:dyDescent="0.2">
      <c r="A67" s="306" t="s">
        <v>300</v>
      </c>
      <c r="B67" s="307" t="s">
        <v>301</v>
      </c>
      <c r="C67" s="308"/>
      <c r="D67" s="113">
        <v>3.1264159492523786</v>
      </c>
      <c r="E67" s="115">
        <v>1035</v>
      </c>
      <c r="F67" s="114">
        <v>1058</v>
      </c>
      <c r="G67" s="114">
        <v>1033</v>
      </c>
      <c r="H67" s="114">
        <v>1041</v>
      </c>
      <c r="I67" s="140">
        <v>1011</v>
      </c>
      <c r="J67" s="115">
        <v>24</v>
      </c>
      <c r="K67" s="116">
        <v>2.3738872403560829</v>
      </c>
    </row>
    <row r="68" spans="1:11" ht="14.1" customHeight="1" x14ac:dyDescent="0.2">
      <c r="A68" s="306" t="s">
        <v>302</v>
      </c>
      <c r="B68" s="307" t="s">
        <v>303</v>
      </c>
      <c r="C68" s="308"/>
      <c r="D68" s="113">
        <v>0.80652469415496153</v>
      </c>
      <c r="E68" s="115">
        <v>267</v>
      </c>
      <c r="F68" s="114">
        <v>259</v>
      </c>
      <c r="G68" s="114">
        <v>261</v>
      </c>
      <c r="H68" s="114">
        <v>244</v>
      </c>
      <c r="I68" s="140">
        <v>245</v>
      </c>
      <c r="J68" s="115">
        <v>22</v>
      </c>
      <c r="K68" s="116">
        <v>8.9795918367346932</v>
      </c>
    </row>
    <row r="69" spans="1:11" ht="14.1" customHeight="1" x14ac:dyDescent="0.2">
      <c r="A69" s="306">
        <v>83</v>
      </c>
      <c r="B69" s="307" t="s">
        <v>304</v>
      </c>
      <c r="C69" s="308"/>
      <c r="D69" s="113">
        <v>8.6875094396616817</v>
      </c>
      <c r="E69" s="115">
        <v>2876</v>
      </c>
      <c r="F69" s="114">
        <v>2881</v>
      </c>
      <c r="G69" s="114">
        <v>2875</v>
      </c>
      <c r="H69" s="114">
        <v>2750</v>
      </c>
      <c r="I69" s="140">
        <v>2722</v>
      </c>
      <c r="J69" s="115">
        <v>154</v>
      </c>
      <c r="K69" s="116">
        <v>5.6576047024246874</v>
      </c>
    </row>
    <row r="70" spans="1:11" ht="14.1" customHeight="1" x14ac:dyDescent="0.2">
      <c r="A70" s="306" t="s">
        <v>305</v>
      </c>
      <c r="B70" s="307" t="s">
        <v>306</v>
      </c>
      <c r="C70" s="308"/>
      <c r="D70" s="113">
        <v>7.0110255248451896</v>
      </c>
      <c r="E70" s="115">
        <v>2321</v>
      </c>
      <c r="F70" s="114">
        <v>2325</v>
      </c>
      <c r="G70" s="114">
        <v>2320</v>
      </c>
      <c r="H70" s="114">
        <v>2214</v>
      </c>
      <c r="I70" s="140">
        <v>2193</v>
      </c>
      <c r="J70" s="115">
        <v>128</v>
      </c>
      <c r="K70" s="116">
        <v>5.8367533059735521</v>
      </c>
    </row>
    <row r="71" spans="1:11" ht="14.1" customHeight="1" x14ac:dyDescent="0.2">
      <c r="A71" s="306"/>
      <c r="B71" s="307" t="s">
        <v>307</v>
      </c>
      <c r="C71" s="308"/>
      <c r="D71" s="113">
        <v>3.7063887630267329</v>
      </c>
      <c r="E71" s="115">
        <v>1227</v>
      </c>
      <c r="F71" s="114">
        <v>1245</v>
      </c>
      <c r="G71" s="114">
        <v>1250</v>
      </c>
      <c r="H71" s="114">
        <v>1178</v>
      </c>
      <c r="I71" s="140">
        <v>1172</v>
      </c>
      <c r="J71" s="115">
        <v>55</v>
      </c>
      <c r="K71" s="116">
        <v>4.6928327645051198</v>
      </c>
    </row>
    <row r="72" spans="1:11" ht="14.1" customHeight="1" x14ac:dyDescent="0.2">
      <c r="A72" s="306">
        <v>84</v>
      </c>
      <c r="B72" s="307" t="s">
        <v>308</v>
      </c>
      <c r="C72" s="308"/>
      <c r="D72" s="113">
        <v>1.3683733574988672</v>
      </c>
      <c r="E72" s="115">
        <v>453</v>
      </c>
      <c r="F72" s="114">
        <v>463</v>
      </c>
      <c r="G72" s="114">
        <v>450</v>
      </c>
      <c r="H72" s="114">
        <v>450</v>
      </c>
      <c r="I72" s="140">
        <v>456</v>
      </c>
      <c r="J72" s="115">
        <v>-3</v>
      </c>
      <c r="K72" s="116">
        <v>-0.65789473684210531</v>
      </c>
    </row>
    <row r="73" spans="1:11" ht="14.1" customHeight="1" x14ac:dyDescent="0.2">
      <c r="A73" s="306" t="s">
        <v>309</v>
      </c>
      <c r="B73" s="307" t="s">
        <v>310</v>
      </c>
      <c r="C73" s="308"/>
      <c r="D73" s="113">
        <v>0.67965564114182153</v>
      </c>
      <c r="E73" s="115">
        <v>225</v>
      </c>
      <c r="F73" s="114">
        <v>232</v>
      </c>
      <c r="G73" s="114">
        <v>224</v>
      </c>
      <c r="H73" s="114">
        <v>219</v>
      </c>
      <c r="I73" s="140">
        <v>222</v>
      </c>
      <c r="J73" s="115">
        <v>3</v>
      </c>
      <c r="K73" s="116">
        <v>1.3513513513513513</v>
      </c>
    </row>
    <row r="74" spans="1:11" ht="14.1" customHeight="1" x14ac:dyDescent="0.2">
      <c r="A74" s="306" t="s">
        <v>311</v>
      </c>
      <c r="B74" s="307" t="s">
        <v>312</v>
      </c>
      <c r="C74" s="308"/>
      <c r="D74" s="113">
        <v>0.21446911342697478</v>
      </c>
      <c r="E74" s="115">
        <v>71</v>
      </c>
      <c r="F74" s="114">
        <v>73</v>
      </c>
      <c r="G74" s="114">
        <v>73</v>
      </c>
      <c r="H74" s="114">
        <v>74</v>
      </c>
      <c r="I74" s="140">
        <v>76</v>
      </c>
      <c r="J74" s="115">
        <v>-5</v>
      </c>
      <c r="K74" s="116">
        <v>-6.5789473684210522</v>
      </c>
    </row>
    <row r="75" spans="1:11" ht="14.1" customHeight="1" x14ac:dyDescent="0.2">
      <c r="A75" s="306" t="s">
        <v>313</v>
      </c>
      <c r="B75" s="307" t="s">
        <v>314</v>
      </c>
      <c r="C75" s="308"/>
      <c r="D75" s="113">
        <v>1.5103458692040477E-2</v>
      </c>
      <c r="E75" s="115">
        <v>5</v>
      </c>
      <c r="F75" s="114">
        <v>5</v>
      </c>
      <c r="G75" s="114">
        <v>4</v>
      </c>
      <c r="H75" s="114">
        <v>4</v>
      </c>
      <c r="I75" s="140">
        <v>3</v>
      </c>
      <c r="J75" s="115">
        <v>2</v>
      </c>
      <c r="K75" s="116">
        <v>66.666666666666671</v>
      </c>
    </row>
    <row r="76" spans="1:11" ht="14.1" customHeight="1" x14ac:dyDescent="0.2">
      <c r="A76" s="306">
        <v>91</v>
      </c>
      <c r="B76" s="307" t="s">
        <v>315</v>
      </c>
      <c r="C76" s="308"/>
      <c r="D76" s="113">
        <v>0.15707597039722096</v>
      </c>
      <c r="E76" s="115">
        <v>52</v>
      </c>
      <c r="F76" s="114">
        <v>50</v>
      </c>
      <c r="G76" s="114">
        <v>49</v>
      </c>
      <c r="H76" s="114">
        <v>47</v>
      </c>
      <c r="I76" s="140">
        <v>48</v>
      </c>
      <c r="J76" s="115">
        <v>4</v>
      </c>
      <c r="K76" s="116">
        <v>8.3333333333333339</v>
      </c>
    </row>
    <row r="77" spans="1:11" ht="14.1" customHeight="1" x14ac:dyDescent="0.2">
      <c r="A77" s="306">
        <v>92</v>
      </c>
      <c r="B77" s="307" t="s">
        <v>316</v>
      </c>
      <c r="C77" s="308"/>
      <c r="D77" s="113">
        <v>0.38362785077782813</v>
      </c>
      <c r="E77" s="115">
        <v>127</v>
      </c>
      <c r="F77" s="114">
        <v>125</v>
      </c>
      <c r="G77" s="114">
        <v>133</v>
      </c>
      <c r="H77" s="114">
        <v>138</v>
      </c>
      <c r="I77" s="140">
        <v>139</v>
      </c>
      <c r="J77" s="115">
        <v>-12</v>
      </c>
      <c r="K77" s="116">
        <v>-8.6330935251798557</v>
      </c>
    </row>
    <row r="78" spans="1:11" ht="14.1" customHeight="1" x14ac:dyDescent="0.2">
      <c r="A78" s="306">
        <v>93</v>
      </c>
      <c r="B78" s="307" t="s">
        <v>317</v>
      </c>
      <c r="C78" s="308"/>
      <c r="D78" s="113">
        <v>0.15707597039722096</v>
      </c>
      <c r="E78" s="115">
        <v>52</v>
      </c>
      <c r="F78" s="114">
        <v>52</v>
      </c>
      <c r="G78" s="114">
        <v>52</v>
      </c>
      <c r="H78" s="114">
        <v>48</v>
      </c>
      <c r="I78" s="140">
        <v>49</v>
      </c>
      <c r="J78" s="115">
        <v>3</v>
      </c>
      <c r="K78" s="116">
        <v>6.1224489795918364</v>
      </c>
    </row>
    <row r="79" spans="1:11" ht="14.1" customHeight="1" x14ac:dyDescent="0.2">
      <c r="A79" s="306">
        <v>94</v>
      </c>
      <c r="B79" s="307" t="s">
        <v>318</v>
      </c>
      <c r="C79" s="308"/>
      <c r="D79" s="113">
        <v>0.2748829481951367</v>
      </c>
      <c r="E79" s="115">
        <v>91</v>
      </c>
      <c r="F79" s="114">
        <v>83</v>
      </c>
      <c r="G79" s="114">
        <v>146</v>
      </c>
      <c r="H79" s="114">
        <v>118</v>
      </c>
      <c r="I79" s="140">
        <v>103</v>
      </c>
      <c r="J79" s="115">
        <v>-12</v>
      </c>
      <c r="K79" s="116">
        <v>-11.650485436893204</v>
      </c>
    </row>
    <row r="80" spans="1:11" ht="14.1" customHeight="1" x14ac:dyDescent="0.2">
      <c r="A80" s="306" t="s">
        <v>319</v>
      </c>
      <c r="B80" s="307" t="s">
        <v>320</v>
      </c>
      <c r="C80" s="308"/>
      <c r="D80" s="113">
        <v>3.6248300860897142E-2</v>
      </c>
      <c r="E80" s="115">
        <v>12</v>
      </c>
      <c r="F80" s="114">
        <v>18</v>
      </c>
      <c r="G80" s="114">
        <v>19</v>
      </c>
      <c r="H80" s="114">
        <v>15</v>
      </c>
      <c r="I80" s="140">
        <v>15</v>
      </c>
      <c r="J80" s="115">
        <v>-3</v>
      </c>
      <c r="K80" s="116">
        <v>-20</v>
      </c>
    </row>
    <row r="81" spans="1:11" ht="14.1" customHeight="1" x14ac:dyDescent="0.2">
      <c r="A81" s="310" t="s">
        <v>321</v>
      </c>
      <c r="B81" s="311" t="s">
        <v>224</v>
      </c>
      <c r="C81" s="312"/>
      <c r="D81" s="125">
        <v>0.37456577556260384</v>
      </c>
      <c r="E81" s="143">
        <v>124</v>
      </c>
      <c r="F81" s="144">
        <v>123</v>
      </c>
      <c r="G81" s="144">
        <v>134</v>
      </c>
      <c r="H81" s="144">
        <v>101</v>
      </c>
      <c r="I81" s="145">
        <v>102</v>
      </c>
      <c r="J81" s="143">
        <v>22</v>
      </c>
      <c r="K81" s="146">
        <v>21.568627450980394</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9751</v>
      </c>
      <c r="E12" s="114">
        <v>10081</v>
      </c>
      <c r="F12" s="114">
        <v>10296</v>
      </c>
      <c r="G12" s="114">
        <v>10029</v>
      </c>
      <c r="H12" s="140">
        <v>9815</v>
      </c>
      <c r="I12" s="115">
        <v>-64</v>
      </c>
      <c r="J12" s="116">
        <v>-0.65206316861946001</v>
      </c>
      <c r="K12"/>
      <c r="L12"/>
      <c r="M12"/>
      <c r="N12"/>
      <c r="O12"/>
      <c r="P12"/>
    </row>
    <row r="13" spans="1:16" s="110" customFormat="1" ht="14.45" customHeight="1" x14ac:dyDescent="0.2">
      <c r="A13" s="120" t="s">
        <v>105</v>
      </c>
      <c r="B13" s="119" t="s">
        <v>106</v>
      </c>
      <c r="C13" s="113">
        <v>42.928930366116298</v>
      </c>
      <c r="D13" s="115">
        <v>4186</v>
      </c>
      <c r="E13" s="114">
        <v>4341</v>
      </c>
      <c r="F13" s="114">
        <v>4347</v>
      </c>
      <c r="G13" s="114">
        <v>4125</v>
      </c>
      <c r="H13" s="140">
        <v>3998</v>
      </c>
      <c r="I13" s="115">
        <v>188</v>
      </c>
      <c r="J13" s="116">
        <v>4.7023511755877943</v>
      </c>
      <c r="K13"/>
      <c r="L13"/>
      <c r="M13"/>
      <c r="N13"/>
      <c r="O13"/>
      <c r="P13"/>
    </row>
    <row r="14" spans="1:16" s="110" customFormat="1" ht="14.45" customHeight="1" x14ac:dyDescent="0.2">
      <c r="A14" s="120"/>
      <c r="B14" s="119" t="s">
        <v>107</v>
      </c>
      <c r="C14" s="113">
        <v>57.071069633883702</v>
      </c>
      <c r="D14" s="115">
        <v>5565</v>
      </c>
      <c r="E14" s="114">
        <v>5740</v>
      </c>
      <c r="F14" s="114">
        <v>5949</v>
      </c>
      <c r="G14" s="114">
        <v>5904</v>
      </c>
      <c r="H14" s="140">
        <v>5817</v>
      </c>
      <c r="I14" s="115">
        <v>-252</v>
      </c>
      <c r="J14" s="116">
        <v>-4.3321299638989172</v>
      </c>
      <c r="K14"/>
      <c r="L14"/>
      <c r="M14"/>
      <c r="N14"/>
      <c r="O14"/>
      <c r="P14"/>
    </row>
    <row r="15" spans="1:16" s="110" customFormat="1" ht="14.45" customHeight="1" x14ac:dyDescent="0.2">
      <c r="A15" s="118" t="s">
        <v>105</v>
      </c>
      <c r="B15" s="121" t="s">
        <v>108</v>
      </c>
      <c r="C15" s="113">
        <v>16.275253820121012</v>
      </c>
      <c r="D15" s="115">
        <v>1587</v>
      </c>
      <c r="E15" s="114">
        <v>1611</v>
      </c>
      <c r="F15" s="114">
        <v>1734</v>
      </c>
      <c r="G15" s="114">
        <v>1581</v>
      </c>
      <c r="H15" s="140">
        <v>1469</v>
      </c>
      <c r="I15" s="115">
        <v>118</v>
      </c>
      <c r="J15" s="116">
        <v>8.0326752893124578</v>
      </c>
      <c r="K15"/>
      <c r="L15"/>
      <c r="M15"/>
      <c r="N15"/>
      <c r="O15"/>
      <c r="P15"/>
    </row>
    <row r="16" spans="1:16" s="110" customFormat="1" ht="14.45" customHeight="1" x14ac:dyDescent="0.2">
      <c r="A16" s="118"/>
      <c r="B16" s="121" t="s">
        <v>109</v>
      </c>
      <c r="C16" s="113">
        <v>47.379755922469492</v>
      </c>
      <c r="D16" s="115">
        <v>4620</v>
      </c>
      <c r="E16" s="114">
        <v>4813</v>
      </c>
      <c r="F16" s="114">
        <v>4846</v>
      </c>
      <c r="G16" s="114">
        <v>4718</v>
      </c>
      <c r="H16" s="140">
        <v>4678</v>
      </c>
      <c r="I16" s="115">
        <v>-58</v>
      </c>
      <c r="J16" s="116">
        <v>-1.2398460880718256</v>
      </c>
      <c r="K16"/>
      <c r="L16"/>
      <c r="M16"/>
      <c r="N16"/>
      <c r="O16"/>
      <c r="P16"/>
    </row>
    <row r="17" spans="1:16" s="110" customFormat="1" ht="14.45" customHeight="1" x14ac:dyDescent="0.2">
      <c r="A17" s="118"/>
      <c r="B17" s="121" t="s">
        <v>110</v>
      </c>
      <c r="C17" s="113">
        <v>22.059275971695211</v>
      </c>
      <c r="D17" s="115">
        <v>2151</v>
      </c>
      <c r="E17" s="114">
        <v>2214</v>
      </c>
      <c r="F17" s="114">
        <v>2261</v>
      </c>
      <c r="G17" s="114">
        <v>2282</v>
      </c>
      <c r="H17" s="140">
        <v>2258</v>
      </c>
      <c r="I17" s="115">
        <v>-107</v>
      </c>
      <c r="J17" s="116">
        <v>-4.7387068201948628</v>
      </c>
      <c r="K17"/>
      <c r="L17"/>
      <c r="M17"/>
      <c r="N17"/>
      <c r="O17"/>
      <c r="P17"/>
    </row>
    <row r="18" spans="1:16" s="110" customFormat="1" ht="14.45" customHeight="1" x14ac:dyDescent="0.2">
      <c r="A18" s="120"/>
      <c r="B18" s="121" t="s">
        <v>111</v>
      </c>
      <c r="C18" s="113">
        <v>14.285714285714286</v>
      </c>
      <c r="D18" s="115">
        <v>1393</v>
      </c>
      <c r="E18" s="114">
        <v>1443</v>
      </c>
      <c r="F18" s="114">
        <v>1455</v>
      </c>
      <c r="G18" s="114">
        <v>1448</v>
      </c>
      <c r="H18" s="140">
        <v>1410</v>
      </c>
      <c r="I18" s="115">
        <v>-17</v>
      </c>
      <c r="J18" s="116">
        <v>-1.2056737588652482</v>
      </c>
      <c r="K18"/>
      <c r="L18"/>
      <c r="M18"/>
      <c r="N18"/>
      <c r="O18"/>
      <c r="P18"/>
    </row>
    <row r="19" spans="1:16" s="110" customFormat="1" ht="14.45" customHeight="1" x14ac:dyDescent="0.2">
      <c r="A19" s="120"/>
      <c r="B19" s="121" t="s">
        <v>112</v>
      </c>
      <c r="C19" s="113">
        <v>1.4665162547431032</v>
      </c>
      <c r="D19" s="115">
        <v>143</v>
      </c>
      <c r="E19" s="114">
        <v>151</v>
      </c>
      <c r="F19" s="114">
        <v>161</v>
      </c>
      <c r="G19" s="114">
        <v>130</v>
      </c>
      <c r="H19" s="140">
        <v>147</v>
      </c>
      <c r="I19" s="115">
        <v>-4</v>
      </c>
      <c r="J19" s="116">
        <v>-2.7210884353741496</v>
      </c>
      <c r="K19"/>
      <c r="L19"/>
      <c r="M19"/>
      <c r="N19"/>
      <c r="O19"/>
      <c r="P19"/>
    </row>
    <row r="20" spans="1:16" s="110" customFormat="1" ht="14.45" customHeight="1" x14ac:dyDescent="0.2">
      <c r="A20" s="120" t="s">
        <v>113</v>
      </c>
      <c r="B20" s="119" t="s">
        <v>116</v>
      </c>
      <c r="C20" s="113">
        <v>89.262639729258538</v>
      </c>
      <c r="D20" s="115">
        <v>8704</v>
      </c>
      <c r="E20" s="114">
        <v>8901</v>
      </c>
      <c r="F20" s="114">
        <v>9195</v>
      </c>
      <c r="G20" s="114">
        <v>8979</v>
      </c>
      <c r="H20" s="140">
        <v>8788</v>
      </c>
      <c r="I20" s="115">
        <v>-84</v>
      </c>
      <c r="J20" s="116">
        <v>-0.95584888484296771</v>
      </c>
      <c r="K20"/>
      <c r="L20"/>
      <c r="M20"/>
      <c r="N20"/>
      <c r="O20"/>
      <c r="P20"/>
    </row>
    <row r="21" spans="1:16" s="110" customFormat="1" ht="14.45" customHeight="1" x14ac:dyDescent="0.2">
      <c r="A21" s="123"/>
      <c r="B21" s="124" t="s">
        <v>117</v>
      </c>
      <c r="C21" s="125">
        <v>10.152804840529177</v>
      </c>
      <c r="D21" s="143">
        <v>990</v>
      </c>
      <c r="E21" s="144">
        <v>1115</v>
      </c>
      <c r="F21" s="144">
        <v>1036</v>
      </c>
      <c r="G21" s="144">
        <v>986</v>
      </c>
      <c r="H21" s="145">
        <v>972</v>
      </c>
      <c r="I21" s="143">
        <v>18</v>
      </c>
      <c r="J21" s="146">
        <v>1.8518518518518519</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1707779</v>
      </c>
      <c r="E23" s="114">
        <v>1775685</v>
      </c>
      <c r="F23" s="114">
        <v>1776041</v>
      </c>
      <c r="G23" s="114">
        <v>1788202</v>
      </c>
      <c r="H23" s="140">
        <v>1763443</v>
      </c>
      <c r="I23" s="115">
        <v>-55664</v>
      </c>
      <c r="J23" s="116">
        <v>-3.156552267354261</v>
      </c>
      <c r="K23"/>
      <c r="L23"/>
      <c r="M23"/>
      <c r="N23"/>
      <c r="O23"/>
      <c r="P23"/>
    </row>
    <row r="24" spans="1:16" s="110" customFormat="1" ht="14.45" customHeight="1" x14ac:dyDescent="0.2">
      <c r="A24" s="120" t="s">
        <v>105</v>
      </c>
      <c r="B24" s="119" t="s">
        <v>106</v>
      </c>
      <c r="C24" s="113">
        <v>41.122358337934827</v>
      </c>
      <c r="D24" s="115">
        <v>702279</v>
      </c>
      <c r="E24" s="114">
        <v>728179</v>
      </c>
      <c r="F24" s="114">
        <v>727153</v>
      </c>
      <c r="G24" s="114">
        <v>728440</v>
      </c>
      <c r="H24" s="140">
        <v>715726</v>
      </c>
      <c r="I24" s="115">
        <v>-13447</v>
      </c>
      <c r="J24" s="116">
        <v>-1.8787916046084674</v>
      </c>
      <c r="K24"/>
      <c r="L24"/>
      <c r="M24"/>
      <c r="N24"/>
      <c r="O24"/>
      <c r="P24"/>
    </row>
    <row r="25" spans="1:16" s="110" customFormat="1" ht="14.45" customHeight="1" x14ac:dyDescent="0.2">
      <c r="A25" s="120"/>
      <c r="B25" s="119" t="s">
        <v>107</v>
      </c>
      <c r="C25" s="113">
        <v>58.877641662065173</v>
      </c>
      <c r="D25" s="115">
        <v>1005500</v>
      </c>
      <c r="E25" s="114">
        <v>1047506</v>
      </c>
      <c r="F25" s="114">
        <v>1048888</v>
      </c>
      <c r="G25" s="114">
        <v>1059762</v>
      </c>
      <c r="H25" s="140">
        <v>1047717</v>
      </c>
      <c r="I25" s="115">
        <v>-42217</v>
      </c>
      <c r="J25" s="116">
        <v>-4.0294277939558105</v>
      </c>
      <c r="K25"/>
      <c r="L25"/>
      <c r="M25"/>
      <c r="N25"/>
      <c r="O25"/>
      <c r="P25"/>
    </row>
    <row r="26" spans="1:16" s="110" customFormat="1" ht="14.45" customHeight="1" x14ac:dyDescent="0.2">
      <c r="A26" s="118" t="s">
        <v>105</v>
      </c>
      <c r="B26" s="121" t="s">
        <v>108</v>
      </c>
      <c r="C26" s="113">
        <v>18.467612027083131</v>
      </c>
      <c r="D26" s="115">
        <v>315386</v>
      </c>
      <c r="E26" s="114">
        <v>334468</v>
      </c>
      <c r="F26" s="114">
        <v>331593</v>
      </c>
      <c r="G26" s="114">
        <v>342197</v>
      </c>
      <c r="H26" s="140">
        <v>325926</v>
      </c>
      <c r="I26" s="115">
        <v>-10540</v>
      </c>
      <c r="J26" s="116">
        <v>-3.233862901394795</v>
      </c>
      <c r="K26"/>
      <c r="L26"/>
      <c r="M26"/>
      <c r="N26"/>
      <c r="O26"/>
      <c r="P26"/>
    </row>
    <row r="27" spans="1:16" s="110" customFormat="1" ht="14.45" customHeight="1" x14ac:dyDescent="0.2">
      <c r="A27" s="118"/>
      <c r="B27" s="121" t="s">
        <v>109</v>
      </c>
      <c r="C27" s="113">
        <v>48.761578635174693</v>
      </c>
      <c r="D27" s="115">
        <v>832740</v>
      </c>
      <c r="E27" s="114">
        <v>869606</v>
      </c>
      <c r="F27" s="114">
        <v>874087</v>
      </c>
      <c r="G27" s="114">
        <v>878927</v>
      </c>
      <c r="H27" s="140">
        <v>877072</v>
      </c>
      <c r="I27" s="115">
        <v>-44332</v>
      </c>
      <c r="J27" s="116">
        <v>-5.0545451228633453</v>
      </c>
      <c r="K27"/>
      <c r="L27"/>
      <c r="M27"/>
      <c r="N27"/>
      <c r="O27"/>
      <c r="P27"/>
    </row>
    <row r="28" spans="1:16" s="110" customFormat="1" ht="14.45" customHeight="1" x14ac:dyDescent="0.2">
      <c r="A28" s="118"/>
      <c r="B28" s="121" t="s">
        <v>110</v>
      </c>
      <c r="C28" s="113">
        <v>18.643805785174781</v>
      </c>
      <c r="D28" s="115">
        <v>318395</v>
      </c>
      <c r="E28" s="114">
        <v>324713</v>
      </c>
      <c r="F28" s="114">
        <v>325493</v>
      </c>
      <c r="G28" s="114">
        <v>325113</v>
      </c>
      <c r="H28" s="140">
        <v>322656</v>
      </c>
      <c r="I28" s="115">
        <v>-4261</v>
      </c>
      <c r="J28" s="116">
        <v>-1.3206015074878508</v>
      </c>
      <c r="K28"/>
      <c r="L28"/>
      <c r="M28"/>
      <c r="N28"/>
      <c r="O28"/>
      <c r="P28"/>
    </row>
    <row r="29" spans="1:16" s="110" customFormat="1" ht="14.45" customHeight="1" x14ac:dyDescent="0.2">
      <c r="A29" s="118"/>
      <c r="B29" s="121" t="s">
        <v>111</v>
      </c>
      <c r="C29" s="113">
        <v>14.126652219051763</v>
      </c>
      <c r="D29" s="115">
        <v>241252</v>
      </c>
      <c r="E29" s="114">
        <v>246897</v>
      </c>
      <c r="F29" s="114">
        <v>244867</v>
      </c>
      <c r="G29" s="114">
        <v>241964</v>
      </c>
      <c r="H29" s="140">
        <v>237787</v>
      </c>
      <c r="I29" s="115">
        <v>3465</v>
      </c>
      <c r="J29" s="116">
        <v>1.4571864736087339</v>
      </c>
      <c r="K29"/>
      <c r="L29"/>
      <c r="M29"/>
      <c r="N29"/>
      <c r="O29"/>
      <c r="P29"/>
    </row>
    <row r="30" spans="1:16" s="110" customFormat="1" ht="14.45" customHeight="1" x14ac:dyDescent="0.2">
      <c r="A30" s="120"/>
      <c r="B30" s="121" t="s">
        <v>112</v>
      </c>
      <c r="C30" s="113">
        <v>1.3906951660607139</v>
      </c>
      <c r="D30" s="115">
        <v>23750</v>
      </c>
      <c r="E30" s="114">
        <v>24284</v>
      </c>
      <c r="F30" s="114">
        <v>25036</v>
      </c>
      <c r="G30" s="114">
        <v>21801</v>
      </c>
      <c r="H30" s="140">
        <v>20977</v>
      </c>
      <c r="I30" s="115">
        <v>2773</v>
      </c>
      <c r="J30" s="116">
        <v>13.219240120131573</v>
      </c>
      <c r="K30"/>
      <c r="L30"/>
      <c r="M30"/>
      <c r="N30"/>
      <c r="O30"/>
      <c r="P30"/>
    </row>
    <row r="31" spans="1:16" s="110" customFormat="1" ht="14.45" customHeight="1" x14ac:dyDescent="0.2">
      <c r="A31" s="120" t="s">
        <v>113</v>
      </c>
      <c r="B31" s="119" t="s">
        <v>116</v>
      </c>
      <c r="C31" s="113">
        <v>86.703724545154842</v>
      </c>
      <c r="D31" s="115">
        <v>1480708</v>
      </c>
      <c r="E31" s="114">
        <v>1538818</v>
      </c>
      <c r="F31" s="114">
        <v>1541650</v>
      </c>
      <c r="G31" s="114">
        <v>1553602</v>
      </c>
      <c r="H31" s="140">
        <v>1533161</v>
      </c>
      <c r="I31" s="115">
        <v>-52453</v>
      </c>
      <c r="J31" s="116">
        <v>-3.4212323428524467</v>
      </c>
      <c r="K31"/>
      <c r="L31"/>
      <c r="M31"/>
      <c r="N31"/>
      <c r="O31"/>
      <c r="P31"/>
    </row>
    <row r="32" spans="1:16" s="110" customFormat="1" ht="14.45" customHeight="1" x14ac:dyDescent="0.2">
      <c r="A32" s="123"/>
      <c r="B32" s="124" t="s">
        <v>117</v>
      </c>
      <c r="C32" s="125">
        <v>12.982651736553734</v>
      </c>
      <c r="D32" s="143">
        <v>221715</v>
      </c>
      <c r="E32" s="144">
        <v>231060</v>
      </c>
      <c r="F32" s="144">
        <v>228716</v>
      </c>
      <c r="G32" s="144">
        <v>228742</v>
      </c>
      <c r="H32" s="145">
        <v>224589</v>
      </c>
      <c r="I32" s="143">
        <v>-2874</v>
      </c>
      <c r="J32" s="146">
        <v>-1.2796708654475508</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10618</v>
      </c>
      <c r="E56" s="114">
        <v>11002</v>
      </c>
      <c r="F56" s="114">
        <v>10997</v>
      </c>
      <c r="G56" s="114">
        <v>11016</v>
      </c>
      <c r="H56" s="140">
        <v>10856</v>
      </c>
      <c r="I56" s="115">
        <v>-238</v>
      </c>
      <c r="J56" s="116">
        <v>-2.1923360353721444</v>
      </c>
      <c r="K56"/>
      <c r="L56"/>
      <c r="M56"/>
      <c r="N56"/>
      <c r="O56"/>
      <c r="P56"/>
    </row>
    <row r="57" spans="1:16" s="110" customFormat="1" ht="14.45" customHeight="1" x14ac:dyDescent="0.2">
      <c r="A57" s="120" t="s">
        <v>105</v>
      </c>
      <c r="B57" s="119" t="s">
        <v>106</v>
      </c>
      <c r="C57" s="113">
        <v>40.271237521190429</v>
      </c>
      <c r="D57" s="115">
        <v>4276</v>
      </c>
      <c r="E57" s="114">
        <v>4482</v>
      </c>
      <c r="F57" s="114">
        <v>4444</v>
      </c>
      <c r="G57" s="114">
        <v>4425</v>
      </c>
      <c r="H57" s="140">
        <v>4340</v>
      </c>
      <c r="I57" s="115">
        <v>-64</v>
      </c>
      <c r="J57" s="116">
        <v>-1.4746543778801844</v>
      </c>
    </row>
    <row r="58" spans="1:16" s="110" customFormat="1" ht="14.45" customHeight="1" x14ac:dyDescent="0.2">
      <c r="A58" s="120"/>
      <c r="B58" s="119" t="s">
        <v>107</v>
      </c>
      <c r="C58" s="113">
        <v>59.728762478809571</v>
      </c>
      <c r="D58" s="115">
        <v>6342</v>
      </c>
      <c r="E58" s="114">
        <v>6520</v>
      </c>
      <c r="F58" s="114">
        <v>6553</v>
      </c>
      <c r="G58" s="114">
        <v>6591</v>
      </c>
      <c r="H58" s="140">
        <v>6516</v>
      </c>
      <c r="I58" s="115">
        <v>-174</v>
      </c>
      <c r="J58" s="116">
        <v>-2.6703499079189688</v>
      </c>
    </row>
    <row r="59" spans="1:16" s="110" customFormat="1" ht="14.45" customHeight="1" x14ac:dyDescent="0.2">
      <c r="A59" s="118" t="s">
        <v>105</v>
      </c>
      <c r="B59" s="121" t="s">
        <v>108</v>
      </c>
      <c r="C59" s="113">
        <v>15.106423055189302</v>
      </c>
      <c r="D59" s="115">
        <v>1604</v>
      </c>
      <c r="E59" s="114">
        <v>1678</v>
      </c>
      <c r="F59" s="114">
        <v>1662</v>
      </c>
      <c r="G59" s="114">
        <v>1692</v>
      </c>
      <c r="H59" s="140">
        <v>1597</v>
      </c>
      <c r="I59" s="115">
        <v>7</v>
      </c>
      <c r="J59" s="116">
        <v>0.43832185347526614</v>
      </c>
    </row>
    <row r="60" spans="1:16" s="110" customFormat="1" ht="14.45" customHeight="1" x14ac:dyDescent="0.2">
      <c r="A60" s="118"/>
      <c r="B60" s="121" t="s">
        <v>109</v>
      </c>
      <c r="C60" s="113">
        <v>47.654925598041061</v>
      </c>
      <c r="D60" s="115">
        <v>5060</v>
      </c>
      <c r="E60" s="114">
        <v>5266</v>
      </c>
      <c r="F60" s="114">
        <v>5241</v>
      </c>
      <c r="G60" s="114">
        <v>5252</v>
      </c>
      <c r="H60" s="140">
        <v>5242</v>
      </c>
      <c r="I60" s="115">
        <v>-182</v>
      </c>
      <c r="J60" s="116">
        <v>-3.4719572682182371</v>
      </c>
    </row>
    <row r="61" spans="1:16" s="110" customFormat="1" ht="14.45" customHeight="1" x14ac:dyDescent="0.2">
      <c r="A61" s="118"/>
      <c r="B61" s="121" t="s">
        <v>110</v>
      </c>
      <c r="C61" s="113">
        <v>22.49952910152571</v>
      </c>
      <c r="D61" s="115">
        <v>2389</v>
      </c>
      <c r="E61" s="114">
        <v>2440</v>
      </c>
      <c r="F61" s="114">
        <v>2469</v>
      </c>
      <c r="G61" s="114">
        <v>2475</v>
      </c>
      <c r="H61" s="140">
        <v>2459</v>
      </c>
      <c r="I61" s="115">
        <v>-70</v>
      </c>
      <c r="J61" s="116">
        <v>-2.8466856445709636</v>
      </c>
    </row>
    <row r="62" spans="1:16" s="110" customFormat="1" ht="14.45" customHeight="1" x14ac:dyDescent="0.2">
      <c r="A62" s="120"/>
      <c r="B62" s="121" t="s">
        <v>111</v>
      </c>
      <c r="C62" s="113">
        <v>14.739122245243925</v>
      </c>
      <c r="D62" s="115">
        <v>1565</v>
      </c>
      <c r="E62" s="114">
        <v>1618</v>
      </c>
      <c r="F62" s="114">
        <v>1625</v>
      </c>
      <c r="G62" s="114">
        <v>1597</v>
      </c>
      <c r="H62" s="140">
        <v>1558</v>
      </c>
      <c r="I62" s="115">
        <v>7</v>
      </c>
      <c r="J62" s="116">
        <v>0.44929396662387677</v>
      </c>
    </row>
    <row r="63" spans="1:16" s="110" customFormat="1" ht="14.45" customHeight="1" x14ac:dyDescent="0.2">
      <c r="A63" s="120"/>
      <c r="B63" s="121" t="s">
        <v>112</v>
      </c>
      <c r="C63" s="113">
        <v>1.5257110566961762</v>
      </c>
      <c r="D63" s="115">
        <v>162</v>
      </c>
      <c r="E63" s="114">
        <v>167</v>
      </c>
      <c r="F63" s="114">
        <v>174</v>
      </c>
      <c r="G63" s="114">
        <v>134</v>
      </c>
      <c r="H63" s="140">
        <v>149</v>
      </c>
      <c r="I63" s="115">
        <v>13</v>
      </c>
      <c r="J63" s="116">
        <v>8.724832214765101</v>
      </c>
    </row>
    <row r="64" spans="1:16" s="110" customFormat="1" ht="14.45" customHeight="1" x14ac:dyDescent="0.2">
      <c r="A64" s="120" t="s">
        <v>113</v>
      </c>
      <c r="B64" s="119" t="s">
        <v>116</v>
      </c>
      <c r="C64" s="113">
        <v>90.026370314560182</v>
      </c>
      <c r="D64" s="115">
        <v>9559</v>
      </c>
      <c r="E64" s="114">
        <v>9824</v>
      </c>
      <c r="F64" s="114">
        <v>9892</v>
      </c>
      <c r="G64" s="114">
        <v>9917</v>
      </c>
      <c r="H64" s="140">
        <v>9775</v>
      </c>
      <c r="I64" s="115">
        <v>-216</v>
      </c>
      <c r="J64" s="116">
        <v>-2.2097186700767262</v>
      </c>
    </row>
    <row r="65" spans="1:10" s="110" customFormat="1" ht="14.45" customHeight="1" x14ac:dyDescent="0.2">
      <c r="A65" s="123"/>
      <c r="B65" s="124" t="s">
        <v>117</v>
      </c>
      <c r="C65" s="125">
        <v>9.5969109060086648</v>
      </c>
      <c r="D65" s="143">
        <v>1019</v>
      </c>
      <c r="E65" s="144">
        <v>1126</v>
      </c>
      <c r="F65" s="144">
        <v>1053</v>
      </c>
      <c r="G65" s="144">
        <v>1044</v>
      </c>
      <c r="H65" s="145">
        <v>1032</v>
      </c>
      <c r="I65" s="143">
        <v>-13</v>
      </c>
      <c r="J65" s="146">
        <v>-1.2596899224806202</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9751</v>
      </c>
      <c r="G11" s="114">
        <v>10081</v>
      </c>
      <c r="H11" s="114">
        <v>10296</v>
      </c>
      <c r="I11" s="114">
        <v>10029</v>
      </c>
      <c r="J11" s="140">
        <v>9815</v>
      </c>
      <c r="K11" s="114">
        <v>-64</v>
      </c>
      <c r="L11" s="116">
        <v>-0.65206316861946001</v>
      </c>
    </row>
    <row r="12" spans="1:17" s="110" customFormat="1" ht="24" customHeight="1" x14ac:dyDescent="0.2">
      <c r="A12" s="604" t="s">
        <v>185</v>
      </c>
      <c r="B12" s="605"/>
      <c r="C12" s="605"/>
      <c r="D12" s="606"/>
      <c r="E12" s="113">
        <v>42.928930366116298</v>
      </c>
      <c r="F12" s="115">
        <v>4186</v>
      </c>
      <c r="G12" s="114">
        <v>4341</v>
      </c>
      <c r="H12" s="114">
        <v>4347</v>
      </c>
      <c r="I12" s="114">
        <v>4125</v>
      </c>
      <c r="J12" s="140">
        <v>3998</v>
      </c>
      <c r="K12" s="114">
        <v>188</v>
      </c>
      <c r="L12" s="116">
        <v>4.7023511755877943</v>
      </c>
    </row>
    <row r="13" spans="1:17" s="110" customFormat="1" ht="15" customHeight="1" x14ac:dyDescent="0.2">
      <c r="A13" s="120"/>
      <c r="B13" s="612" t="s">
        <v>107</v>
      </c>
      <c r="C13" s="612"/>
      <c r="E13" s="113">
        <v>57.071069633883702</v>
      </c>
      <c r="F13" s="115">
        <v>5565</v>
      </c>
      <c r="G13" s="114">
        <v>5740</v>
      </c>
      <c r="H13" s="114">
        <v>5949</v>
      </c>
      <c r="I13" s="114">
        <v>5904</v>
      </c>
      <c r="J13" s="140">
        <v>5817</v>
      </c>
      <c r="K13" s="114">
        <v>-252</v>
      </c>
      <c r="L13" s="116">
        <v>-4.3321299638989172</v>
      </c>
    </row>
    <row r="14" spans="1:17" s="110" customFormat="1" ht="22.5" customHeight="1" x14ac:dyDescent="0.2">
      <c r="A14" s="604" t="s">
        <v>186</v>
      </c>
      <c r="B14" s="605"/>
      <c r="C14" s="605"/>
      <c r="D14" s="606"/>
      <c r="E14" s="113">
        <v>16.275253820121012</v>
      </c>
      <c r="F14" s="115">
        <v>1587</v>
      </c>
      <c r="G14" s="114">
        <v>1611</v>
      </c>
      <c r="H14" s="114">
        <v>1734</v>
      </c>
      <c r="I14" s="114">
        <v>1581</v>
      </c>
      <c r="J14" s="140">
        <v>1469</v>
      </c>
      <c r="K14" s="114">
        <v>118</v>
      </c>
      <c r="L14" s="116">
        <v>8.0326752893124578</v>
      </c>
    </row>
    <row r="15" spans="1:17" s="110" customFormat="1" ht="15" customHeight="1" x14ac:dyDescent="0.2">
      <c r="A15" s="120"/>
      <c r="B15" s="119"/>
      <c r="C15" s="258" t="s">
        <v>106</v>
      </c>
      <c r="E15" s="113">
        <v>53.875236294896027</v>
      </c>
      <c r="F15" s="115">
        <v>855</v>
      </c>
      <c r="G15" s="114">
        <v>855</v>
      </c>
      <c r="H15" s="114">
        <v>886</v>
      </c>
      <c r="I15" s="114">
        <v>787</v>
      </c>
      <c r="J15" s="140">
        <v>746</v>
      </c>
      <c r="K15" s="114">
        <v>109</v>
      </c>
      <c r="L15" s="116">
        <v>14.611260053619302</v>
      </c>
    </row>
    <row r="16" spans="1:17" s="110" customFormat="1" ht="15" customHeight="1" x14ac:dyDescent="0.2">
      <c r="A16" s="120"/>
      <c r="B16" s="119"/>
      <c r="C16" s="258" t="s">
        <v>107</v>
      </c>
      <c r="E16" s="113">
        <v>46.124763705103973</v>
      </c>
      <c r="F16" s="115">
        <v>732</v>
      </c>
      <c r="G16" s="114">
        <v>756</v>
      </c>
      <c r="H16" s="114">
        <v>848</v>
      </c>
      <c r="I16" s="114">
        <v>794</v>
      </c>
      <c r="J16" s="140">
        <v>723</v>
      </c>
      <c r="K16" s="114">
        <v>9</v>
      </c>
      <c r="L16" s="116">
        <v>1.2448132780082988</v>
      </c>
    </row>
    <row r="17" spans="1:12" s="110" customFormat="1" ht="15" customHeight="1" x14ac:dyDescent="0.2">
      <c r="A17" s="120"/>
      <c r="B17" s="121" t="s">
        <v>109</v>
      </c>
      <c r="C17" s="258"/>
      <c r="E17" s="113">
        <v>47.379755922469492</v>
      </c>
      <c r="F17" s="115">
        <v>4620</v>
      </c>
      <c r="G17" s="114">
        <v>4813</v>
      </c>
      <c r="H17" s="114">
        <v>4846</v>
      </c>
      <c r="I17" s="114">
        <v>4718</v>
      </c>
      <c r="J17" s="140">
        <v>4678</v>
      </c>
      <c r="K17" s="114">
        <v>-58</v>
      </c>
      <c r="L17" s="116">
        <v>-1.2398460880718256</v>
      </c>
    </row>
    <row r="18" spans="1:12" s="110" customFormat="1" ht="15" customHeight="1" x14ac:dyDescent="0.2">
      <c r="A18" s="120"/>
      <c r="B18" s="119"/>
      <c r="C18" s="258" t="s">
        <v>106</v>
      </c>
      <c r="E18" s="113">
        <v>38.744588744588746</v>
      </c>
      <c r="F18" s="115">
        <v>1790</v>
      </c>
      <c r="G18" s="114">
        <v>1883</v>
      </c>
      <c r="H18" s="114">
        <v>1827</v>
      </c>
      <c r="I18" s="114">
        <v>1713</v>
      </c>
      <c r="J18" s="140">
        <v>1651</v>
      </c>
      <c r="K18" s="114">
        <v>139</v>
      </c>
      <c r="L18" s="116">
        <v>8.4191399152029067</v>
      </c>
    </row>
    <row r="19" spans="1:12" s="110" customFormat="1" ht="15" customHeight="1" x14ac:dyDescent="0.2">
      <c r="A19" s="120"/>
      <c r="B19" s="119"/>
      <c r="C19" s="258" t="s">
        <v>107</v>
      </c>
      <c r="E19" s="113">
        <v>61.255411255411254</v>
      </c>
      <c r="F19" s="115">
        <v>2830</v>
      </c>
      <c r="G19" s="114">
        <v>2930</v>
      </c>
      <c r="H19" s="114">
        <v>3019</v>
      </c>
      <c r="I19" s="114">
        <v>3005</v>
      </c>
      <c r="J19" s="140">
        <v>3027</v>
      </c>
      <c r="K19" s="114">
        <v>-197</v>
      </c>
      <c r="L19" s="116">
        <v>-6.5080938222662699</v>
      </c>
    </row>
    <row r="20" spans="1:12" s="110" customFormat="1" ht="15" customHeight="1" x14ac:dyDescent="0.2">
      <c r="A20" s="120"/>
      <c r="B20" s="121" t="s">
        <v>110</v>
      </c>
      <c r="C20" s="258"/>
      <c r="E20" s="113">
        <v>22.059275971695211</v>
      </c>
      <c r="F20" s="115">
        <v>2151</v>
      </c>
      <c r="G20" s="114">
        <v>2214</v>
      </c>
      <c r="H20" s="114">
        <v>2261</v>
      </c>
      <c r="I20" s="114">
        <v>2282</v>
      </c>
      <c r="J20" s="140">
        <v>2258</v>
      </c>
      <c r="K20" s="114">
        <v>-107</v>
      </c>
      <c r="L20" s="116">
        <v>-4.7387068201948628</v>
      </c>
    </row>
    <row r="21" spans="1:12" s="110" customFormat="1" ht="15" customHeight="1" x14ac:dyDescent="0.2">
      <c r="A21" s="120"/>
      <c r="B21" s="119"/>
      <c r="C21" s="258" t="s">
        <v>106</v>
      </c>
      <c r="E21" s="113">
        <v>36.820083682008367</v>
      </c>
      <c r="F21" s="115">
        <v>792</v>
      </c>
      <c r="G21" s="114">
        <v>833</v>
      </c>
      <c r="H21" s="114">
        <v>853</v>
      </c>
      <c r="I21" s="114">
        <v>855</v>
      </c>
      <c r="J21" s="140">
        <v>852</v>
      </c>
      <c r="K21" s="114">
        <v>-60</v>
      </c>
      <c r="L21" s="116">
        <v>-7.042253521126761</v>
      </c>
    </row>
    <row r="22" spans="1:12" s="110" customFormat="1" ht="15" customHeight="1" x14ac:dyDescent="0.2">
      <c r="A22" s="120"/>
      <c r="B22" s="119"/>
      <c r="C22" s="258" t="s">
        <v>107</v>
      </c>
      <c r="E22" s="113">
        <v>63.179916317991633</v>
      </c>
      <c r="F22" s="115">
        <v>1359</v>
      </c>
      <c r="G22" s="114">
        <v>1381</v>
      </c>
      <c r="H22" s="114">
        <v>1408</v>
      </c>
      <c r="I22" s="114">
        <v>1427</v>
      </c>
      <c r="J22" s="140">
        <v>1406</v>
      </c>
      <c r="K22" s="114">
        <v>-47</v>
      </c>
      <c r="L22" s="116">
        <v>-3.3428165007112374</v>
      </c>
    </row>
    <row r="23" spans="1:12" s="110" customFormat="1" ht="15" customHeight="1" x14ac:dyDescent="0.2">
      <c r="A23" s="120"/>
      <c r="B23" s="121" t="s">
        <v>111</v>
      </c>
      <c r="C23" s="258"/>
      <c r="E23" s="113">
        <v>14.285714285714286</v>
      </c>
      <c r="F23" s="115">
        <v>1393</v>
      </c>
      <c r="G23" s="114">
        <v>1443</v>
      </c>
      <c r="H23" s="114">
        <v>1455</v>
      </c>
      <c r="I23" s="114">
        <v>1448</v>
      </c>
      <c r="J23" s="140">
        <v>1410</v>
      </c>
      <c r="K23" s="114">
        <v>-17</v>
      </c>
      <c r="L23" s="116">
        <v>-1.2056737588652482</v>
      </c>
    </row>
    <row r="24" spans="1:12" s="110" customFormat="1" ht="15" customHeight="1" x14ac:dyDescent="0.2">
      <c r="A24" s="120"/>
      <c r="B24" s="119"/>
      <c r="C24" s="258" t="s">
        <v>106</v>
      </c>
      <c r="E24" s="113">
        <v>53.768844221105525</v>
      </c>
      <c r="F24" s="115">
        <v>749</v>
      </c>
      <c r="G24" s="114">
        <v>770</v>
      </c>
      <c r="H24" s="114">
        <v>781</v>
      </c>
      <c r="I24" s="114">
        <v>770</v>
      </c>
      <c r="J24" s="140">
        <v>749</v>
      </c>
      <c r="K24" s="114">
        <v>0</v>
      </c>
      <c r="L24" s="116">
        <v>0</v>
      </c>
    </row>
    <row r="25" spans="1:12" s="110" customFormat="1" ht="15" customHeight="1" x14ac:dyDescent="0.2">
      <c r="A25" s="120"/>
      <c r="B25" s="119"/>
      <c r="C25" s="258" t="s">
        <v>107</v>
      </c>
      <c r="E25" s="113">
        <v>46.231155778894475</v>
      </c>
      <c r="F25" s="115">
        <v>644</v>
      </c>
      <c r="G25" s="114">
        <v>673</v>
      </c>
      <c r="H25" s="114">
        <v>674</v>
      </c>
      <c r="I25" s="114">
        <v>678</v>
      </c>
      <c r="J25" s="140">
        <v>661</v>
      </c>
      <c r="K25" s="114">
        <v>-17</v>
      </c>
      <c r="L25" s="116">
        <v>-2.571860816944024</v>
      </c>
    </row>
    <row r="26" spans="1:12" s="110" customFormat="1" ht="15" customHeight="1" x14ac:dyDescent="0.2">
      <c r="A26" s="120"/>
      <c r="C26" s="121" t="s">
        <v>187</v>
      </c>
      <c r="D26" s="110" t="s">
        <v>188</v>
      </c>
      <c r="E26" s="113">
        <v>1.4665162547431032</v>
      </c>
      <c r="F26" s="115">
        <v>143</v>
      </c>
      <c r="G26" s="114">
        <v>151</v>
      </c>
      <c r="H26" s="114">
        <v>161</v>
      </c>
      <c r="I26" s="114">
        <v>130</v>
      </c>
      <c r="J26" s="140">
        <v>147</v>
      </c>
      <c r="K26" s="114">
        <v>-4</v>
      </c>
      <c r="L26" s="116">
        <v>-2.7210884353741496</v>
      </c>
    </row>
    <row r="27" spans="1:12" s="110" customFormat="1" ht="15" customHeight="1" x14ac:dyDescent="0.2">
      <c r="A27" s="120"/>
      <c r="B27" s="119"/>
      <c r="D27" s="259" t="s">
        <v>106</v>
      </c>
      <c r="E27" s="113">
        <v>51.048951048951047</v>
      </c>
      <c r="F27" s="115">
        <v>73</v>
      </c>
      <c r="G27" s="114">
        <v>79</v>
      </c>
      <c r="H27" s="114">
        <v>81</v>
      </c>
      <c r="I27" s="114">
        <v>63</v>
      </c>
      <c r="J27" s="140">
        <v>68</v>
      </c>
      <c r="K27" s="114">
        <v>5</v>
      </c>
      <c r="L27" s="116">
        <v>7.3529411764705879</v>
      </c>
    </row>
    <row r="28" spans="1:12" s="110" customFormat="1" ht="15" customHeight="1" x14ac:dyDescent="0.2">
      <c r="A28" s="120"/>
      <c r="B28" s="119"/>
      <c r="D28" s="259" t="s">
        <v>107</v>
      </c>
      <c r="E28" s="113">
        <v>48.951048951048953</v>
      </c>
      <c r="F28" s="115">
        <v>70</v>
      </c>
      <c r="G28" s="114">
        <v>72</v>
      </c>
      <c r="H28" s="114">
        <v>80</v>
      </c>
      <c r="I28" s="114">
        <v>67</v>
      </c>
      <c r="J28" s="140">
        <v>79</v>
      </c>
      <c r="K28" s="114">
        <v>-9</v>
      </c>
      <c r="L28" s="116">
        <v>-11.39240506329114</v>
      </c>
    </row>
    <row r="29" spans="1:12" s="110" customFormat="1" ht="24" customHeight="1" x14ac:dyDescent="0.2">
      <c r="A29" s="604" t="s">
        <v>189</v>
      </c>
      <c r="B29" s="605"/>
      <c r="C29" s="605"/>
      <c r="D29" s="606"/>
      <c r="E29" s="113">
        <v>89.262639729258538</v>
      </c>
      <c r="F29" s="115">
        <v>8704</v>
      </c>
      <c r="G29" s="114">
        <v>8901</v>
      </c>
      <c r="H29" s="114">
        <v>9195</v>
      </c>
      <c r="I29" s="114">
        <v>8979</v>
      </c>
      <c r="J29" s="140">
        <v>8788</v>
      </c>
      <c r="K29" s="114">
        <v>-84</v>
      </c>
      <c r="L29" s="116">
        <v>-0.95584888484296771</v>
      </c>
    </row>
    <row r="30" spans="1:12" s="110" customFormat="1" ht="15" customHeight="1" x14ac:dyDescent="0.2">
      <c r="A30" s="120"/>
      <c r="B30" s="119"/>
      <c r="C30" s="258" t="s">
        <v>106</v>
      </c>
      <c r="E30" s="113">
        <v>41.613051470588232</v>
      </c>
      <c r="F30" s="115">
        <v>3622</v>
      </c>
      <c r="G30" s="114">
        <v>3690</v>
      </c>
      <c r="H30" s="114">
        <v>3749</v>
      </c>
      <c r="I30" s="114">
        <v>3594</v>
      </c>
      <c r="J30" s="140">
        <v>3496</v>
      </c>
      <c r="K30" s="114">
        <v>126</v>
      </c>
      <c r="L30" s="116">
        <v>3.6041189931350113</v>
      </c>
    </row>
    <row r="31" spans="1:12" s="110" customFormat="1" ht="15" customHeight="1" x14ac:dyDescent="0.2">
      <c r="A31" s="120"/>
      <c r="B31" s="119"/>
      <c r="C31" s="258" t="s">
        <v>107</v>
      </c>
      <c r="E31" s="113">
        <v>58.386948529411768</v>
      </c>
      <c r="F31" s="115">
        <v>5082</v>
      </c>
      <c r="G31" s="114">
        <v>5211</v>
      </c>
      <c r="H31" s="114">
        <v>5446</v>
      </c>
      <c r="I31" s="114">
        <v>5385</v>
      </c>
      <c r="J31" s="140">
        <v>5292</v>
      </c>
      <c r="K31" s="114">
        <v>-210</v>
      </c>
      <c r="L31" s="116">
        <v>-3.9682539682539684</v>
      </c>
    </row>
    <row r="32" spans="1:12" s="110" customFormat="1" ht="15" customHeight="1" x14ac:dyDescent="0.2">
      <c r="A32" s="120"/>
      <c r="B32" s="119" t="s">
        <v>117</v>
      </c>
      <c r="C32" s="258"/>
      <c r="E32" s="113">
        <v>10.152804840529177</v>
      </c>
      <c r="F32" s="114">
        <v>990</v>
      </c>
      <c r="G32" s="114">
        <v>1115</v>
      </c>
      <c r="H32" s="114">
        <v>1036</v>
      </c>
      <c r="I32" s="114">
        <v>986</v>
      </c>
      <c r="J32" s="140">
        <v>972</v>
      </c>
      <c r="K32" s="114">
        <v>18</v>
      </c>
      <c r="L32" s="116">
        <v>1.8518518518518519</v>
      </c>
    </row>
    <row r="33" spans="1:12" s="110" customFormat="1" ht="15" customHeight="1" x14ac:dyDescent="0.2">
      <c r="A33" s="120"/>
      <c r="B33" s="119"/>
      <c r="C33" s="258" t="s">
        <v>106</v>
      </c>
      <c r="E33" s="113">
        <v>53.333333333333336</v>
      </c>
      <c r="F33" s="114">
        <v>528</v>
      </c>
      <c r="G33" s="114">
        <v>610</v>
      </c>
      <c r="H33" s="114">
        <v>554</v>
      </c>
      <c r="I33" s="114">
        <v>491</v>
      </c>
      <c r="J33" s="140">
        <v>470</v>
      </c>
      <c r="K33" s="114">
        <v>58</v>
      </c>
      <c r="L33" s="116">
        <v>12.340425531914894</v>
      </c>
    </row>
    <row r="34" spans="1:12" s="110" customFormat="1" ht="15" customHeight="1" x14ac:dyDescent="0.2">
      <c r="A34" s="120"/>
      <c r="B34" s="119"/>
      <c r="C34" s="258" t="s">
        <v>107</v>
      </c>
      <c r="E34" s="113">
        <v>46.666666666666664</v>
      </c>
      <c r="F34" s="114">
        <v>462</v>
      </c>
      <c r="G34" s="114">
        <v>505</v>
      </c>
      <c r="H34" s="114">
        <v>482</v>
      </c>
      <c r="I34" s="114">
        <v>495</v>
      </c>
      <c r="J34" s="140">
        <v>502</v>
      </c>
      <c r="K34" s="114">
        <v>-40</v>
      </c>
      <c r="L34" s="116">
        <v>-7.9681274900398407</v>
      </c>
    </row>
    <row r="35" spans="1:12" s="110" customFormat="1" ht="24" customHeight="1" x14ac:dyDescent="0.2">
      <c r="A35" s="604" t="s">
        <v>192</v>
      </c>
      <c r="B35" s="605"/>
      <c r="C35" s="605"/>
      <c r="D35" s="606"/>
      <c r="E35" s="113">
        <v>19.167264895908112</v>
      </c>
      <c r="F35" s="114">
        <v>1869</v>
      </c>
      <c r="G35" s="114">
        <v>1896</v>
      </c>
      <c r="H35" s="114">
        <v>1982</v>
      </c>
      <c r="I35" s="114">
        <v>1950</v>
      </c>
      <c r="J35" s="114">
        <v>1827</v>
      </c>
      <c r="K35" s="318">
        <v>42</v>
      </c>
      <c r="L35" s="319">
        <v>2.2988505747126435</v>
      </c>
    </row>
    <row r="36" spans="1:12" s="110" customFormat="1" ht="15" customHeight="1" x14ac:dyDescent="0.2">
      <c r="A36" s="120"/>
      <c r="B36" s="119"/>
      <c r="C36" s="258" t="s">
        <v>106</v>
      </c>
      <c r="E36" s="113">
        <v>48.635634028892454</v>
      </c>
      <c r="F36" s="114">
        <v>909</v>
      </c>
      <c r="G36" s="114">
        <v>925</v>
      </c>
      <c r="H36" s="114">
        <v>930</v>
      </c>
      <c r="I36" s="114">
        <v>890</v>
      </c>
      <c r="J36" s="114">
        <v>838</v>
      </c>
      <c r="K36" s="318">
        <v>71</v>
      </c>
      <c r="L36" s="116">
        <v>8.4725536992840098</v>
      </c>
    </row>
    <row r="37" spans="1:12" s="110" customFormat="1" ht="15" customHeight="1" x14ac:dyDescent="0.2">
      <c r="A37" s="120"/>
      <c r="B37" s="119"/>
      <c r="C37" s="258" t="s">
        <v>107</v>
      </c>
      <c r="E37" s="113">
        <v>51.364365971107546</v>
      </c>
      <c r="F37" s="114">
        <v>960</v>
      </c>
      <c r="G37" s="114">
        <v>971</v>
      </c>
      <c r="H37" s="114">
        <v>1052</v>
      </c>
      <c r="I37" s="114">
        <v>1060</v>
      </c>
      <c r="J37" s="140">
        <v>989</v>
      </c>
      <c r="K37" s="114">
        <v>-29</v>
      </c>
      <c r="L37" s="116">
        <v>-2.9322548028311424</v>
      </c>
    </row>
    <row r="38" spans="1:12" s="110" customFormat="1" ht="15" customHeight="1" x14ac:dyDescent="0.2">
      <c r="A38" s="120"/>
      <c r="B38" s="119" t="s">
        <v>328</v>
      </c>
      <c r="C38" s="258"/>
      <c r="E38" s="113">
        <v>47.615629166239358</v>
      </c>
      <c r="F38" s="114">
        <v>4643</v>
      </c>
      <c r="G38" s="114">
        <v>4782</v>
      </c>
      <c r="H38" s="114">
        <v>4864</v>
      </c>
      <c r="I38" s="114">
        <v>4734</v>
      </c>
      <c r="J38" s="140">
        <v>4618</v>
      </c>
      <c r="K38" s="114">
        <v>25</v>
      </c>
      <c r="L38" s="116">
        <v>0.5413598960589</v>
      </c>
    </row>
    <row r="39" spans="1:12" s="110" customFormat="1" ht="15" customHeight="1" x14ac:dyDescent="0.2">
      <c r="A39" s="120"/>
      <c r="B39" s="119"/>
      <c r="C39" s="258" t="s">
        <v>106</v>
      </c>
      <c r="E39" s="113">
        <v>42.192547921602412</v>
      </c>
      <c r="F39" s="115">
        <v>1959</v>
      </c>
      <c r="G39" s="114">
        <v>2027</v>
      </c>
      <c r="H39" s="114">
        <v>2028</v>
      </c>
      <c r="I39" s="114">
        <v>1936</v>
      </c>
      <c r="J39" s="140">
        <v>1870</v>
      </c>
      <c r="K39" s="114">
        <v>89</v>
      </c>
      <c r="L39" s="116">
        <v>4.7593582887700538</v>
      </c>
    </row>
    <row r="40" spans="1:12" s="110" customFormat="1" ht="15" customHeight="1" x14ac:dyDescent="0.2">
      <c r="A40" s="120"/>
      <c r="B40" s="119"/>
      <c r="C40" s="258" t="s">
        <v>107</v>
      </c>
      <c r="E40" s="113">
        <v>57.807452078397588</v>
      </c>
      <c r="F40" s="115">
        <v>2684</v>
      </c>
      <c r="G40" s="114">
        <v>2755</v>
      </c>
      <c r="H40" s="114">
        <v>2836</v>
      </c>
      <c r="I40" s="114">
        <v>2798</v>
      </c>
      <c r="J40" s="140">
        <v>2748</v>
      </c>
      <c r="K40" s="114">
        <v>-64</v>
      </c>
      <c r="L40" s="116">
        <v>-2.3289665211062589</v>
      </c>
    </row>
    <row r="41" spans="1:12" s="110" customFormat="1" ht="15" customHeight="1" x14ac:dyDescent="0.2">
      <c r="A41" s="120"/>
      <c r="B41" s="320" t="s">
        <v>516</v>
      </c>
      <c r="C41" s="258"/>
      <c r="E41" s="113">
        <v>4.8918059686186028</v>
      </c>
      <c r="F41" s="115">
        <v>477</v>
      </c>
      <c r="G41" s="114">
        <v>475</v>
      </c>
      <c r="H41" s="114">
        <v>472</v>
      </c>
      <c r="I41" s="114">
        <v>448</v>
      </c>
      <c r="J41" s="140">
        <v>438</v>
      </c>
      <c r="K41" s="114">
        <v>39</v>
      </c>
      <c r="L41" s="116">
        <v>8.9041095890410951</v>
      </c>
    </row>
    <row r="42" spans="1:12" s="110" customFormat="1" ht="15" customHeight="1" x14ac:dyDescent="0.2">
      <c r="A42" s="120"/>
      <c r="B42" s="119"/>
      <c r="C42" s="268" t="s">
        <v>106</v>
      </c>
      <c r="D42" s="182"/>
      <c r="E42" s="113">
        <v>47.169811320754718</v>
      </c>
      <c r="F42" s="115">
        <v>225</v>
      </c>
      <c r="G42" s="114">
        <v>218</v>
      </c>
      <c r="H42" s="114">
        <v>207</v>
      </c>
      <c r="I42" s="114">
        <v>198</v>
      </c>
      <c r="J42" s="140">
        <v>200</v>
      </c>
      <c r="K42" s="114">
        <v>25</v>
      </c>
      <c r="L42" s="116">
        <v>12.5</v>
      </c>
    </row>
    <row r="43" spans="1:12" s="110" customFormat="1" ht="15" customHeight="1" x14ac:dyDescent="0.2">
      <c r="A43" s="120"/>
      <c r="B43" s="119"/>
      <c r="C43" s="268" t="s">
        <v>107</v>
      </c>
      <c r="D43" s="182"/>
      <c r="E43" s="113">
        <v>52.830188679245282</v>
      </c>
      <c r="F43" s="115">
        <v>252</v>
      </c>
      <c r="G43" s="114">
        <v>257</v>
      </c>
      <c r="H43" s="114">
        <v>265</v>
      </c>
      <c r="I43" s="114">
        <v>250</v>
      </c>
      <c r="J43" s="140">
        <v>238</v>
      </c>
      <c r="K43" s="114">
        <v>14</v>
      </c>
      <c r="L43" s="116">
        <v>5.882352941176471</v>
      </c>
    </row>
    <row r="44" spans="1:12" s="110" customFormat="1" ht="15" customHeight="1" x14ac:dyDescent="0.2">
      <c r="A44" s="120"/>
      <c r="B44" s="119" t="s">
        <v>205</v>
      </c>
      <c r="C44" s="268"/>
      <c r="D44" s="182"/>
      <c r="E44" s="113">
        <v>28.325299969233924</v>
      </c>
      <c r="F44" s="115">
        <v>2762</v>
      </c>
      <c r="G44" s="114">
        <v>2928</v>
      </c>
      <c r="H44" s="114">
        <v>2978</v>
      </c>
      <c r="I44" s="114">
        <v>2897</v>
      </c>
      <c r="J44" s="140">
        <v>2932</v>
      </c>
      <c r="K44" s="114">
        <v>-170</v>
      </c>
      <c r="L44" s="116">
        <v>-5.7980900409276943</v>
      </c>
    </row>
    <row r="45" spans="1:12" s="110" customFormat="1" ht="15" customHeight="1" x14ac:dyDescent="0.2">
      <c r="A45" s="120"/>
      <c r="B45" s="119"/>
      <c r="C45" s="268" t="s">
        <v>106</v>
      </c>
      <c r="D45" s="182"/>
      <c r="E45" s="113">
        <v>39.572773352643011</v>
      </c>
      <c r="F45" s="115">
        <v>1093</v>
      </c>
      <c r="G45" s="114">
        <v>1171</v>
      </c>
      <c r="H45" s="114">
        <v>1182</v>
      </c>
      <c r="I45" s="114">
        <v>1101</v>
      </c>
      <c r="J45" s="140">
        <v>1090</v>
      </c>
      <c r="K45" s="114">
        <v>3</v>
      </c>
      <c r="L45" s="116">
        <v>0.27522935779816515</v>
      </c>
    </row>
    <row r="46" spans="1:12" s="110" customFormat="1" ht="15" customHeight="1" x14ac:dyDescent="0.2">
      <c r="A46" s="123"/>
      <c r="B46" s="124"/>
      <c r="C46" s="260" t="s">
        <v>107</v>
      </c>
      <c r="D46" s="261"/>
      <c r="E46" s="125">
        <v>60.427226647356989</v>
      </c>
      <c r="F46" s="143">
        <v>1669</v>
      </c>
      <c r="G46" s="144">
        <v>1757</v>
      </c>
      <c r="H46" s="144">
        <v>1796</v>
      </c>
      <c r="I46" s="144">
        <v>1796</v>
      </c>
      <c r="J46" s="145">
        <v>1842</v>
      </c>
      <c r="K46" s="144">
        <v>-173</v>
      </c>
      <c r="L46" s="146">
        <v>-9.3919652551574373</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9751</v>
      </c>
      <c r="E11" s="114">
        <v>10081</v>
      </c>
      <c r="F11" s="114">
        <v>10296</v>
      </c>
      <c r="G11" s="114">
        <v>10029</v>
      </c>
      <c r="H11" s="140">
        <v>9815</v>
      </c>
      <c r="I11" s="115">
        <v>-64</v>
      </c>
      <c r="J11" s="116">
        <v>-0.65206316861946001</v>
      </c>
    </row>
    <row r="12" spans="1:15" s="110" customFormat="1" ht="24.95" customHeight="1" x14ac:dyDescent="0.2">
      <c r="A12" s="193" t="s">
        <v>132</v>
      </c>
      <c r="B12" s="194" t="s">
        <v>133</v>
      </c>
      <c r="C12" s="113">
        <v>1.7946877243359656</v>
      </c>
      <c r="D12" s="115">
        <v>175</v>
      </c>
      <c r="E12" s="114">
        <v>278</v>
      </c>
      <c r="F12" s="114">
        <v>181</v>
      </c>
      <c r="G12" s="114">
        <v>229</v>
      </c>
      <c r="H12" s="140">
        <v>163</v>
      </c>
      <c r="I12" s="115">
        <v>12</v>
      </c>
      <c r="J12" s="116">
        <v>7.3619631901840492</v>
      </c>
    </row>
    <row r="13" spans="1:15" s="110" customFormat="1" ht="24.95" customHeight="1" x14ac:dyDescent="0.2">
      <c r="A13" s="193" t="s">
        <v>134</v>
      </c>
      <c r="B13" s="199" t="s">
        <v>214</v>
      </c>
      <c r="C13" s="113">
        <v>0.26663931904420057</v>
      </c>
      <c r="D13" s="115">
        <v>26</v>
      </c>
      <c r="E13" s="114">
        <v>29</v>
      </c>
      <c r="F13" s="114">
        <v>28</v>
      </c>
      <c r="G13" s="114">
        <v>30</v>
      </c>
      <c r="H13" s="140">
        <v>31</v>
      </c>
      <c r="I13" s="115">
        <v>-5</v>
      </c>
      <c r="J13" s="116">
        <v>-16.129032258064516</v>
      </c>
    </row>
    <row r="14" spans="1:15" s="287" customFormat="1" ht="24.95" customHeight="1" x14ac:dyDescent="0.2">
      <c r="A14" s="193" t="s">
        <v>215</v>
      </c>
      <c r="B14" s="199" t="s">
        <v>137</v>
      </c>
      <c r="C14" s="113">
        <v>4.4303148395036409</v>
      </c>
      <c r="D14" s="115">
        <v>432</v>
      </c>
      <c r="E14" s="114">
        <v>459</v>
      </c>
      <c r="F14" s="114">
        <v>462</v>
      </c>
      <c r="G14" s="114">
        <v>452</v>
      </c>
      <c r="H14" s="140">
        <v>437</v>
      </c>
      <c r="I14" s="115">
        <v>-5</v>
      </c>
      <c r="J14" s="116">
        <v>-1.1441647597254005</v>
      </c>
      <c r="K14" s="110"/>
      <c r="L14" s="110"/>
      <c r="M14" s="110"/>
      <c r="N14" s="110"/>
      <c r="O14" s="110"/>
    </row>
    <row r="15" spans="1:15" s="110" customFormat="1" ht="24.95" customHeight="1" x14ac:dyDescent="0.2">
      <c r="A15" s="193" t="s">
        <v>216</v>
      </c>
      <c r="B15" s="199" t="s">
        <v>217</v>
      </c>
      <c r="C15" s="113">
        <v>0.88196082453081737</v>
      </c>
      <c r="D15" s="115">
        <v>86</v>
      </c>
      <c r="E15" s="114">
        <v>92</v>
      </c>
      <c r="F15" s="114">
        <v>89</v>
      </c>
      <c r="G15" s="114">
        <v>80</v>
      </c>
      <c r="H15" s="140">
        <v>69</v>
      </c>
      <c r="I15" s="115">
        <v>17</v>
      </c>
      <c r="J15" s="116">
        <v>24.637681159420289</v>
      </c>
    </row>
    <row r="16" spans="1:15" s="287" customFormat="1" ht="24.95" customHeight="1" x14ac:dyDescent="0.2">
      <c r="A16" s="193" t="s">
        <v>218</v>
      </c>
      <c r="B16" s="199" t="s">
        <v>141</v>
      </c>
      <c r="C16" s="113">
        <v>2.6971592657163366</v>
      </c>
      <c r="D16" s="115">
        <v>263</v>
      </c>
      <c r="E16" s="114">
        <v>285</v>
      </c>
      <c r="F16" s="114">
        <v>290</v>
      </c>
      <c r="G16" s="114">
        <v>294</v>
      </c>
      <c r="H16" s="140">
        <v>289</v>
      </c>
      <c r="I16" s="115">
        <v>-26</v>
      </c>
      <c r="J16" s="116">
        <v>-8.9965397923875425</v>
      </c>
      <c r="K16" s="110"/>
      <c r="L16" s="110"/>
      <c r="M16" s="110"/>
      <c r="N16" s="110"/>
      <c r="O16" s="110"/>
    </row>
    <row r="17" spans="1:15" s="110" customFormat="1" ht="24.95" customHeight="1" x14ac:dyDescent="0.2">
      <c r="A17" s="193" t="s">
        <v>142</v>
      </c>
      <c r="B17" s="199" t="s">
        <v>220</v>
      </c>
      <c r="C17" s="113">
        <v>0.85119474925648653</v>
      </c>
      <c r="D17" s="115">
        <v>83</v>
      </c>
      <c r="E17" s="114">
        <v>82</v>
      </c>
      <c r="F17" s="114">
        <v>83</v>
      </c>
      <c r="G17" s="114">
        <v>78</v>
      </c>
      <c r="H17" s="140">
        <v>79</v>
      </c>
      <c r="I17" s="115">
        <v>4</v>
      </c>
      <c r="J17" s="116">
        <v>5.0632911392405067</v>
      </c>
    </row>
    <row r="18" spans="1:15" s="287" customFormat="1" ht="24.95" customHeight="1" x14ac:dyDescent="0.2">
      <c r="A18" s="201" t="s">
        <v>144</v>
      </c>
      <c r="B18" s="202" t="s">
        <v>145</v>
      </c>
      <c r="C18" s="113">
        <v>4.0713772946364477</v>
      </c>
      <c r="D18" s="115">
        <v>397</v>
      </c>
      <c r="E18" s="114">
        <v>401</v>
      </c>
      <c r="F18" s="114">
        <v>396</v>
      </c>
      <c r="G18" s="114">
        <v>389</v>
      </c>
      <c r="H18" s="140">
        <v>375</v>
      </c>
      <c r="I18" s="115">
        <v>22</v>
      </c>
      <c r="J18" s="116">
        <v>5.8666666666666663</v>
      </c>
      <c r="K18" s="110"/>
      <c r="L18" s="110"/>
      <c r="M18" s="110"/>
      <c r="N18" s="110"/>
      <c r="O18" s="110"/>
    </row>
    <row r="19" spans="1:15" s="110" customFormat="1" ht="24.95" customHeight="1" x14ac:dyDescent="0.2">
      <c r="A19" s="193" t="s">
        <v>146</v>
      </c>
      <c r="B19" s="199" t="s">
        <v>147</v>
      </c>
      <c r="C19" s="113">
        <v>20.479950774279562</v>
      </c>
      <c r="D19" s="115">
        <v>1997</v>
      </c>
      <c r="E19" s="114">
        <v>2007</v>
      </c>
      <c r="F19" s="114">
        <v>1928</v>
      </c>
      <c r="G19" s="114">
        <v>1833</v>
      </c>
      <c r="H19" s="140">
        <v>1810</v>
      </c>
      <c r="I19" s="115">
        <v>187</v>
      </c>
      <c r="J19" s="116">
        <v>10.331491712707182</v>
      </c>
    </row>
    <row r="20" spans="1:15" s="287" customFormat="1" ht="24.95" customHeight="1" x14ac:dyDescent="0.2">
      <c r="A20" s="193" t="s">
        <v>148</v>
      </c>
      <c r="B20" s="199" t="s">
        <v>149</v>
      </c>
      <c r="C20" s="113">
        <v>7.8248384781048097</v>
      </c>
      <c r="D20" s="115">
        <v>763</v>
      </c>
      <c r="E20" s="114">
        <v>807</v>
      </c>
      <c r="F20" s="114">
        <v>833</v>
      </c>
      <c r="G20" s="114">
        <v>900</v>
      </c>
      <c r="H20" s="140">
        <v>902</v>
      </c>
      <c r="I20" s="115">
        <v>-139</v>
      </c>
      <c r="J20" s="116">
        <v>-15.41019955654102</v>
      </c>
      <c r="K20" s="110"/>
      <c r="L20" s="110"/>
      <c r="M20" s="110"/>
      <c r="N20" s="110"/>
      <c r="O20" s="110"/>
    </row>
    <row r="21" spans="1:15" s="110" customFormat="1" ht="24.95" customHeight="1" x14ac:dyDescent="0.2">
      <c r="A21" s="201" t="s">
        <v>150</v>
      </c>
      <c r="B21" s="202" t="s">
        <v>151</v>
      </c>
      <c r="C21" s="113">
        <v>11.660342528971388</v>
      </c>
      <c r="D21" s="115">
        <v>1137</v>
      </c>
      <c r="E21" s="114">
        <v>1235</v>
      </c>
      <c r="F21" s="114">
        <v>1252</v>
      </c>
      <c r="G21" s="114">
        <v>1242</v>
      </c>
      <c r="H21" s="140">
        <v>1152</v>
      </c>
      <c r="I21" s="115">
        <v>-15</v>
      </c>
      <c r="J21" s="116">
        <v>-1.3020833333333333</v>
      </c>
    </row>
    <row r="22" spans="1:15" s="110" customFormat="1" ht="24.95" customHeight="1" x14ac:dyDescent="0.2">
      <c r="A22" s="201" t="s">
        <v>152</v>
      </c>
      <c r="B22" s="199" t="s">
        <v>153</v>
      </c>
      <c r="C22" s="113">
        <v>0.69736437288483233</v>
      </c>
      <c r="D22" s="115">
        <v>68</v>
      </c>
      <c r="E22" s="114">
        <v>62</v>
      </c>
      <c r="F22" s="114">
        <v>72</v>
      </c>
      <c r="G22" s="114">
        <v>77</v>
      </c>
      <c r="H22" s="140">
        <v>90</v>
      </c>
      <c r="I22" s="115">
        <v>-22</v>
      </c>
      <c r="J22" s="116">
        <v>-24.444444444444443</v>
      </c>
    </row>
    <row r="23" spans="1:15" s="110" customFormat="1" ht="24.95" customHeight="1" x14ac:dyDescent="0.2">
      <c r="A23" s="193" t="s">
        <v>154</v>
      </c>
      <c r="B23" s="199" t="s">
        <v>155</v>
      </c>
      <c r="C23" s="113">
        <v>0.72813044815916317</v>
      </c>
      <c r="D23" s="115">
        <v>71</v>
      </c>
      <c r="E23" s="114">
        <v>74</v>
      </c>
      <c r="F23" s="114">
        <v>79</v>
      </c>
      <c r="G23" s="114">
        <v>78</v>
      </c>
      <c r="H23" s="140">
        <v>84</v>
      </c>
      <c r="I23" s="115">
        <v>-13</v>
      </c>
      <c r="J23" s="116">
        <v>-15.476190476190476</v>
      </c>
    </row>
    <row r="24" spans="1:15" s="110" customFormat="1" ht="24.95" customHeight="1" x14ac:dyDescent="0.2">
      <c r="A24" s="193" t="s">
        <v>156</v>
      </c>
      <c r="B24" s="199" t="s">
        <v>221</v>
      </c>
      <c r="C24" s="113">
        <v>7.2197723310429698</v>
      </c>
      <c r="D24" s="115">
        <v>704</v>
      </c>
      <c r="E24" s="114">
        <v>702</v>
      </c>
      <c r="F24" s="114">
        <v>706</v>
      </c>
      <c r="G24" s="114">
        <v>712</v>
      </c>
      <c r="H24" s="140">
        <v>717</v>
      </c>
      <c r="I24" s="115">
        <v>-13</v>
      </c>
      <c r="J24" s="116">
        <v>-1.8131101813110182</v>
      </c>
    </row>
    <row r="25" spans="1:15" s="110" customFormat="1" ht="24.95" customHeight="1" x14ac:dyDescent="0.2">
      <c r="A25" s="193" t="s">
        <v>222</v>
      </c>
      <c r="B25" s="204" t="s">
        <v>159</v>
      </c>
      <c r="C25" s="113">
        <v>7.8145831196800328</v>
      </c>
      <c r="D25" s="115">
        <v>762</v>
      </c>
      <c r="E25" s="114">
        <v>814</v>
      </c>
      <c r="F25" s="114">
        <v>850</v>
      </c>
      <c r="G25" s="114">
        <v>787</v>
      </c>
      <c r="H25" s="140">
        <v>775</v>
      </c>
      <c r="I25" s="115">
        <v>-13</v>
      </c>
      <c r="J25" s="116">
        <v>-1.6774193548387097</v>
      </c>
    </row>
    <row r="26" spans="1:15" s="110" customFormat="1" ht="24.95" customHeight="1" x14ac:dyDescent="0.2">
      <c r="A26" s="201">
        <v>782.78300000000002</v>
      </c>
      <c r="B26" s="203" t="s">
        <v>160</v>
      </c>
      <c r="C26" s="113">
        <v>0.31791611116808532</v>
      </c>
      <c r="D26" s="115">
        <v>31</v>
      </c>
      <c r="E26" s="114">
        <v>42</v>
      </c>
      <c r="F26" s="114">
        <v>41</v>
      </c>
      <c r="G26" s="114">
        <v>47</v>
      </c>
      <c r="H26" s="140">
        <v>44</v>
      </c>
      <c r="I26" s="115">
        <v>-13</v>
      </c>
      <c r="J26" s="116">
        <v>-29.545454545454547</v>
      </c>
    </row>
    <row r="27" spans="1:15" s="110" customFormat="1" ht="24.95" customHeight="1" x14ac:dyDescent="0.2">
      <c r="A27" s="193" t="s">
        <v>161</v>
      </c>
      <c r="B27" s="199" t="s">
        <v>162</v>
      </c>
      <c r="C27" s="113">
        <v>9.2298225822992519E-2</v>
      </c>
      <c r="D27" s="115">
        <v>9</v>
      </c>
      <c r="E27" s="114">
        <v>23</v>
      </c>
      <c r="F27" s="114">
        <v>20</v>
      </c>
      <c r="G27" s="114">
        <v>13</v>
      </c>
      <c r="H27" s="140">
        <v>10</v>
      </c>
      <c r="I27" s="115">
        <v>-1</v>
      </c>
      <c r="J27" s="116">
        <v>-10</v>
      </c>
    </row>
    <row r="28" spans="1:15" s="110" customFormat="1" ht="24.95" customHeight="1" x14ac:dyDescent="0.2">
      <c r="A28" s="193" t="s">
        <v>163</v>
      </c>
      <c r="B28" s="199" t="s">
        <v>164</v>
      </c>
      <c r="C28" s="113">
        <v>1.2716644446723413</v>
      </c>
      <c r="D28" s="115">
        <v>124</v>
      </c>
      <c r="E28" s="114">
        <v>129</v>
      </c>
      <c r="F28" s="114">
        <v>130</v>
      </c>
      <c r="G28" s="114">
        <v>128</v>
      </c>
      <c r="H28" s="140">
        <v>132</v>
      </c>
      <c r="I28" s="115">
        <v>-8</v>
      </c>
      <c r="J28" s="116">
        <v>-6.0606060606060606</v>
      </c>
    </row>
    <row r="29" spans="1:15" s="110" customFormat="1" ht="24.95" customHeight="1" x14ac:dyDescent="0.2">
      <c r="A29" s="193">
        <v>86</v>
      </c>
      <c r="B29" s="199" t="s">
        <v>165</v>
      </c>
      <c r="C29" s="113">
        <v>6.7275151266536763</v>
      </c>
      <c r="D29" s="115">
        <v>656</v>
      </c>
      <c r="E29" s="114">
        <v>675</v>
      </c>
      <c r="F29" s="114">
        <v>679</v>
      </c>
      <c r="G29" s="114">
        <v>670</v>
      </c>
      <c r="H29" s="140">
        <v>681</v>
      </c>
      <c r="I29" s="115">
        <v>-25</v>
      </c>
      <c r="J29" s="116">
        <v>-3.6710719530102791</v>
      </c>
    </row>
    <row r="30" spans="1:15" s="110" customFormat="1" ht="24.95" customHeight="1" x14ac:dyDescent="0.2">
      <c r="A30" s="193">
        <v>87.88</v>
      </c>
      <c r="B30" s="204" t="s">
        <v>166</v>
      </c>
      <c r="C30" s="113">
        <v>5.8763203773971897</v>
      </c>
      <c r="D30" s="115">
        <v>573</v>
      </c>
      <c r="E30" s="114">
        <v>558</v>
      </c>
      <c r="F30" s="114">
        <v>555</v>
      </c>
      <c r="G30" s="114">
        <v>549</v>
      </c>
      <c r="H30" s="140">
        <v>539</v>
      </c>
      <c r="I30" s="115">
        <v>34</v>
      </c>
      <c r="J30" s="116">
        <v>6.3079777365491649</v>
      </c>
    </row>
    <row r="31" spans="1:15" s="110" customFormat="1" ht="24.95" customHeight="1" x14ac:dyDescent="0.2">
      <c r="A31" s="193" t="s">
        <v>167</v>
      </c>
      <c r="B31" s="199" t="s">
        <v>168</v>
      </c>
      <c r="C31" s="113">
        <v>18.716029125217926</v>
      </c>
      <c r="D31" s="115">
        <v>1825</v>
      </c>
      <c r="E31" s="114">
        <v>1785</v>
      </c>
      <c r="F31" s="114">
        <v>2082</v>
      </c>
      <c r="G31" s="114">
        <v>1891</v>
      </c>
      <c r="H31" s="140">
        <v>1871</v>
      </c>
      <c r="I31" s="115">
        <v>-46</v>
      </c>
      <c r="J31" s="116">
        <v>-2.4585783003741315</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1.7946877243359656</v>
      </c>
      <c r="D34" s="115">
        <v>175</v>
      </c>
      <c r="E34" s="114">
        <v>278</v>
      </c>
      <c r="F34" s="114">
        <v>181</v>
      </c>
      <c r="G34" s="114">
        <v>229</v>
      </c>
      <c r="H34" s="140">
        <v>163</v>
      </c>
      <c r="I34" s="115">
        <v>12</v>
      </c>
      <c r="J34" s="116">
        <v>7.3619631901840492</v>
      </c>
    </row>
    <row r="35" spans="1:10" s="110" customFormat="1" ht="24.95" customHeight="1" x14ac:dyDescent="0.2">
      <c r="A35" s="292" t="s">
        <v>171</v>
      </c>
      <c r="B35" s="293" t="s">
        <v>172</v>
      </c>
      <c r="C35" s="113">
        <v>8.7683314531842882</v>
      </c>
      <c r="D35" s="115">
        <v>855</v>
      </c>
      <c r="E35" s="114">
        <v>889</v>
      </c>
      <c r="F35" s="114">
        <v>886</v>
      </c>
      <c r="G35" s="114">
        <v>871</v>
      </c>
      <c r="H35" s="140">
        <v>843</v>
      </c>
      <c r="I35" s="115">
        <v>12</v>
      </c>
      <c r="J35" s="116">
        <v>1.4234875444839858</v>
      </c>
    </row>
    <row r="36" spans="1:10" s="110" customFormat="1" ht="24.95" customHeight="1" x14ac:dyDescent="0.2">
      <c r="A36" s="294" t="s">
        <v>173</v>
      </c>
      <c r="B36" s="295" t="s">
        <v>174</v>
      </c>
      <c r="C36" s="125">
        <v>89.426725464054968</v>
      </c>
      <c r="D36" s="143">
        <v>8720</v>
      </c>
      <c r="E36" s="144">
        <v>8913</v>
      </c>
      <c r="F36" s="144">
        <v>9227</v>
      </c>
      <c r="G36" s="144">
        <v>8927</v>
      </c>
      <c r="H36" s="145">
        <v>8807</v>
      </c>
      <c r="I36" s="143">
        <v>-87</v>
      </c>
      <c r="J36" s="146">
        <v>-0.9878505734075167</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9751</v>
      </c>
      <c r="F11" s="264">
        <v>10081</v>
      </c>
      <c r="G11" s="264">
        <v>10296</v>
      </c>
      <c r="H11" s="264">
        <v>10029</v>
      </c>
      <c r="I11" s="265">
        <v>9815</v>
      </c>
      <c r="J11" s="263">
        <v>-64</v>
      </c>
      <c r="K11" s="266">
        <v>-0.65206316861946001</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42.703312480771203</v>
      </c>
      <c r="E13" s="115">
        <v>4164</v>
      </c>
      <c r="F13" s="114">
        <v>4410</v>
      </c>
      <c r="G13" s="114">
        <v>4330</v>
      </c>
      <c r="H13" s="114">
        <v>4302</v>
      </c>
      <c r="I13" s="140">
        <v>4192</v>
      </c>
      <c r="J13" s="115">
        <v>-28</v>
      </c>
      <c r="K13" s="116">
        <v>-0.66793893129770987</v>
      </c>
    </row>
    <row r="14" spans="1:15" ht="15.95" customHeight="1" x14ac:dyDescent="0.2">
      <c r="A14" s="306" t="s">
        <v>230</v>
      </c>
      <c r="B14" s="307"/>
      <c r="C14" s="308"/>
      <c r="D14" s="113">
        <v>43.728848323248897</v>
      </c>
      <c r="E14" s="115">
        <v>4264</v>
      </c>
      <c r="F14" s="114">
        <v>4350</v>
      </c>
      <c r="G14" s="114">
        <v>4430</v>
      </c>
      <c r="H14" s="114">
        <v>4355</v>
      </c>
      <c r="I14" s="140">
        <v>4271</v>
      </c>
      <c r="J14" s="115">
        <v>-7</v>
      </c>
      <c r="K14" s="116">
        <v>-0.16389604308124561</v>
      </c>
    </row>
    <row r="15" spans="1:15" ht="15.95" customHeight="1" x14ac:dyDescent="0.2">
      <c r="A15" s="306" t="s">
        <v>231</v>
      </c>
      <c r="B15" s="307"/>
      <c r="C15" s="308"/>
      <c r="D15" s="113">
        <v>4.9328274023177112</v>
      </c>
      <c r="E15" s="115">
        <v>481</v>
      </c>
      <c r="F15" s="114">
        <v>503</v>
      </c>
      <c r="G15" s="114">
        <v>485</v>
      </c>
      <c r="H15" s="114">
        <v>497</v>
      </c>
      <c r="I15" s="140">
        <v>509</v>
      </c>
      <c r="J15" s="115">
        <v>-28</v>
      </c>
      <c r="K15" s="116">
        <v>-5.5009823182711202</v>
      </c>
    </row>
    <row r="16" spans="1:15" ht="15.95" customHeight="1" x14ac:dyDescent="0.2">
      <c r="A16" s="306" t="s">
        <v>232</v>
      </c>
      <c r="B16" s="307"/>
      <c r="C16" s="308"/>
      <c r="D16" s="113">
        <v>4.3072505384063176</v>
      </c>
      <c r="E16" s="115">
        <v>420</v>
      </c>
      <c r="F16" s="114">
        <v>392</v>
      </c>
      <c r="G16" s="114">
        <v>620</v>
      </c>
      <c r="H16" s="114">
        <v>425</v>
      </c>
      <c r="I16" s="140">
        <v>394</v>
      </c>
      <c r="J16" s="115">
        <v>26</v>
      </c>
      <c r="K16" s="116">
        <v>6.5989847715736039</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0.95374833350425592</v>
      </c>
      <c r="E18" s="115">
        <v>93</v>
      </c>
      <c r="F18" s="114">
        <v>91</v>
      </c>
      <c r="G18" s="114">
        <v>97</v>
      </c>
      <c r="H18" s="114">
        <v>112</v>
      </c>
      <c r="I18" s="140">
        <v>94</v>
      </c>
      <c r="J18" s="115">
        <v>-1</v>
      </c>
      <c r="K18" s="116">
        <v>-1.0638297872340425</v>
      </c>
    </row>
    <row r="19" spans="1:11" ht="14.1" customHeight="1" x14ac:dyDescent="0.2">
      <c r="A19" s="306" t="s">
        <v>235</v>
      </c>
      <c r="B19" s="307" t="s">
        <v>236</v>
      </c>
      <c r="C19" s="308"/>
      <c r="D19" s="113">
        <v>0.70761973130960931</v>
      </c>
      <c r="E19" s="115">
        <v>69</v>
      </c>
      <c r="F19" s="114">
        <v>66</v>
      </c>
      <c r="G19" s="114">
        <v>71</v>
      </c>
      <c r="H19" s="114">
        <v>84</v>
      </c>
      <c r="I19" s="140">
        <v>68</v>
      </c>
      <c r="J19" s="115">
        <v>1</v>
      </c>
      <c r="K19" s="116">
        <v>1.4705882352941178</v>
      </c>
    </row>
    <row r="20" spans="1:11" ht="14.1" customHeight="1" x14ac:dyDescent="0.2">
      <c r="A20" s="306">
        <v>12</v>
      </c>
      <c r="B20" s="307" t="s">
        <v>237</v>
      </c>
      <c r="C20" s="308"/>
      <c r="D20" s="113">
        <v>1.8664752333094041</v>
      </c>
      <c r="E20" s="115">
        <v>182</v>
      </c>
      <c r="F20" s="114">
        <v>298</v>
      </c>
      <c r="G20" s="114">
        <v>184</v>
      </c>
      <c r="H20" s="114">
        <v>179</v>
      </c>
      <c r="I20" s="140">
        <v>182</v>
      </c>
      <c r="J20" s="115">
        <v>0</v>
      </c>
      <c r="K20" s="116">
        <v>0</v>
      </c>
    </row>
    <row r="21" spans="1:11" ht="14.1" customHeight="1" x14ac:dyDescent="0.2">
      <c r="A21" s="306">
        <v>21</v>
      </c>
      <c r="B21" s="307" t="s">
        <v>238</v>
      </c>
      <c r="C21" s="308"/>
      <c r="D21" s="113">
        <v>9.2298225822992519E-2</v>
      </c>
      <c r="E21" s="115">
        <v>9</v>
      </c>
      <c r="F21" s="114">
        <v>6</v>
      </c>
      <c r="G21" s="114" t="s">
        <v>513</v>
      </c>
      <c r="H21" s="114" t="s">
        <v>513</v>
      </c>
      <c r="I21" s="140">
        <v>5</v>
      </c>
      <c r="J21" s="115">
        <v>4</v>
      </c>
      <c r="K21" s="116">
        <v>80</v>
      </c>
    </row>
    <row r="22" spans="1:11" ht="14.1" customHeight="1" x14ac:dyDescent="0.2">
      <c r="A22" s="306">
        <v>22</v>
      </c>
      <c r="B22" s="307" t="s">
        <v>239</v>
      </c>
      <c r="C22" s="308"/>
      <c r="D22" s="113">
        <v>0.379448261716747</v>
      </c>
      <c r="E22" s="115">
        <v>37</v>
      </c>
      <c r="F22" s="114">
        <v>38</v>
      </c>
      <c r="G22" s="114">
        <v>41</v>
      </c>
      <c r="H22" s="114">
        <v>40</v>
      </c>
      <c r="I22" s="140">
        <v>36</v>
      </c>
      <c r="J22" s="115">
        <v>1</v>
      </c>
      <c r="K22" s="116">
        <v>2.7777777777777777</v>
      </c>
    </row>
    <row r="23" spans="1:11" ht="14.1" customHeight="1" x14ac:dyDescent="0.2">
      <c r="A23" s="306">
        <v>23</v>
      </c>
      <c r="B23" s="307" t="s">
        <v>240</v>
      </c>
      <c r="C23" s="308"/>
      <c r="D23" s="113">
        <v>0.18459645164598504</v>
      </c>
      <c r="E23" s="115">
        <v>18</v>
      </c>
      <c r="F23" s="114">
        <v>19</v>
      </c>
      <c r="G23" s="114">
        <v>18</v>
      </c>
      <c r="H23" s="114">
        <v>17</v>
      </c>
      <c r="I23" s="140">
        <v>18</v>
      </c>
      <c r="J23" s="115">
        <v>0</v>
      </c>
      <c r="K23" s="116">
        <v>0</v>
      </c>
    </row>
    <row r="24" spans="1:11" ht="14.1" customHeight="1" x14ac:dyDescent="0.2">
      <c r="A24" s="306">
        <v>24</v>
      </c>
      <c r="B24" s="307" t="s">
        <v>241</v>
      </c>
      <c r="C24" s="308"/>
      <c r="D24" s="113">
        <v>0.8101733155573787</v>
      </c>
      <c r="E24" s="115">
        <v>79</v>
      </c>
      <c r="F24" s="114">
        <v>87</v>
      </c>
      <c r="G24" s="114">
        <v>92</v>
      </c>
      <c r="H24" s="114">
        <v>87</v>
      </c>
      <c r="I24" s="140">
        <v>77</v>
      </c>
      <c r="J24" s="115">
        <v>2</v>
      </c>
      <c r="K24" s="116">
        <v>2.5974025974025974</v>
      </c>
    </row>
    <row r="25" spans="1:11" ht="14.1" customHeight="1" x14ac:dyDescent="0.2">
      <c r="A25" s="306">
        <v>25</v>
      </c>
      <c r="B25" s="307" t="s">
        <v>242</v>
      </c>
      <c r="C25" s="308"/>
      <c r="D25" s="113">
        <v>1.3639626704953338</v>
      </c>
      <c r="E25" s="115">
        <v>133</v>
      </c>
      <c r="F25" s="114">
        <v>91</v>
      </c>
      <c r="G25" s="114">
        <v>133</v>
      </c>
      <c r="H25" s="114">
        <v>137</v>
      </c>
      <c r="I25" s="140">
        <v>120</v>
      </c>
      <c r="J25" s="115">
        <v>13</v>
      </c>
      <c r="K25" s="116">
        <v>10.833333333333334</v>
      </c>
    </row>
    <row r="26" spans="1:11" ht="14.1" customHeight="1" x14ac:dyDescent="0.2">
      <c r="A26" s="306">
        <v>26</v>
      </c>
      <c r="B26" s="307" t="s">
        <v>243</v>
      </c>
      <c r="C26" s="308"/>
      <c r="D26" s="113">
        <v>0.63583222233617065</v>
      </c>
      <c r="E26" s="115">
        <v>62</v>
      </c>
      <c r="F26" s="114">
        <v>61</v>
      </c>
      <c r="G26" s="114">
        <v>60</v>
      </c>
      <c r="H26" s="114">
        <v>67</v>
      </c>
      <c r="I26" s="140">
        <v>61</v>
      </c>
      <c r="J26" s="115">
        <v>1</v>
      </c>
      <c r="K26" s="116">
        <v>1.639344262295082</v>
      </c>
    </row>
    <row r="27" spans="1:11" ht="14.1" customHeight="1" x14ac:dyDescent="0.2">
      <c r="A27" s="306">
        <v>27</v>
      </c>
      <c r="B27" s="307" t="s">
        <v>244</v>
      </c>
      <c r="C27" s="308"/>
      <c r="D27" s="113">
        <v>0.25638396061942365</v>
      </c>
      <c r="E27" s="115">
        <v>25</v>
      </c>
      <c r="F27" s="114">
        <v>26</v>
      </c>
      <c r="G27" s="114">
        <v>26</v>
      </c>
      <c r="H27" s="114">
        <v>25</v>
      </c>
      <c r="I27" s="140">
        <v>23</v>
      </c>
      <c r="J27" s="115">
        <v>2</v>
      </c>
      <c r="K27" s="116">
        <v>8.695652173913043</v>
      </c>
    </row>
    <row r="28" spans="1:11" ht="14.1" customHeight="1" x14ac:dyDescent="0.2">
      <c r="A28" s="306">
        <v>28</v>
      </c>
      <c r="B28" s="307" t="s">
        <v>245</v>
      </c>
      <c r="C28" s="308"/>
      <c r="D28" s="113">
        <v>0.47174648753973952</v>
      </c>
      <c r="E28" s="115">
        <v>46</v>
      </c>
      <c r="F28" s="114">
        <v>60</v>
      </c>
      <c r="G28" s="114">
        <v>58</v>
      </c>
      <c r="H28" s="114">
        <v>62</v>
      </c>
      <c r="I28" s="140">
        <v>66</v>
      </c>
      <c r="J28" s="115">
        <v>-20</v>
      </c>
      <c r="K28" s="116">
        <v>-30.303030303030305</v>
      </c>
    </row>
    <row r="29" spans="1:11" ht="14.1" customHeight="1" x14ac:dyDescent="0.2">
      <c r="A29" s="306">
        <v>29</v>
      </c>
      <c r="B29" s="307" t="s">
        <v>246</v>
      </c>
      <c r="C29" s="308"/>
      <c r="D29" s="113">
        <v>2.9843093016100912</v>
      </c>
      <c r="E29" s="115">
        <v>291</v>
      </c>
      <c r="F29" s="114">
        <v>323</v>
      </c>
      <c r="G29" s="114">
        <v>301</v>
      </c>
      <c r="H29" s="114">
        <v>287</v>
      </c>
      <c r="I29" s="140">
        <v>273</v>
      </c>
      <c r="J29" s="115">
        <v>18</v>
      </c>
      <c r="K29" s="116">
        <v>6.5934065934065931</v>
      </c>
    </row>
    <row r="30" spans="1:11" ht="14.1" customHeight="1" x14ac:dyDescent="0.2">
      <c r="A30" s="306" t="s">
        <v>247</v>
      </c>
      <c r="B30" s="307" t="s">
        <v>248</v>
      </c>
      <c r="C30" s="308"/>
      <c r="D30" s="113">
        <v>0.76915188185827099</v>
      </c>
      <c r="E30" s="115">
        <v>75</v>
      </c>
      <c r="F30" s="114">
        <v>76</v>
      </c>
      <c r="G30" s="114">
        <v>71</v>
      </c>
      <c r="H30" s="114">
        <v>71</v>
      </c>
      <c r="I30" s="140">
        <v>59</v>
      </c>
      <c r="J30" s="115">
        <v>16</v>
      </c>
      <c r="K30" s="116">
        <v>27.118644067796609</v>
      </c>
    </row>
    <row r="31" spans="1:11" ht="14.1" customHeight="1" x14ac:dyDescent="0.2">
      <c r="A31" s="306" t="s">
        <v>249</v>
      </c>
      <c r="B31" s="307" t="s">
        <v>250</v>
      </c>
      <c r="C31" s="308"/>
      <c r="D31" s="113">
        <v>2.2151574197518205</v>
      </c>
      <c r="E31" s="115">
        <v>216</v>
      </c>
      <c r="F31" s="114">
        <v>247</v>
      </c>
      <c r="G31" s="114">
        <v>230</v>
      </c>
      <c r="H31" s="114">
        <v>216</v>
      </c>
      <c r="I31" s="140">
        <v>214</v>
      </c>
      <c r="J31" s="115">
        <v>2</v>
      </c>
      <c r="K31" s="116">
        <v>0.93457943925233644</v>
      </c>
    </row>
    <row r="32" spans="1:11" ht="14.1" customHeight="1" x14ac:dyDescent="0.2">
      <c r="A32" s="306">
        <v>31</v>
      </c>
      <c r="B32" s="307" t="s">
        <v>251</v>
      </c>
      <c r="C32" s="308"/>
      <c r="D32" s="113">
        <v>0.19485181007076197</v>
      </c>
      <c r="E32" s="115">
        <v>19</v>
      </c>
      <c r="F32" s="114">
        <v>20</v>
      </c>
      <c r="G32" s="114">
        <v>21</v>
      </c>
      <c r="H32" s="114">
        <v>20</v>
      </c>
      <c r="I32" s="140">
        <v>22</v>
      </c>
      <c r="J32" s="115">
        <v>-3</v>
      </c>
      <c r="K32" s="116">
        <v>-13.636363636363637</v>
      </c>
    </row>
    <row r="33" spans="1:11" ht="14.1" customHeight="1" x14ac:dyDescent="0.2">
      <c r="A33" s="306">
        <v>32</v>
      </c>
      <c r="B33" s="307" t="s">
        <v>252</v>
      </c>
      <c r="C33" s="308"/>
      <c r="D33" s="113">
        <v>0.86145010768126351</v>
      </c>
      <c r="E33" s="115">
        <v>84</v>
      </c>
      <c r="F33" s="114">
        <v>81</v>
      </c>
      <c r="G33" s="114">
        <v>83</v>
      </c>
      <c r="H33" s="114">
        <v>91</v>
      </c>
      <c r="I33" s="140">
        <v>83</v>
      </c>
      <c r="J33" s="115">
        <v>1</v>
      </c>
      <c r="K33" s="116">
        <v>1.2048192771084338</v>
      </c>
    </row>
    <row r="34" spans="1:11" ht="14.1" customHeight="1" x14ac:dyDescent="0.2">
      <c r="A34" s="306">
        <v>33</v>
      </c>
      <c r="B34" s="307" t="s">
        <v>253</v>
      </c>
      <c r="C34" s="308"/>
      <c r="D34" s="113">
        <v>0.56404471336273199</v>
      </c>
      <c r="E34" s="115">
        <v>55</v>
      </c>
      <c r="F34" s="114">
        <v>50</v>
      </c>
      <c r="G34" s="114">
        <v>50</v>
      </c>
      <c r="H34" s="114">
        <v>49</v>
      </c>
      <c r="I34" s="140">
        <v>46</v>
      </c>
      <c r="J34" s="115">
        <v>9</v>
      </c>
      <c r="K34" s="116">
        <v>19.565217391304348</v>
      </c>
    </row>
    <row r="35" spans="1:11" ht="14.1" customHeight="1" x14ac:dyDescent="0.2">
      <c r="A35" s="306">
        <v>34</v>
      </c>
      <c r="B35" s="307" t="s">
        <v>254</v>
      </c>
      <c r="C35" s="308"/>
      <c r="D35" s="113">
        <v>3.3329914880525076</v>
      </c>
      <c r="E35" s="115">
        <v>325</v>
      </c>
      <c r="F35" s="114">
        <v>324</v>
      </c>
      <c r="G35" s="114">
        <v>326</v>
      </c>
      <c r="H35" s="114">
        <v>325</v>
      </c>
      <c r="I35" s="140">
        <v>320</v>
      </c>
      <c r="J35" s="115">
        <v>5</v>
      </c>
      <c r="K35" s="116">
        <v>1.5625</v>
      </c>
    </row>
    <row r="36" spans="1:11" ht="14.1" customHeight="1" x14ac:dyDescent="0.2">
      <c r="A36" s="306">
        <v>41</v>
      </c>
      <c r="B36" s="307" t="s">
        <v>255</v>
      </c>
      <c r="C36" s="308"/>
      <c r="D36" s="113">
        <v>0.16408573479643113</v>
      </c>
      <c r="E36" s="115">
        <v>16</v>
      </c>
      <c r="F36" s="114">
        <v>12</v>
      </c>
      <c r="G36" s="114">
        <v>15</v>
      </c>
      <c r="H36" s="114">
        <v>13</v>
      </c>
      <c r="I36" s="140">
        <v>11</v>
      </c>
      <c r="J36" s="115">
        <v>5</v>
      </c>
      <c r="K36" s="116">
        <v>45.454545454545453</v>
      </c>
    </row>
    <row r="37" spans="1:11" ht="14.1" customHeight="1" x14ac:dyDescent="0.2">
      <c r="A37" s="306">
        <v>42</v>
      </c>
      <c r="B37" s="307" t="s">
        <v>256</v>
      </c>
      <c r="C37" s="308"/>
      <c r="D37" s="113">
        <v>4.1021433699107782E-2</v>
      </c>
      <c r="E37" s="115">
        <v>4</v>
      </c>
      <c r="F37" s="114">
        <v>4</v>
      </c>
      <c r="G37" s="114">
        <v>7</v>
      </c>
      <c r="H37" s="114">
        <v>7</v>
      </c>
      <c r="I37" s="140" t="s">
        <v>513</v>
      </c>
      <c r="J37" s="115" t="s">
        <v>513</v>
      </c>
      <c r="K37" s="116" t="s">
        <v>513</v>
      </c>
    </row>
    <row r="38" spans="1:11" ht="14.1" customHeight="1" x14ac:dyDescent="0.2">
      <c r="A38" s="306">
        <v>43</v>
      </c>
      <c r="B38" s="307" t="s">
        <v>257</v>
      </c>
      <c r="C38" s="308"/>
      <c r="D38" s="113">
        <v>0.21536252692031588</v>
      </c>
      <c r="E38" s="115">
        <v>21</v>
      </c>
      <c r="F38" s="114">
        <v>21</v>
      </c>
      <c r="G38" s="114">
        <v>22</v>
      </c>
      <c r="H38" s="114">
        <v>23</v>
      </c>
      <c r="I38" s="140">
        <v>23</v>
      </c>
      <c r="J38" s="115">
        <v>-2</v>
      </c>
      <c r="K38" s="116">
        <v>-8.695652173913043</v>
      </c>
    </row>
    <row r="39" spans="1:11" ht="14.1" customHeight="1" x14ac:dyDescent="0.2">
      <c r="A39" s="306">
        <v>51</v>
      </c>
      <c r="B39" s="307" t="s">
        <v>258</v>
      </c>
      <c r="C39" s="308"/>
      <c r="D39" s="113">
        <v>10.316890575325608</v>
      </c>
      <c r="E39" s="115">
        <v>1006</v>
      </c>
      <c r="F39" s="114">
        <v>985</v>
      </c>
      <c r="G39" s="114">
        <v>936</v>
      </c>
      <c r="H39" s="114">
        <v>920</v>
      </c>
      <c r="I39" s="140">
        <v>931</v>
      </c>
      <c r="J39" s="115">
        <v>75</v>
      </c>
      <c r="K39" s="116">
        <v>8.0558539205155739</v>
      </c>
    </row>
    <row r="40" spans="1:11" ht="14.1" customHeight="1" x14ac:dyDescent="0.2">
      <c r="A40" s="306" t="s">
        <v>259</v>
      </c>
      <c r="B40" s="307" t="s">
        <v>260</v>
      </c>
      <c r="C40" s="308"/>
      <c r="D40" s="113">
        <v>10.122038765254846</v>
      </c>
      <c r="E40" s="115">
        <v>987</v>
      </c>
      <c r="F40" s="114">
        <v>970</v>
      </c>
      <c r="G40" s="114">
        <v>920</v>
      </c>
      <c r="H40" s="114">
        <v>897</v>
      </c>
      <c r="I40" s="140">
        <v>911</v>
      </c>
      <c r="J40" s="115">
        <v>76</v>
      </c>
      <c r="K40" s="116">
        <v>8.3424807903402858</v>
      </c>
    </row>
    <row r="41" spans="1:11" ht="14.1" customHeight="1" x14ac:dyDescent="0.2">
      <c r="A41" s="306"/>
      <c r="B41" s="307" t="s">
        <v>261</v>
      </c>
      <c r="C41" s="308"/>
      <c r="D41" s="113">
        <v>5.9686186032201825</v>
      </c>
      <c r="E41" s="115">
        <v>582</v>
      </c>
      <c r="F41" s="114">
        <v>545</v>
      </c>
      <c r="G41" s="114">
        <v>475</v>
      </c>
      <c r="H41" s="114">
        <v>377</v>
      </c>
      <c r="I41" s="140">
        <v>371</v>
      </c>
      <c r="J41" s="115">
        <v>211</v>
      </c>
      <c r="K41" s="116">
        <v>56.873315363881403</v>
      </c>
    </row>
    <row r="42" spans="1:11" ht="14.1" customHeight="1" x14ac:dyDescent="0.2">
      <c r="A42" s="306">
        <v>52</v>
      </c>
      <c r="B42" s="307" t="s">
        <v>262</v>
      </c>
      <c r="C42" s="308"/>
      <c r="D42" s="113">
        <v>5.7532560762998664</v>
      </c>
      <c r="E42" s="115">
        <v>561</v>
      </c>
      <c r="F42" s="114">
        <v>596</v>
      </c>
      <c r="G42" s="114">
        <v>597</v>
      </c>
      <c r="H42" s="114">
        <v>580</v>
      </c>
      <c r="I42" s="140">
        <v>577</v>
      </c>
      <c r="J42" s="115">
        <v>-16</v>
      </c>
      <c r="K42" s="116">
        <v>-2.7729636048526864</v>
      </c>
    </row>
    <row r="43" spans="1:11" ht="14.1" customHeight="1" x14ac:dyDescent="0.2">
      <c r="A43" s="306" t="s">
        <v>263</v>
      </c>
      <c r="B43" s="307" t="s">
        <v>264</v>
      </c>
      <c r="C43" s="308"/>
      <c r="D43" s="113">
        <v>5.5891703415034355</v>
      </c>
      <c r="E43" s="115">
        <v>545</v>
      </c>
      <c r="F43" s="114">
        <v>577</v>
      </c>
      <c r="G43" s="114">
        <v>578</v>
      </c>
      <c r="H43" s="114">
        <v>562</v>
      </c>
      <c r="I43" s="140">
        <v>563</v>
      </c>
      <c r="J43" s="115">
        <v>-18</v>
      </c>
      <c r="K43" s="116">
        <v>-3.197158081705151</v>
      </c>
    </row>
    <row r="44" spans="1:11" ht="14.1" customHeight="1" x14ac:dyDescent="0.2">
      <c r="A44" s="306">
        <v>53</v>
      </c>
      <c r="B44" s="307" t="s">
        <v>265</v>
      </c>
      <c r="C44" s="308"/>
      <c r="D44" s="113">
        <v>1.4254948210439955</v>
      </c>
      <c r="E44" s="115">
        <v>139</v>
      </c>
      <c r="F44" s="114">
        <v>144</v>
      </c>
      <c r="G44" s="114">
        <v>137</v>
      </c>
      <c r="H44" s="114">
        <v>118</v>
      </c>
      <c r="I44" s="140">
        <v>107</v>
      </c>
      <c r="J44" s="115">
        <v>32</v>
      </c>
      <c r="K44" s="116">
        <v>29.906542056074766</v>
      </c>
    </row>
    <row r="45" spans="1:11" ht="14.1" customHeight="1" x14ac:dyDescent="0.2">
      <c r="A45" s="306" t="s">
        <v>266</v>
      </c>
      <c r="B45" s="307" t="s">
        <v>267</v>
      </c>
      <c r="C45" s="308"/>
      <c r="D45" s="113">
        <v>1.3742180289201107</v>
      </c>
      <c r="E45" s="115">
        <v>134</v>
      </c>
      <c r="F45" s="114">
        <v>140</v>
      </c>
      <c r="G45" s="114">
        <v>134</v>
      </c>
      <c r="H45" s="114">
        <v>116</v>
      </c>
      <c r="I45" s="140">
        <v>105</v>
      </c>
      <c r="J45" s="115">
        <v>29</v>
      </c>
      <c r="K45" s="116">
        <v>27.61904761904762</v>
      </c>
    </row>
    <row r="46" spans="1:11" ht="14.1" customHeight="1" x14ac:dyDescent="0.2">
      <c r="A46" s="306">
        <v>54</v>
      </c>
      <c r="B46" s="307" t="s">
        <v>268</v>
      </c>
      <c r="C46" s="308"/>
      <c r="D46" s="113">
        <v>13.311455235360476</v>
      </c>
      <c r="E46" s="115">
        <v>1298</v>
      </c>
      <c r="F46" s="114">
        <v>1336</v>
      </c>
      <c r="G46" s="114">
        <v>1406</v>
      </c>
      <c r="H46" s="114">
        <v>1356</v>
      </c>
      <c r="I46" s="140">
        <v>1359</v>
      </c>
      <c r="J46" s="115">
        <v>-61</v>
      </c>
      <c r="K46" s="116">
        <v>-4.4885945548197208</v>
      </c>
    </row>
    <row r="47" spans="1:11" ht="14.1" customHeight="1" x14ac:dyDescent="0.2">
      <c r="A47" s="306">
        <v>61</v>
      </c>
      <c r="B47" s="307" t="s">
        <v>269</v>
      </c>
      <c r="C47" s="308"/>
      <c r="D47" s="113">
        <v>0.67685365603527847</v>
      </c>
      <c r="E47" s="115">
        <v>66</v>
      </c>
      <c r="F47" s="114">
        <v>71</v>
      </c>
      <c r="G47" s="114">
        <v>69</v>
      </c>
      <c r="H47" s="114">
        <v>66</v>
      </c>
      <c r="I47" s="140">
        <v>66</v>
      </c>
      <c r="J47" s="115">
        <v>0</v>
      </c>
      <c r="K47" s="116">
        <v>0</v>
      </c>
    </row>
    <row r="48" spans="1:11" ht="14.1" customHeight="1" x14ac:dyDescent="0.2">
      <c r="A48" s="306">
        <v>62</v>
      </c>
      <c r="B48" s="307" t="s">
        <v>270</v>
      </c>
      <c r="C48" s="308"/>
      <c r="D48" s="113">
        <v>11.096297815608656</v>
      </c>
      <c r="E48" s="115">
        <v>1082</v>
      </c>
      <c r="F48" s="114">
        <v>1089</v>
      </c>
      <c r="G48" s="114">
        <v>1141</v>
      </c>
      <c r="H48" s="114">
        <v>1178</v>
      </c>
      <c r="I48" s="140">
        <v>1131</v>
      </c>
      <c r="J48" s="115">
        <v>-49</v>
      </c>
      <c r="K48" s="116">
        <v>-4.3324491600353667</v>
      </c>
    </row>
    <row r="49" spans="1:11" ht="14.1" customHeight="1" x14ac:dyDescent="0.2">
      <c r="A49" s="306">
        <v>63</v>
      </c>
      <c r="B49" s="307" t="s">
        <v>271</v>
      </c>
      <c r="C49" s="308"/>
      <c r="D49" s="113">
        <v>10.132294123679623</v>
      </c>
      <c r="E49" s="115">
        <v>988</v>
      </c>
      <c r="F49" s="114">
        <v>1029</v>
      </c>
      <c r="G49" s="114">
        <v>1124</v>
      </c>
      <c r="H49" s="114">
        <v>1060</v>
      </c>
      <c r="I49" s="140">
        <v>959</v>
      </c>
      <c r="J49" s="115">
        <v>29</v>
      </c>
      <c r="K49" s="116">
        <v>3.0239833159541187</v>
      </c>
    </row>
    <row r="50" spans="1:11" ht="14.1" customHeight="1" x14ac:dyDescent="0.2">
      <c r="A50" s="306" t="s">
        <v>272</v>
      </c>
      <c r="B50" s="307" t="s">
        <v>273</v>
      </c>
      <c r="C50" s="308"/>
      <c r="D50" s="113">
        <v>0.33842682801763924</v>
      </c>
      <c r="E50" s="115">
        <v>33</v>
      </c>
      <c r="F50" s="114">
        <v>37</v>
      </c>
      <c r="G50" s="114">
        <v>38</v>
      </c>
      <c r="H50" s="114">
        <v>39</v>
      </c>
      <c r="I50" s="140">
        <v>38</v>
      </c>
      <c r="J50" s="115">
        <v>-5</v>
      </c>
      <c r="K50" s="116">
        <v>-13.157894736842104</v>
      </c>
    </row>
    <row r="51" spans="1:11" ht="14.1" customHeight="1" x14ac:dyDescent="0.2">
      <c r="A51" s="306" t="s">
        <v>274</v>
      </c>
      <c r="B51" s="307" t="s">
        <v>275</v>
      </c>
      <c r="C51" s="308"/>
      <c r="D51" s="113">
        <v>9.5785047687416682</v>
      </c>
      <c r="E51" s="115">
        <v>934</v>
      </c>
      <c r="F51" s="114">
        <v>972</v>
      </c>
      <c r="G51" s="114">
        <v>1061</v>
      </c>
      <c r="H51" s="114">
        <v>998</v>
      </c>
      <c r="I51" s="140">
        <v>900</v>
      </c>
      <c r="J51" s="115">
        <v>34</v>
      </c>
      <c r="K51" s="116">
        <v>3.7777777777777777</v>
      </c>
    </row>
    <row r="52" spans="1:11" ht="14.1" customHeight="1" x14ac:dyDescent="0.2">
      <c r="A52" s="306">
        <v>71</v>
      </c>
      <c r="B52" s="307" t="s">
        <v>276</v>
      </c>
      <c r="C52" s="308"/>
      <c r="D52" s="113">
        <v>10.583529894369809</v>
      </c>
      <c r="E52" s="115">
        <v>1032</v>
      </c>
      <c r="F52" s="114">
        <v>1089</v>
      </c>
      <c r="G52" s="114">
        <v>1105</v>
      </c>
      <c r="H52" s="114">
        <v>1100</v>
      </c>
      <c r="I52" s="140">
        <v>1115</v>
      </c>
      <c r="J52" s="115">
        <v>-83</v>
      </c>
      <c r="K52" s="116">
        <v>-7.4439461883408073</v>
      </c>
    </row>
    <row r="53" spans="1:11" ht="14.1" customHeight="1" x14ac:dyDescent="0.2">
      <c r="A53" s="306" t="s">
        <v>277</v>
      </c>
      <c r="B53" s="307" t="s">
        <v>278</v>
      </c>
      <c r="C53" s="308"/>
      <c r="D53" s="113">
        <v>0.55378935493795511</v>
      </c>
      <c r="E53" s="115">
        <v>54</v>
      </c>
      <c r="F53" s="114">
        <v>54</v>
      </c>
      <c r="G53" s="114">
        <v>53</v>
      </c>
      <c r="H53" s="114">
        <v>60</v>
      </c>
      <c r="I53" s="140">
        <v>60</v>
      </c>
      <c r="J53" s="115">
        <v>-6</v>
      </c>
      <c r="K53" s="116">
        <v>-10</v>
      </c>
    </row>
    <row r="54" spans="1:11" ht="14.1" customHeight="1" x14ac:dyDescent="0.2">
      <c r="A54" s="306" t="s">
        <v>279</v>
      </c>
      <c r="B54" s="307" t="s">
        <v>280</v>
      </c>
      <c r="C54" s="308"/>
      <c r="D54" s="113">
        <v>9.7323351451133213</v>
      </c>
      <c r="E54" s="115">
        <v>949</v>
      </c>
      <c r="F54" s="114">
        <v>1006</v>
      </c>
      <c r="G54" s="114">
        <v>1025</v>
      </c>
      <c r="H54" s="114">
        <v>1014</v>
      </c>
      <c r="I54" s="140">
        <v>1029</v>
      </c>
      <c r="J54" s="115">
        <v>-80</v>
      </c>
      <c r="K54" s="116">
        <v>-7.7745383867832851</v>
      </c>
    </row>
    <row r="55" spans="1:11" ht="14.1" customHeight="1" x14ac:dyDescent="0.2">
      <c r="A55" s="306">
        <v>72</v>
      </c>
      <c r="B55" s="307" t="s">
        <v>281</v>
      </c>
      <c r="C55" s="308"/>
      <c r="D55" s="113">
        <v>1.2716644446723413</v>
      </c>
      <c r="E55" s="115">
        <v>124</v>
      </c>
      <c r="F55" s="114">
        <v>125</v>
      </c>
      <c r="G55" s="114">
        <v>131</v>
      </c>
      <c r="H55" s="114">
        <v>125</v>
      </c>
      <c r="I55" s="140">
        <v>116</v>
      </c>
      <c r="J55" s="115">
        <v>8</v>
      </c>
      <c r="K55" s="116">
        <v>6.8965517241379306</v>
      </c>
    </row>
    <row r="56" spans="1:11" ht="14.1" customHeight="1" x14ac:dyDescent="0.2">
      <c r="A56" s="306" t="s">
        <v>282</v>
      </c>
      <c r="B56" s="307" t="s">
        <v>283</v>
      </c>
      <c r="C56" s="308"/>
      <c r="D56" s="113">
        <v>0.20510716849553892</v>
      </c>
      <c r="E56" s="115">
        <v>20</v>
      </c>
      <c r="F56" s="114">
        <v>15</v>
      </c>
      <c r="G56" s="114">
        <v>15</v>
      </c>
      <c r="H56" s="114">
        <v>15</v>
      </c>
      <c r="I56" s="140">
        <v>13</v>
      </c>
      <c r="J56" s="115">
        <v>7</v>
      </c>
      <c r="K56" s="116">
        <v>53.846153846153847</v>
      </c>
    </row>
    <row r="57" spans="1:11" ht="14.1" customHeight="1" x14ac:dyDescent="0.2">
      <c r="A57" s="306" t="s">
        <v>284</v>
      </c>
      <c r="B57" s="307" t="s">
        <v>285</v>
      </c>
      <c r="C57" s="308"/>
      <c r="D57" s="113">
        <v>0.71787508973438618</v>
      </c>
      <c r="E57" s="115">
        <v>70</v>
      </c>
      <c r="F57" s="114">
        <v>73</v>
      </c>
      <c r="G57" s="114">
        <v>78</v>
      </c>
      <c r="H57" s="114">
        <v>71</v>
      </c>
      <c r="I57" s="140">
        <v>66</v>
      </c>
      <c r="J57" s="115">
        <v>4</v>
      </c>
      <c r="K57" s="116">
        <v>6.0606060606060606</v>
      </c>
    </row>
    <row r="58" spans="1:11" ht="14.1" customHeight="1" x14ac:dyDescent="0.2">
      <c r="A58" s="306">
        <v>73</v>
      </c>
      <c r="B58" s="307" t="s">
        <v>286</v>
      </c>
      <c r="C58" s="308"/>
      <c r="D58" s="113">
        <v>0.71787508973438618</v>
      </c>
      <c r="E58" s="115">
        <v>70</v>
      </c>
      <c r="F58" s="114">
        <v>64</v>
      </c>
      <c r="G58" s="114">
        <v>67</v>
      </c>
      <c r="H58" s="114">
        <v>72</v>
      </c>
      <c r="I58" s="140">
        <v>73</v>
      </c>
      <c r="J58" s="115">
        <v>-3</v>
      </c>
      <c r="K58" s="116">
        <v>-4.1095890410958908</v>
      </c>
    </row>
    <row r="59" spans="1:11" ht="14.1" customHeight="1" x14ac:dyDescent="0.2">
      <c r="A59" s="306" t="s">
        <v>287</v>
      </c>
      <c r="B59" s="307" t="s">
        <v>288</v>
      </c>
      <c r="C59" s="308"/>
      <c r="D59" s="113">
        <v>0.45123577069018561</v>
      </c>
      <c r="E59" s="115">
        <v>44</v>
      </c>
      <c r="F59" s="114">
        <v>42</v>
      </c>
      <c r="G59" s="114">
        <v>42</v>
      </c>
      <c r="H59" s="114">
        <v>44</v>
      </c>
      <c r="I59" s="140">
        <v>46</v>
      </c>
      <c r="J59" s="115">
        <v>-2</v>
      </c>
      <c r="K59" s="116">
        <v>-4.3478260869565215</v>
      </c>
    </row>
    <row r="60" spans="1:11" ht="14.1" customHeight="1" x14ac:dyDescent="0.2">
      <c r="A60" s="306">
        <v>81</v>
      </c>
      <c r="B60" s="307" t="s">
        <v>289</v>
      </c>
      <c r="C60" s="308"/>
      <c r="D60" s="113">
        <v>3.938057635114347</v>
      </c>
      <c r="E60" s="115">
        <v>384</v>
      </c>
      <c r="F60" s="114">
        <v>400</v>
      </c>
      <c r="G60" s="114">
        <v>391</v>
      </c>
      <c r="H60" s="114">
        <v>389</v>
      </c>
      <c r="I60" s="140">
        <v>398</v>
      </c>
      <c r="J60" s="115">
        <v>-14</v>
      </c>
      <c r="K60" s="116">
        <v>-3.5175879396984926</v>
      </c>
    </row>
    <row r="61" spans="1:11" ht="14.1" customHeight="1" x14ac:dyDescent="0.2">
      <c r="A61" s="306" t="s">
        <v>290</v>
      </c>
      <c r="B61" s="307" t="s">
        <v>291</v>
      </c>
      <c r="C61" s="308"/>
      <c r="D61" s="113">
        <v>1.9074966670085118</v>
      </c>
      <c r="E61" s="115">
        <v>186</v>
      </c>
      <c r="F61" s="114">
        <v>196</v>
      </c>
      <c r="G61" s="114">
        <v>192</v>
      </c>
      <c r="H61" s="114">
        <v>195</v>
      </c>
      <c r="I61" s="140">
        <v>197</v>
      </c>
      <c r="J61" s="115">
        <v>-11</v>
      </c>
      <c r="K61" s="116">
        <v>-5.5837563451776653</v>
      </c>
    </row>
    <row r="62" spans="1:11" ht="14.1" customHeight="1" x14ac:dyDescent="0.2">
      <c r="A62" s="306" t="s">
        <v>292</v>
      </c>
      <c r="B62" s="307" t="s">
        <v>293</v>
      </c>
      <c r="C62" s="308"/>
      <c r="D62" s="113">
        <v>0.87170546610604038</v>
      </c>
      <c r="E62" s="115">
        <v>85</v>
      </c>
      <c r="F62" s="114">
        <v>84</v>
      </c>
      <c r="G62" s="114">
        <v>77</v>
      </c>
      <c r="H62" s="114">
        <v>71</v>
      </c>
      <c r="I62" s="140">
        <v>74</v>
      </c>
      <c r="J62" s="115">
        <v>11</v>
      </c>
      <c r="K62" s="116">
        <v>14.864864864864865</v>
      </c>
    </row>
    <row r="63" spans="1:11" ht="14.1" customHeight="1" x14ac:dyDescent="0.2">
      <c r="A63" s="306"/>
      <c r="B63" s="307" t="s">
        <v>294</v>
      </c>
      <c r="C63" s="308"/>
      <c r="D63" s="113">
        <v>0.78966259870782485</v>
      </c>
      <c r="E63" s="115">
        <v>77</v>
      </c>
      <c r="F63" s="114">
        <v>75</v>
      </c>
      <c r="G63" s="114">
        <v>75</v>
      </c>
      <c r="H63" s="114">
        <v>68</v>
      </c>
      <c r="I63" s="140">
        <v>65</v>
      </c>
      <c r="J63" s="115">
        <v>12</v>
      </c>
      <c r="K63" s="116">
        <v>18.46153846153846</v>
      </c>
    </row>
    <row r="64" spans="1:11" ht="14.1" customHeight="1" x14ac:dyDescent="0.2">
      <c r="A64" s="306" t="s">
        <v>295</v>
      </c>
      <c r="B64" s="307" t="s">
        <v>296</v>
      </c>
      <c r="C64" s="308"/>
      <c r="D64" s="113">
        <v>0.12306430109732334</v>
      </c>
      <c r="E64" s="115">
        <v>12</v>
      </c>
      <c r="F64" s="114">
        <v>8</v>
      </c>
      <c r="G64" s="114">
        <v>9</v>
      </c>
      <c r="H64" s="114">
        <v>9</v>
      </c>
      <c r="I64" s="140">
        <v>8</v>
      </c>
      <c r="J64" s="115">
        <v>4</v>
      </c>
      <c r="K64" s="116">
        <v>50</v>
      </c>
    </row>
    <row r="65" spans="1:11" ht="14.1" customHeight="1" x14ac:dyDescent="0.2">
      <c r="A65" s="306" t="s">
        <v>297</v>
      </c>
      <c r="B65" s="307" t="s">
        <v>298</v>
      </c>
      <c r="C65" s="308"/>
      <c r="D65" s="113">
        <v>0.54353399651317813</v>
      </c>
      <c r="E65" s="115">
        <v>53</v>
      </c>
      <c r="F65" s="114">
        <v>61</v>
      </c>
      <c r="G65" s="114">
        <v>61</v>
      </c>
      <c r="H65" s="114">
        <v>69</v>
      </c>
      <c r="I65" s="140">
        <v>73</v>
      </c>
      <c r="J65" s="115">
        <v>-20</v>
      </c>
      <c r="K65" s="116">
        <v>-27.397260273972602</v>
      </c>
    </row>
    <row r="66" spans="1:11" ht="14.1" customHeight="1" x14ac:dyDescent="0.2">
      <c r="A66" s="306">
        <v>82</v>
      </c>
      <c r="B66" s="307" t="s">
        <v>299</v>
      </c>
      <c r="C66" s="308"/>
      <c r="D66" s="113">
        <v>3.5380986565480463</v>
      </c>
      <c r="E66" s="115">
        <v>345</v>
      </c>
      <c r="F66" s="114">
        <v>349</v>
      </c>
      <c r="G66" s="114">
        <v>338</v>
      </c>
      <c r="H66" s="114">
        <v>339</v>
      </c>
      <c r="I66" s="140">
        <v>338</v>
      </c>
      <c r="J66" s="115">
        <v>7</v>
      </c>
      <c r="K66" s="116">
        <v>2.0710059171597632</v>
      </c>
    </row>
    <row r="67" spans="1:11" ht="14.1" customHeight="1" x14ac:dyDescent="0.2">
      <c r="A67" s="306" t="s">
        <v>300</v>
      </c>
      <c r="B67" s="307" t="s">
        <v>301</v>
      </c>
      <c r="C67" s="308"/>
      <c r="D67" s="113">
        <v>1.2101322941236796</v>
      </c>
      <c r="E67" s="115">
        <v>118</v>
      </c>
      <c r="F67" s="114">
        <v>114</v>
      </c>
      <c r="G67" s="114">
        <v>116</v>
      </c>
      <c r="H67" s="114">
        <v>111</v>
      </c>
      <c r="I67" s="140">
        <v>109</v>
      </c>
      <c r="J67" s="115">
        <v>9</v>
      </c>
      <c r="K67" s="116">
        <v>8.2568807339449535</v>
      </c>
    </row>
    <row r="68" spans="1:11" ht="14.1" customHeight="1" x14ac:dyDescent="0.2">
      <c r="A68" s="306" t="s">
        <v>302</v>
      </c>
      <c r="B68" s="307" t="s">
        <v>303</v>
      </c>
      <c r="C68" s="308"/>
      <c r="D68" s="113">
        <v>1.4357501794687724</v>
      </c>
      <c r="E68" s="115">
        <v>140</v>
      </c>
      <c r="F68" s="114">
        <v>151</v>
      </c>
      <c r="G68" s="114">
        <v>144</v>
      </c>
      <c r="H68" s="114">
        <v>146</v>
      </c>
      <c r="I68" s="140">
        <v>142</v>
      </c>
      <c r="J68" s="115">
        <v>-2</v>
      </c>
      <c r="K68" s="116">
        <v>-1.408450704225352</v>
      </c>
    </row>
    <row r="69" spans="1:11" ht="14.1" customHeight="1" x14ac:dyDescent="0.2">
      <c r="A69" s="306">
        <v>83</v>
      </c>
      <c r="B69" s="307" t="s">
        <v>304</v>
      </c>
      <c r="C69" s="308"/>
      <c r="D69" s="113">
        <v>3.076607527433084</v>
      </c>
      <c r="E69" s="115">
        <v>300</v>
      </c>
      <c r="F69" s="114">
        <v>304</v>
      </c>
      <c r="G69" s="114">
        <v>289</v>
      </c>
      <c r="H69" s="114">
        <v>290</v>
      </c>
      <c r="I69" s="140">
        <v>283</v>
      </c>
      <c r="J69" s="115">
        <v>17</v>
      </c>
      <c r="K69" s="116">
        <v>6.0070671378091873</v>
      </c>
    </row>
    <row r="70" spans="1:11" ht="14.1" customHeight="1" x14ac:dyDescent="0.2">
      <c r="A70" s="306" t="s">
        <v>305</v>
      </c>
      <c r="B70" s="307" t="s">
        <v>306</v>
      </c>
      <c r="C70" s="308"/>
      <c r="D70" s="113">
        <v>1.6818787816634191</v>
      </c>
      <c r="E70" s="115">
        <v>164</v>
      </c>
      <c r="F70" s="114">
        <v>171</v>
      </c>
      <c r="G70" s="114">
        <v>160</v>
      </c>
      <c r="H70" s="114">
        <v>151</v>
      </c>
      <c r="I70" s="140">
        <v>146</v>
      </c>
      <c r="J70" s="115">
        <v>18</v>
      </c>
      <c r="K70" s="116">
        <v>12.328767123287671</v>
      </c>
    </row>
    <row r="71" spans="1:11" ht="14.1" customHeight="1" x14ac:dyDescent="0.2">
      <c r="A71" s="306"/>
      <c r="B71" s="307" t="s">
        <v>307</v>
      </c>
      <c r="C71" s="308"/>
      <c r="D71" s="113">
        <v>0.83068403240693267</v>
      </c>
      <c r="E71" s="115">
        <v>81</v>
      </c>
      <c r="F71" s="114">
        <v>71</v>
      </c>
      <c r="G71" s="114">
        <v>75</v>
      </c>
      <c r="H71" s="114">
        <v>81</v>
      </c>
      <c r="I71" s="140">
        <v>85</v>
      </c>
      <c r="J71" s="115">
        <v>-4</v>
      </c>
      <c r="K71" s="116">
        <v>-4.7058823529411766</v>
      </c>
    </row>
    <row r="72" spans="1:11" ht="14.1" customHeight="1" x14ac:dyDescent="0.2">
      <c r="A72" s="306">
        <v>84</v>
      </c>
      <c r="B72" s="307" t="s">
        <v>308</v>
      </c>
      <c r="C72" s="308"/>
      <c r="D72" s="113">
        <v>2.2049020613270436</v>
      </c>
      <c r="E72" s="115">
        <v>215</v>
      </c>
      <c r="F72" s="114">
        <v>218</v>
      </c>
      <c r="G72" s="114">
        <v>206</v>
      </c>
      <c r="H72" s="114">
        <v>202</v>
      </c>
      <c r="I72" s="140">
        <v>218</v>
      </c>
      <c r="J72" s="115">
        <v>-3</v>
      </c>
      <c r="K72" s="116">
        <v>-1.3761467889908257</v>
      </c>
    </row>
    <row r="73" spans="1:11" ht="14.1" customHeight="1" x14ac:dyDescent="0.2">
      <c r="A73" s="306" t="s">
        <v>309</v>
      </c>
      <c r="B73" s="307" t="s">
        <v>310</v>
      </c>
      <c r="C73" s="308"/>
      <c r="D73" s="113">
        <v>9.2298225822992519E-2</v>
      </c>
      <c r="E73" s="115">
        <v>9</v>
      </c>
      <c r="F73" s="114">
        <v>12</v>
      </c>
      <c r="G73" s="114">
        <v>9</v>
      </c>
      <c r="H73" s="114">
        <v>8</v>
      </c>
      <c r="I73" s="140">
        <v>13</v>
      </c>
      <c r="J73" s="115">
        <v>-4</v>
      </c>
      <c r="K73" s="116">
        <v>-30.76923076923077</v>
      </c>
    </row>
    <row r="74" spans="1:11" ht="14.1" customHeight="1" x14ac:dyDescent="0.2">
      <c r="A74" s="306" t="s">
        <v>311</v>
      </c>
      <c r="B74" s="307" t="s">
        <v>312</v>
      </c>
      <c r="C74" s="308"/>
      <c r="D74" s="113">
        <v>9.2298225822992519E-2</v>
      </c>
      <c r="E74" s="115">
        <v>9</v>
      </c>
      <c r="F74" s="114">
        <v>9</v>
      </c>
      <c r="G74" s="114">
        <v>9</v>
      </c>
      <c r="H74" s="114">
        <v>9</v>
      </c>
      <c r="I74" s="140">
        <v>9</v>
      </c>
      <c r="J74" s="115">
        <v>0</v>
      </c>
      <c r="K74" s="116">
        <v>0</v>
      </c>
    </row>
    <row r="75" spans="1:11" ht="14.1" customHeight="1" x14ac:dyDescent="0.2">
      <c r="A75" s="306" t="s">
        <v>313</v>
      </c>
      <c r="B75" s="307" t="s">
        <v>314</v>
      </c>
      <c r="C75" s="308"/>
      <c r="D75" s="113">
        <v>4.1021433699107782E-2</v>
      </c>
      <c r="E75" s="115">
        <v>4</v>
      </c>
      <c r="F75" s="114">
        <v>4</v>
      </c>
      <c r="G75" s="114">
        <v>4</v>
      </c>
      <c r="H75" s="114">
        <v>4</v>
      </c>
      <c r="I75" s="140">
        <v>4</v>
      </c>
      <c r="J75" s="115">
        <v>0</v>
      </c>
      <c r="K75" s="116">
        <v>0</v>
      </c>
    </row>
    <row r="76" spans="1:11" ht="14.1" customHeight="1" x14ac:dyDescent="0.2">
      <c r="A76" s="306">
        <v>91</v>
      </c>
      <c r="B76" s="307" t="s">
        <v>315</v>
      </c>
      <c r="C76" s="308"/>
      <c r="D76" s="113">
        <v>8.2042867398215563E-2</v>
      </c>
      <c r="E76" s="115">
        <v>8</v>
      </c>
      <c r="F76" s="114">
        <v>10</v>
      </c>
      <c r="G76" s="114">
        <v>9</v>
      </c>
      <c r="H76" s="114">
        <v>9</v>
      </c>
      <c r="I76" s="140">
        <v>9</v>
      </c>
      <c r="J76" s="115">
        <v>-1</v>
      </c>
      <c r="K76" s="116">
        <v>-11.111111111111111</v>
      </c>
    </row>
    <row r="77" spans="1:11" ht="14.1" customHeight="1" x14ac:dyDescent="0.2">
      <c r="A77" s="306">
        <v>92</v>
      </c>
      <c r="B77" s="307" t="s">
        <v>316</v>
      </c>
      <c r="C77" s="308"/>
      <c r="D77" s="113">
        <v>0.10255358424776946</v>
      </c>
      <c r="E77" s="115">
        <v>10</v>
      </c>
      <c r="F77" s="114">
        <v>15</v>
      </c>
      <c r="G77" s="114">
        <v>11</v>
      </c>
      <c r="H77" s="114">
        <v>13</v>
      </c>
      <c r="I77" s="140">
        <v>16</v>
      </c>
      <c r="J77" s="115">
        <v>-6</v>
      </c>
      <c r="K77" s="116">
        <v>-37.5</v>
      </c>
    </row>
    <row r="78" spans="1:11" ht="14.1" customHeight="1" x14ac:dyDescent="0.2">
      <c r="A78" s="306">
        <v>93</v>
      </c>
      <c r="B78" s="307" t="s">
        <v>317</v>
      </c>
      <c r="C78" s="308"/>
      <c r="D78" s="113">
        <v>0.10255358424776946</v>
      </c>
      <c r="E78" s="115">
        <v>10</v>
      </c>
      <c r="F78" s="114">
        <v>10</v>
      </c>
      <c r="G78" s="114">
        <v>11</v>
      </c>
      <c r="H78" s="114">
        <v>10</v>
      </c>
      <c r="I78" s="140">
        <v>10</v>
      </c>
      <c r="J78" s="115">
        <v>0</v>
      </c>
      <c r="K78" s="116">
        <v>0</v>
      </c>
    </row>
    <row r="79" spans="1:11" ht="14.1" customHeight="1" x14ac:dyDescent="0.2">
      <c r="A79" s="306">
        <v>94</v>
      </c>
      <c r="B79" s="307" t="s">
        <v>318</v>
      </c>
      <c r="C79" s="308"/>
      <c r="D79" s="113">
        <v>1.9280073838580658</v>
      </c>
      <c r="E79" s="115">
        <v>188</v>
      </c>
      <c r="F79" s="114">
        <v>204</v>
      </c>
      <c r="G79" s="114">
        <v>355</v>
      </c>
      <c r="H79" s="114">
        <v>202</v>
      </c>
      <c r="I79" s="140">
        <v>194</v>
      </c>
      <c r="J79" s="115">
        <v>-6</v>
      </c>
      <c r="K79" s="116">
        <v>-3.0927835051546393</v>
      </c>
    </row>
    <row r="80" spans="1:11" ht="14.1" customHeight="1" x14ac:dyDescent="0.2">
      <c r="A80" s="306" t="s">
        <v>319</v>
      </c>
      <c r="B80" s="307" t="s">
        <v>320</v>
      </c>
      <c r="C80" s="308"/>
      <c r="D80" s="113">
        <v>4.1021433699107782E-2</v>
      </c>
      <c r="E80" s="115">
        <v>4</v>
      </c>
      <c r="F80" s="114">
        <v>5</v>
      </c>
      <c r="G80" s="114" t="s">
        <v>513</v>
      </c>
      <c r="H80" s="114" t="s">
        <v>513</v>
      </c>
      <c r="I80" s="140" t="s">
        <v>513</v>
      </c>
      <c r="J80" s="115" t="s">
        <v>513</v>
      </c>
      <c r="K80" s="116" t="s">
        <v>513</v>
      </c>
    </row>
    <row r="81" spans="1:11" ht="14.1" customHeight="1" x14ac:dyDescent="0.2">
      <c r="A81" s="310" t="s">
        <v>321</v>
      </c>
      <c r="B81" s="311" t="s">
        <v>333</v>
      </c>
      <c r="C81" s="312"/>
      <c r="D81" s="125">
        <v>4.3277612552558713</v>
      </c>
      <c r="E81" s="143">
        <v>422</v>
      </c>
      <c r="F81" s="144">
        <v>426</v>
      </c>
      <c r="G81" s="144">
        <v>431</v>
      </c>
      <c r="H81" s="144">
        <v>450</v>
      </c>
      <c r="I81" s="145">
        <v>449</v>
      </c>
      <c r="J81" s="143">
        <v>-27</v>
      </c>
      <c r="K81" s="146">
        <v>-6.0133630289532292</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3019</v>
      </c>
      <c r="G12" s="536">
        <v>2284</v>
      </c>
      <c r="H12" s="536">
        <v>3674</v>
      </c>
      <c r="I12" s="536">
        <v>2630</v>
      </c>
      <c r="J12" s="537">
        <v>3175</v>
      </c>
      <c r="K12" s="538">
        <v>-156</v>
      </c>
      <c r="L12" s="349">
        <v>-4.9133858267716537</v>
      </c>
    </row>
    <row r="13" spans="1:17" s="110" customFormat="1" ht="15" customHeight="1" x14ac:dyDescent="0.2">
      <c r="A13" s="350" t="s">
        <v>344</v>
      </c>
      <c r="B13" s="351" t="s">
        <v>345</v>
      </c>
      <c r="C13" s="347"/>
      <c r="D13" s="347"/>
      <c r="E13" s="348"/>
      <c r="F13" s="536">
        <v>1955</v>
      </c>
      <c r="G13" s="536">
        <v>1315</v>
      </c>
      <c r="H13" s="536">
        <v>2320</v>
      </c>
      <c r="I13" s="536">
        <v>1698</v>
      </c>
      <c r="J13" s="537">
        <v>1972</v>
      </c>
      <c r="K13" s="538">
        <v>-17</v>
      </c>
      <c r="L13" s="349">
        <v>-0.86206896551724133</v>
      </c>
    </row>
    <row r="14" spans="1:17" s="110" customFormat="1" ht="22.5" customHeight="1" x14ac:dyDescent="0.2">
      <c r="A14" s="350"/>
      <c r="B14" s="351" t="s">
        <v>346</v>
      </c>
      <c r="C14" s="347"/>
      <c r="D14" s="347"/>
      <c r="E14" s="348"/>
      <c r="F14" s="536">
        <v>1064</v>
      </c>
      <c r="G14" s="536">
        <v>969</v>
      </c>
      <c r="H14" s="536">
        <v>1354</v>
      </c>
      <c r="I14" s="536">
        <v>932</v>
      </c>
      <c r="J14" s="537">
        <v>1203</v>
      </c>
      <c r="K14" s="538">
        <v>-139</v>
      </c>
      <c r="L14" s="349">
        <v>-11.554447215295095</v>
      </c>
    </row>
    <row r="15" spans="1:17" s="110" customFormat="1" ht="15" customHeight="1" x14ac:dyDescent="0.2">
      <c r="A15" s="350" t="s">
        <v>347</v>
      </c>
      <c r="B15" s="351" t="s">
        <v>108</v>
      </c>
      <c r="C15" s="347"/>
      <c r="D15" s="347"/>
      <c r="E15" s="348"/>
      <c r="F15" s="536">
        <v>634</v>
      </c>
      <c r="G15" s="536">
        <v>596</v>
      </c>
      <c r="H15" s="536">
        <v>1566</v>
      </c>
      <c r="I15" s="536">
        <v>635</v>
      </c>
      <c r="J15" s="537">
        <v>622</v>
      </c>
      <c r="K15" s="538">
        <v>12</v>
      </c>
      <c r="L15" s="349">
        <v>1.9292604501607717</v>
      </c>
    </row>
    <row r="16" spans="1:17" s="110" customFormat="1" ht="15" customHeight="1" x14ac:dyDescent="0.2">
      <c r="A16" s="350"/>
      <c r="B16" s="351" t="s">
        <v>109</v>
      </c>
      <c r="C16" s="347"/>
      <c r="D16" s="347"/>
      <c r="E16" s="348"/>
      <c r="F16" s="536">
        <v>2108</v>
      </c>
      <c r="G16" s="536">
        <v>1534</v>
      </c>
      <c r="H16" s="536">
        <v>1936</v>
      </c>
      <c r="I16" s="536">
        <v>1784</v>
      </c>
      <c r="J16" s="537">
        <v>2264</v>
      </c>
      <c r="K16" s="538">
        <v>-156</v>
      </c>
      <c r="L16" s="349">
        <v>-6.8904593639575973</v>
      </c>
    </row>
    <row r="17" spans="1:12" s="110" customFormat="1" ht="15" customHeight="1" x14ac:dyDescent="0.2">
      <c r="A17" s="350"/>
      <c r="B17" s="351" t="s">
        <v>110</v>
      </c>
      <c r="C17" s="347"/>
      <c r="D17" s="347"/>
      <c r="E17" s="348"/>
      <c r="F17" s="536">
        <v>241</v>
      </c>
      <c r="G17" s="536">
        <v>145</v>
      </c>
      <c r="H17" s="536">
        <v>151</v>
      </c>
      <c r="I17" s="536">
        <v>188</v>
      </c>
      <c r="J17" s="537">
        <v>257</v>
      </c>
      <c r="K17" s="538">
        <v>-16</v>
      </c>
      <c r="L17" s="349">
        <v>-6.2256809338521402</v>
      </c>
    </row>
    <row r="18" spans="1:12" s="110" customFormat="1" ht="15" customHeight="1" x14ac:dyDescent="0.2">
      <c r="A18" s="350"/>
      <c r="B18" s="351" t="s">
        <v>111</v>
      </c>
      <c r="C18" s="347"/>
      <c r="D18" s="347"/>
      <c r="E18" s="348"/>
      <c r="F18" s="536">
        <v>36</v>
      </c>
      <c r="G18" s="536">
        <v>9</v>
      </c>
      <c r="H18" s="536">
        <v>21</v>
      </c>
      <c r="I18" s="536">
        <v>23</v>
      </c>
      <c r="J18" s="537">
        <v>32</v>
      </c>
      <c r="K18" s="538">
        <v>4</v>
      </c>
      <c r="L18" s="349">
        <v>12.5</v>
      </c>
    </row>
    <row r="19" spans="1:12" s="110" customFormat="1" ht="15" customHeight="1" x14ac:dyDescent="0.2">
      <c r="A19" s="118" t="s">
        <v>113</v>
      </c>
      <c r="B19" s="119" t="s">
        <v>181</v>
      </c>
      <c r="C19" s="347"/>
      <c r="D19" s="347"/>
      <c r="E19" s="348"/>
      <c r="F19" s="536">
        <v>1849</v>
      </c>
      <c r="G19" s="536">
        <v>1224</v>
      </c>
      <c r="H19" s="536">
        <v>2444</v>
      </c>
      <c r="I19" s="536">
        <v>1585</v>
      </c>
      <c r="J19" s="537">
        <v>2067</v>
      </c>
      <c r="K19" s="538">
        <v>-218</v>
      </c>
      <c r="L19" s="349">
        <v>-10.546686018384131</v>
      </c>
    </row>
    <row r="20" spans="1:12" s="110" customFormat="1" ht="15" customHeight="1" x14ac:dyDescent="0.2">
      <c r="A20" s="118"/>
      <c r="B20" s="119" t="s">
        <v>182</v>
      </c>
      <c r="C20" s="347"/>
      <c r="D20" s="347"/>
      <c r="E20" s="348"/>
      <c r="F20" s="536">
        <v>1170</v>
      </c>
      <c r="G20" s="536">
        <v>1060</v>
      </c>
      <c r="H20" s="536">
        <v>1230</v>
      </c>
      <c r="I20" s="536">
        <v>1045</v>
      </c>
      <c r="J20" s="537">
        <v>1108</v>
      </c>
      <c r="K20" s="538">
        <v>62</v>
      </c>
      <c r="L20" s="349">
        <v>5.5956678700361007</v>
      </c>
    </row>
    <row r="21" spans="1:12" s="110" customFormat="1" ht="15" customHeight="1" x14ac:dyDescent="0.2">
      <c r="A21" s="118" t="s">
        <v>113</v>
      </c>
      <c r="B21" s="119" t="s">
        <v>116</v>
      </c>
      <c r="C21" s="347"/>
      <c r="D21" s="347"/>
      <c r="E21" s="348"/>
      <c r="F21" s="536">
        <v>2128</v>
      </c>
      <c r="G21" s="536">
        <v>1566</v>
      </c>
      <c r="H21" s="536">
        <v>2732</v>
      </c>
      <c r="I21" s="536">
        <v>1763</v>
      </c>
      <c r="J21" s="537">
        <v>2348</v>
      </c>
      <c r="K21" s="538">
        <v>-220</v>
      </c>
      <c r="L21" s="349">
        <v>-9.369676320272573</v>
      </c>
    </row>
    <row r="22" spans="1:12" s="110" customFormat="1" ht="15" customHeight="1" x14ac:dyDescent="0.2">
      <c r="A22" s="118"/>
      <c r="B22" s="119" t="s">
        <v>117</v>
      </c>
      <c r="C22" s="347"/>
      <c r="D22" s="347"/>
      <c r="E22" s="348"/>
      <c r="F22" s="536">
        <v>880</v>
      </c>
      <c r="G22" s="536">
        <v>713</v>
      </c>
      <c r="H22" s="536">
        <v>931</v>
      </c>
      <c r="I22" s="536">
        <v>856</v>
      </c>
      <c r="J22" s="537">
        <v>814</v>
      </c>
      <c r="K22" s="538">
        <v>66</v>
      </c>
      <c r="L22" s="349">
        <v>8.1081081081081088</v>
      </c>
    </row>
    <row r="23" spans="1:12" s="110" customFormat="1" ht="15" customHeight="1" x14ac:dyDescent="0.2">
      <c r="A23" s="352" t="s">
        <v>347</v>
      </c>
      <c r="B23" s="353" t="s">
        <v>193</v>
      </c>
      <c r="C23" s="354"/>
      <c r="D23" s="354"/>
      <c r="E23" s="355"/>
      <c r="F23" s="539">
        <v>51</v>
      </c>
      <c r="G23" s="539">
        <v>115</v>
      </c>
      <c r="H23" s="539">
        <v>639</v>
      </c>
      <c r="I23" s="539">
        <v>66</v>
      </c>
      <c r="J23" s="540">
        <v>79</v>
      </c>
      <c r="K23" s="541">
        <v>-28</v>
      </c>
      <c r="L23" s="356">
        <v>-35.443037974683541</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41.1</v>
      </c>
      <c r="G25" s="542">
        <v>39.799999999999997</v>
      </c>
      <c r="H25" s="542">
        <v>41.3</v>
      </c>
      <c r="I25" s="542">
        <v>37.6</v>
      </c>
      <c r="J25" s="542">
        <v>44</v>
      </c>
      <c r="K25" s="543" t="s">
        <v>349</v>
      </c>
      <c r="L25" s="364">
        <v>-2.8999999999999986</v>
      </c>
    </row>
    <row r="26" spans="1:12" s="110" customFormat="1" ht="15" customHeight="1" x14ac:dyDescent="0.2">
      <c r="A26" s="365" t="s">
        <v>105</v>
      </c>
      <c r="B26" s="366" t="s">
        <v>345</v>
      </c>
      <c r="C26" s="362"/>
      <c r="D26" s="362"/>
      <c r="E26" s="363"/>
      <c r="F26" s="542">
        <v>36.5</v>
      </c>
      <c r="G26" s="542">
        <v>35.9</v>
      </c>
      <c r="H26" s="542">
        <v>37.4</v>
      </c>
      <c r="I26" s="542">
        <v>32.200000000000003</v>
      </c>
      <c r="J26" s="544">
        <v>40.799999999999997</v>
      </c>
      <c r="K26" s="543" t="s">
        <v>349</v>
      </c>
      <c r="L26" s="364">
        <v>-4.2999999999999972</v>
      </c>
    </row>
    <row r="27" spans="1:12" s="110" customFormat="1" ht="15" customHeight="1" x14ac:dyDescent="0.2">
      <c r="A27" s="365"/>
      <c r="B27" s="366" t="s">
        <v>346</v>
      </c>
      <c r="C27" s="362"/>
      <c r="D27" s="362"/>
      <c r="E27" s="363"/>
      <c r="F27" s="542">
        <v>49.7</v>
      </c>
      <c r="G27" s="542">
        <v>45.3</v>
      </c>
      <c r="H27" s="542">
        <v>48.4</v>
      </c>
      <c r="I27" s="542">
        <v>48.1</v>
      </c>
      <c r="J27" s="542">
        <v>49.5</v>
      </c>
      <c r="K27" s="543" t="s">
        <v>349</v>
      </c>
      <c r="L27" s="364">
        <v>0.20000000000000284</v>
      </c>
    </row>
    <row r="28" spans="1:12" s="110" customFormat="1" ht="15" customHeight="1" x14ac:dyDescent="0.2">
      <c r="A28" s="365" t="s">
        <v>113</v>
      </c>
      <c r="B28" s="366" t="s">
        <v>108</v>
      </c>
      <c r="C28" s="362"/>
      <c r="D28" s="362"/>
      <c r="E28" s="363"/>
      <c r="F28" s="542">
        <v>51</v>
      </c>
      <c r="G28" s="542">
        <v>42.7</v>
      </c>
      <c r="H28" s="542">
        <v>51.6</v>
      </c>
      <c r="I28" s="542">
        <v>47.7</v>
      </c>
      <c r="J28" s="542">
        <v>52.4</v>
      </c>
      <c r="K28" s="543" t="s">
        <v>349</v>
      </c>
      <c r="L28" s="364">
        <v>-1.3999999999999986</v>
      </c>
    </row>
    <row r="29" spans="1:12" s="110" customFormat="1" ht="11.25" x14ac:dyDescent="0.2">
      <c r="A29" s="365"/>
      <c r="B29" s="366" t="s">
        <v>109</v>
      </c>
      <c r="C29" s="362"/>
      <c r="D29" s="362"/>
      <c r="E29" s="363"/>
      <c r="F29" s="542">
        <v>37.5</v>
      </c>
      <c r="G29" s="542">
        <v>39.700000000000003</v>
      </c>
      <c r="H29" s="542">
        <v>37.299999999999997</v>
      </c>
      <c r="I29" s="542">
        <v>35</v>
      </c>
      <c r="J29" s="544">
        <v>41.8</v>
      </c>
      <c r="K29" s="543" t="s">
        <v>349</v>
      </c>
      <c r="L29" s="364">
        <v>-4.2999999999999972</v>
      </c>
    </row>
    <row r="30" spans="1:12" s="110" customFormat="1" ht="15" customHeight="1" x14ac:dyDescent="0.2">
      <c r="A30" s="365"/>
      <c r="B30" s="366" t="s">
        <v>110</v>
      </c>
      <c r="C30" s="362"/>
      <c r="D30" s="362"/>
      <c r="E30" s="363"/>
      <c r="F30" s="542">
        <v>49</v>
      </c>
      <c r="G30" s="542">
        <v>31.9</v>
      </c>
      <c r="H30" s="542">
        <v>33.1</v>
      </c>
      <c r="I30" s="542">
        <v>31.4</v>
      </c>
      <c r="J30" s="542">
        <v>45.9</v>
      </c>
      <c r="K30" s="543" t="s">
        <v>349</v>
      </c>
      <c r="L30" s="364">
        <v>3.1000000000000014</v>
      </c>
    </row>
    <row r="31" spans="1:12" s="110" customFormat="1" ht="15" customHeight="1" x14ac:dyDescent="0.2">
      <c r="A31" s="365"/>
      <c r="B31" s="366" t="s">
        <v>111</v>
      </c>
      <c r="C31" s="362"/>
      <c r="D31" s="362"/>
      <c r="E31" s="363"/>
      <c r="F31" s="542">
        <v>38.9</v>
      </c>
      <c r="G31" s="542">
        <v>33.299999999999997</v>
      </c>
      <c r="H31" s="542">
        <v>61.9</v>
      </c>
      <c r="I31" s="542">
        <v>39.1</v>
      </c>
      <c r="J31" s="542">
        <v>43.8</v>
      </c>
      <c r="K31" s="543" t="s">
        <v>349</v>
      </c>
      <c r="L31" s="364">
        <v>-4.8999999999999986</v>
      </c>
    </row>
    <row r="32" spans="1:12" s="110" customFormat="1" ht="15" customHeight="1" x14ac:dyDescent="0.2">
      <c r="A32" s="367" t="s">
        <v>113</v>
      </c>
      <c r="B32" s="368" t="s">
        <v>181</v>
      </c>
      <c r="C32" s="362"/>
      <c r="D32" s="362"/>
      <c r="E32" s="363"/>
      <c r="F32" s="542">
        <v>38.200000000000003</v>
      </c>
      <c r="G32" s="542">
        <v>35</v>
      </c>
      <c r="H32" s="542">
        <v>36.200000000000003</v>
      </c>
      <c r="I32" s="542">
        <v>33.6</v>
      </c>
      <c r="J32" s="544">
        <v>42.6</v>
      </c>
      <c r="K32" s="543" t="s">
        <v>349</v>
      </c>
      <c r="L32" s="364">
        <v>-4.3999999999999986</v>
      </c>
    </row>
    <row r="33" spans="1:12" s="110" customFormat="1" ht="15" customHeight="1" x14ac:dyDescent="0.2">
      <c r="A33" s="367"/>
      <c r="B33" s="368" t="s">
        <v>182</v>
      </c>
      <c r="C33" s="362"/>
      <c r="D33" s="362"/>
      <c r="E33" s="363"/>
      <c r="F33" s="542">
        <v>45.6</v>
      </c>
      <c r="G33" s="542">
        <v>44.7</v>
      </c>
      <c r="H33" s="542">
        <v>48.1</v>
      </c>
      <c r="I33" s="542">
        <v>43.5</v>
      </c>
      <c r="J33" s="542">
        <v>46.6</v>
      </c>
      <c r="K33" s="543" t="s">
        <v>349</v>
      </c>
      <c r="L33" s="364">
        <v>-1</v>
      </c>
    </row>
    <row r="34" spans="1:12" s="369" customFormat="1" ht="15" customHeight="1" x14ac:dyDescent="0.2">
      <c r="A34" s="367" t="s">
        <v>113</v>
      </c>
      <c r="B34" s="368" t="s">
        <v>116</v>
      </c>
      <c r="C34" s="362"/>
      <c r="D34" s="362"/>
      <c r="E34" s="363"/>
      <c r="F34" s="542">
        <v>42.8</v>
      </c>
      <c r="G34" s="542">
        <v>43.4</v>
      </c>
      <c r="H34" s="542">
        <v>44.9</v>
      </c>
      <c r="I34" s="542">
        <v>41.5</v>
      </c>
      <c r="J34" s="542">
        <v>45.3</v>
      </c>
      <c r="K34" s="543" t="s">
        <v>349</v>
      </c>
      <c r="L34" s="364">
        <v>-2.5</v>
      </c>
    </row>
    <row r="35" spans="1:12" s="369" customFormat="1" ht="11.25" x14ac:dyDescent="0.2">
      <c r="A35" s="370"/>
      <c r="B35" s="371" t="s">
        <v>117</v>
      </c>
      <c r="C35" s="372"/>
      <c r="D35" s="372"/>
      <c r="E35" s="373"/>
      <c r="F35" s="545">
        <v>37.299999999999997</v>
      </c>
      <c r="G35" s="545">
        <v>32.5</v>
      </c>
      <c r="H35" s="545">
        <v>32.299999999999997</v>
      </c>
      <c r="I35" s="545">
        <v>30.1</v>
      </c>
      <c r="J35" s="546">
        <v>40.5</v>
      </c>
      <c r="K35" s="547" t="s">
        <v>349</v>
      </c>
      <c r="L35" s="374">
        <v>-3.2000000000000028</v>
      </c>
    </row>
    <row r="36" spans="1:12" s="369" customFormat="1" ht="15.95" customHeight="1" x14ac:dyDescent="0.2">
      <c r="A36" s="375" t="s">
        <v>350</v>
      </c>
      <c r="B36" s="376"/>
      <c r="C36" s="377"/>
      <c r="D36" s="376"/>
      <c r="E36" s="378"/>
      <c r="F36" s="548">
        <v>2951</v>
      </c>
      <c r="G36" s="548">
        <v>2122</v>
      </c>
      <c r="H36" s="548">
        <v>2844</v>
      </c>
      <c r="I36" s="548">
        <v>2551</v>
      </c>
      <c r="J36" s="548">
        <v>3071</v>
      </c>
      <c r="K36" s="549">
        <v>-120</v>
      </c>
      <c r="L36" s="380">
        <v>-3.9075219798111362</v>
      </c>
    </row>
    <row r="37" spans="1:12" s="369" customFormat="1" ht="15.95" customHeight="1" x14ac:dyDescent="0.2">
      <c r="A37" s="381"/>
      <c r="B37" s="382" t="s">
        <v>113</v>
      </c>
      <c r="C37" s="382" t="s">
        <v>351</v>
      </c>
      <c r="D37" s="382"/>
      <c r="E37" s="383"/>
      <c r="F37" s="548">
        <v>1213</v>
      </c>
      <c r="G37" s="548">
        <v>844</v>
      </c>
      <c r="H37" s="548">
        <v>1174</v>
      </c>
      <c r="I37" s="548">
        <v>960</v>
      </c>
      <c r="J37" s="548">
        <v>1352</v>
      </c>
      <c r="K37" s="549">
        <v>-139</v>
      </c>
      <c r="L37" s="380">
        <v>-10.281065088757396</v>
      </c>
    </row>
    <row r="38" spans="1:12" s="369" customFormat="1" ht="15.95" customHeight="1" x14ac:dyDescent="0.2">
      <c r="A38" s="381"/>
      <c r="B38" s="384" t="s">
        <v>105</v>
      </c>
      <c r="C38" s="384" t="s">
        <v>106</v>
      </c>
      <c r="D38" s="385"/>
      <c r="E38" s="383"/>
      <c r="F38" s="548">
        <v>1920</v>
      </c>
      <c r="G38" s="548">
        <v>1248</v>
      </c>
      <c r="H38" s="548">
        <v>1838</v>
      </c>
      <c r="I38" s="548">
        <v>1676</v>
      </c>
      <c r="J38" s="550">
        <v>1933</v>
      </c>
      <c r="K38" s="549">
        <v>-13</v>
      </c>
      <c r="L38" s="380">
        <v>-0.67252974650801867</v>
      </c>
    </row>
    <row r="39" spans="1:12" s="369" customFormat="1" ht="15.95" customHeight="1" x14ac:dyDescent="0.2">
      <c r="A39" s="381"/>
      <c r="B39" s="385"/>
      <c r="C39" s="382" t="s">
        <v>352</v>
      </c>
      <c r="D39" s="385"/>
      <c r="E39" s="383"/>
      <c r="F39" s="548">
        <v>701</v>
      </c>
      <c r="G39" s="548">
        <v>448</v>
      </c>
      <c r="H39" s="548">
        <v>687</v>
      </c>
      <c r="I39" s="548">
        <v>539</v>
      </c>
      <c r="J39" s="548">
        <v>789</v>
      </c>
      <c r="K39" s="549">
        <v>-88</v>
      </c>
      <c r="L39" s="380">
        <v>-11.153358681875792</v>
      </c>
    </row>
    <row r="40" spans="1:12" s="369" customFormat="1" ht="15.95" customHeight="1" x14ac:dyDescent="0.2">
      <c r="A40" s="381"/>
      <c r="B40" s="384"/>
      <c r="C40" s="384" t="s">
        <v>107</v>
      </c>
      <c r="D40" s="385"/>
      <c r="E40" s="383"/>
      <c r="F40" s="548">
        <v>1031</v>
      </c>
      <c r="G40" s="548">
        <v>874</v>
      </c>
      <c r="H40" s="548">
        <v>1006</v>
      </c>
      <c r="I40" s="548">
        <v>875</v>
      </c>
      <c r="J40" s="548">
        <v>1138</v>
      </c>
      <c r="K40" s="549">
        <v>-107</v>
      </c>
      <c r="L40" s="380">
        <v>-9.4024604569420038</v>
      </c>
    </row>
    <row r="41" spans="1:12" s="369" customFormat="1" ht="24" customHeight="1" x14ac:dyDescent="0.2">
      <c r="A41" s="381"/>
      <c r="B41" s="385"/>
      <c r="C41" s="382" t="s">
        <v>352</v>
      </c>
      <c r="D41" s="385"/>
      <c r="E41" s="383"/>
      <c r="F41" s="548">
        <v>512</v>
      </c>
      <c r="G41" s="548">
        <v>396</v>
      </c>
      <c r="H41" s="548">
        <v>487</v>
      </c>
      <c r="I41" s="548">
        <v>421</v>
      </c>
      <c r="J41" s="550">
        <v>563</v>
      </c>
      <c r="K41" s="549">
        <v>-51</v>
      </c>
      <c r="L41" s="380">
        <v>-9.0586145648312613</v>
      </c>
    </row>
    <row r="42" spans="1:12" s="110" customFormat="1" ht="15" customHeight="1" x14ac:dyDescent="0.2">
      <c r="A42" s="381"/>
      <c r="B42" s="384" t="s">
        <v>113</v>
      </c>
      <c r="C42" s="384" t="s">
        <v>353</v>
      </c>
      <c r="D42" s="385"/>
      <c r="E42" s="383"/>
      <c r="F42" s="548">
        <v>574</v>
      </c>
      <c r="G42" s="548">
        <v>459</v>
      </c>
      <c r="H42" s="548">
        <v>804</v>
      </c>
      <c r="I42" s="548">
        <v>574</v>
      </c>
      <c r="J42" s="548">
        <v>536</v>
      </c>
      <c r="K42" s="549">
        <v>38</v>
      </c>
      <c r="L42" s="380">
        <v>7.08955223880597</v>
      </c>
    </row>
    <row r="43" spans="1:12" s="110" customFormat="1" ht="15" customHeight="1" x14ac:dyDescent="0.2">
      <c r="A43" s="381"/>
      <c r="B43" s="385"/>
      <c r="C43" s="382" t="s">
        <v>352</v>
      </c>
      <c r="D43" s="385"/>
      <c r="E43" s="383"/>
      <c r="F43" s="548">
        <v>293</v>
      </c>
      <c r="G43" s="548">
        <v>196</v>
      </c>
      <c r="H43" s="548">
        <v>415</v>
      </c>
      <c r="I43" s="548">
        <v>274</v>
      </c>
      <c r="J43" s="548">
        <v>281</v>
      </c>
      <c r="K43" s="549">
        <v>12</v>
      </c>
      <c r="L43" s="380">
        <v>4.2704626334519569</v>
      </c>
    </row>
    <row r="44" spans="1:12" s="110" customFormat="1" ht="15" customHeight="1" x14ac:dyDescent="0.2">
      <c r="A44" s="381"/>
      <c r="B44" s="384"/>
      <c r="C44" s="366" t="s">
        <v>109</v>
      </c>
      <c r="D44" s="385"/>
      <c r="E44" s="383"/>
      <c r="F44" s="548">
        <v>2100</v>
      </c>
      <c r="G44" s="548">
        <v>1510</v>
      </c>
      <c r="H44" s="548">
        <v>1868</v>
      </c>
      <c r="I44" s="548">
        <v>1766</v>
      </c>
      <c r="J44" s="550">
        <v>2246</v>
      </c>
      <c r="K44" s="549">
        <v>-146</v>
      </c>
      <c r="L44" s="380">
        <v>-6.5004452359750671</v>
      </c>
    </row>
    <row r="45" spans="1:12" s="110" customFormat="1" ht="15" customHeight="1" x14ac:dyDescent="0.2">
      <c r="A45" s="381"/>
      <c r="B45" s="385"/>
      <c r="C45" s="382" t="s">
        <v>352</v>
      </c>
      <c r="D45" s="385"/>
      <c r="E45" s="383"/>
      <c r="F45" s="548">
        <v>788</v>
      </c>
      <c r="G45" s="548">
        <v>599</v>
      </c>
      <c r="H45" s="548">
        <v>696</v>
      </c>
      <c r="I45" s="548">
        <v>618</v>
      </c>
      <c r="J45" s="548">
        <v>939</v>
      </c>
      <c r="K45" s="549">
        <v>-151</v>
      </c>
      <c r="L45" s="380">
        <v>-16.080937167199149</v>
      </c>
    </row>
    <row r="46" spans="1:12" s="110" customFormat="1" ht="15" customHeight="1" x14ac:dyDescent="0.2">
      <c r="A46" s="381"/>
      <c r="B46" s="384"/>
      <c r="C46" s="366" t="s">
        <v>110</v>
      </c>
      <c r="D46" s="385"/>
      <c r="E46" s="383"/>
      <c r="F46" s="548">
        <v>241</v>
      </c>
      <c r="G46" s="548">
        <v>144</v>
      </c>
      <c r="H46" s="548">
        <v>151</v>
      </c>
      <c r="I46" s="548">
        <v>188</v>
      </c>
      <c r="J46" s="548">
        <v>257</v>
      </c>
      <c r="K46" s="549">
        <v>-16</v>
      </c>
      <c r="L46" s="380">
        <v>-6.2256809338521402</v>
      </c>
    </row>
    <row r="47" spans="1:12" s="110" customFormat="1" ht="15" customHeight="1" x14ac:dyDescent="0.2">
      <c r="A47" s="381"/>
      <c r="B47" s="385"/>
      <c r="C47" s="382" t="s">
        <v>352</v>
      </c>
      <c r="D47" s="385"/>
      <c r="E47" s="383"/>
      <c r="F47" s="548">
        <v>118</v>
      </c>
      <c r="G47" s="548">
        <v>46</v>
      </c>
      <c r="H47" s="548">
        <v>50</v>
      </c>
      <c r="I47" s="548">
        <v>59</v>
      </c>
      <c r="J47" s="550">
        <v>118</v>
      </c>
      <c r="K47" s="549">
        <v>0</v>
      </c>
      <c r="L47" s="380">
        <v>0</v>
      </c>
    </row>
    <row r="48" spans="1:12" s="110" customFormat="1" ht="15" customHeight="1" x14ac:dyDescent="0.2">
      <c r="A48" s="381"/>
      <c r="B48" s="385"/>
      <c r="C48" s="366" t="s">
        <v>111</v>
      </c>
      <c r="D48" s="386"/>
      <c r="E48" s="387"/>
      <c r="F48" s="548">
        <v>36</v>
      </c>
      <c r="G48" s="548">
        <v>9</v>
      </c>
      <c r="H48" s="548">
        <v>21</v>
      </c>
      <c r="I48" s="548">
        <v>23</v>
      </c>
      <c r="J48" s="548">
        <v>32</v>
      </c>
      <c r="K48" s="549">
        <v>4</v>
      </c>
      <c r="L48" s="380">
        <v>12.5</v>
      </c>
    </row>
    <row r="49" spans="1:12" s="110" customFormat="1" ht="15" customHeight="1" x14ac:dyDescent="0.2">
      <c r="A49" s="381"/>
      <c r="B49" s="385"/>
      <c r="C49" s="382" t="s">
        <v>352</v>
      </c>
      <c r="D49" s="385"/>
      <c r="E49" s="383"/>
      <c r="F49" s="548">
        <v>14</v>
      </c>
      <c r="G49" s="548">
        <v>3</v>
      </c>
      <c r="H49" s="548">
        <v>13</v>
      </c>
      <c r="I49" s="548">
        <v>9</v>
      </c>
      <c r="J49" s="548">
        <v>14</v>
      </c>
      <c r="K49" s="549">
        <v>0</v>
      </c>
      <c r="L49" s="380">
        <v>0</v>
      </c>
    </row>
    <row r="50" spans="1:12" s="110" customFormat="1" ht="15" customHeight="1" x14ac:dyDescent="0.2">
      <c r="A50" s="381"/>
      <c r="B50" s="384" t="s">
        <v>113</v>
      </c>
      <c r="C50" s="382" t="s">
        <v>181</v>
      </c>
      <c r="D50" s="385"/>
      <c r="E50" s="383"/>
      <c r="F50" s="548">
        <v>1784</v>
      </c>
      <c r="G50" s="548">
        <v>1070</v>
      </c>
      <c r="H50" s="548">
        <v>1629</v>
      </c>
      <c r="I50" s="548">
        <v>1507</v>
      </c>
      <c r="J50" s="550">
        <v>1969</v>
      </c>
      <c r="K50" s="549">
        <v>-185</v>
      </c>
      <c r="L50" s="380">
        <v>-9.3956323006602336</v>
      </c>
    </row>
    <row r="51" spans="1:12" s="110" customFormat="1" ht="15" customHeight="1" x14ac:dyDescent="0.2">
      <c r="A51" s="381"/>
      <c r="B51" s="385"/>
      <c r="C51" s="382" t="s">
        <v>352</v>
      </c>
      <c r="D51" s="385"/>
      <c r="E51" s="383"/>
      <c r="F51" s="548">
        <v>681</v>
      </c>
      <c r="G51" s="548">
        <v>374</v>
      </c>
      <c r="H51" s="548">
        <v>590</v>
      </c>
      <c r="I51" s="548">
        <v>506</v>
      </c>
      <c r="J51" s="548">
        <v>839</v>
      </c>
      <c r="K51" s="549">
        <v>-158</v>
      </c>
      <c r="L51" s="380">
        <v>-18.831942789034564</v>
      </c>
    </row>
    <row r="52" spans="1:12" s="110" customFormat="1" ht="15" customHeight="1" x14ac:dyDescent="0.2">
      <c r="A52" s="381"/>
      <c r="B52" s="384"/>
      <c r="C52" s="382" t="s">
        <v>182</v>
      </c>
      <c r="D52" s="385"/>
      <c r="E52" s="383"/>
      <c r="F52" s="548">
        <v>1167</v>
      </c>
      <c r="G52" s="548">
        <v>1052</v>
      </c>
      <c r="H52" s="548">
        <v>1215</v>
      </c>
      <c r="I52" s="548">
        <v>1044</v>
      </c>
      <c r="J52" s="548">
        <v>1102</v>
      </c>
      <c r="K52" s="549">
        <v>65</v>
      </c>
      <c r="L52" s="380">
        <v>5.8983666061705993</v>
      </c>
    </row>
    <row r="53" spans="1:12" s="269" customFormat="1" ht="11.25" customHeight="1" x14ac:dyDescent="0.2">
      <c r="A53" s="381"/>
      <c r="B53" s="385"/>
      <c r="C53" s="382" t="s">
        <v>352</v>
      </c>
      <c r="D53" s="385"/>
      <c r="E53" s="383"/>
      <c r="F53" s="548">
        <v>532</v>
      </c>
      <c r="G53" s="548">
        <v>470</v>
      </c>
      <c r="H53" s="548">
        <v>584</v>
      </c>
      <c r="I53" s="548">
        <v>454</v>
      </c>
      <c r="J53" s="550">
        <v>513</v>
      </c>
      <c r="K53" s="549">
        <v>19</v>
      </c>
      <c r="L53" s="380">
        <v>3.7037037037037037</v>
      </c>
    </row>
    <row r="54" spans="1:12" s="151" customFormat="1" ht="12.75" customHeight="1" x14ac:dyDescent="0.2">
      <c r="A54" s="381"/>
      <c r="B54" s="384" t="s">
        <v>113</v>
      </c>
      <c r="C54" s="384" t="s">
        <v>116</v>
      </c>
      <c r="D54" s="385"/>
      <c r="E54" s="383"/>
      <c r="F54" s="548">
        <v>2071</v>
      </c>
      <c r="G54" s="548">
        <v>1418</v>
      </c>
      <c r="H54" s="548">
        <v>2008</v>
      </c>
      <c r="I54" s="548">
        <v>1696</v>
      </c>
      <c r="J54" s="548">
        <v>2256</v>
      </c>
      <c r="K54" s="549">
        <v>-185</v>
      </c>
      <c r="L54" s="380">
        <v>-8.2003546099290787</v>
      </c>
    </row>
    <row r="55" spans="1:12" ht="11.25" x14ac:dyDescent="0.2">
      <c r="A55" s="381"/>
      <c r="B55" s="385"/>
      <c r="C55" s="382" t="s">
        <v>352</v>
      </c>
      <c r="D55" s="385"/>
      <c r="E55" s="383"/>
      <c r="F55" s="548">
        <v>886</v>
      </c>
      <c r="G55" s="548">
        <v>615</v>
      </c>
      <c r="H55" s="548">
        <v>902</v>
      </c>
      <c r="I55" s="548">
        <v>704</v>
      </c>
      <c r="J55" s="548">
        <v>1023</v>
      </c>
      <c r="K55" s="549">
        <v>-137</v>
      </c>
      <c r="L55" s="380">
        <v>-13.391984359726296</v>
      </c>
    </row>
    <row r="56" spans="1:12" ht="14.25" customHeight="1" x14ac:dyDescent="0.2">
      <c r="A56" s="381"/>
      <c r="B56" s="385"/>
      <c r="C56" s="384" t="s">
        <v>117</v>
      </c>
      <c r="D56" s="385"/>
      <c r="E56" s="383"/>
      <c r="F56" s="548">
        <v>869</v>
      </c>
      <c r="G56" s="548">
        <v>699</v>
      </c>
      <c r="H56" s="548">
        <v>827</v>
      </c>
      <c r="I56" s="548">
        <v>845</v>
      </c>
      <c r="J56" s="548">
        <v>803</v>
      </c>
      <c r="K56" s="549">
        <v>66</v>
      </c>
      <c r="L56" s="380">
        <v>8.2191780821917817</v>
      </c>
    </row>
    <row r="57" spans="1:12" ht="18.75" customHeight="1" x14ac:dyDescent="0.2">
      <c r="A57" s="388"/>
      <c r="B57" s="389"/>
      <c r="C57" s="390" t="s">
        <v>352</v>
      </c>
      <c r="D57" s="389"/>
      <c r="E57" s="391"/>
      <c r="F57" s="551">
        <v>324</v>
      </c>
      <c r="G57" s="552">
        <v>227</v>
      </c>
      <c r="H57" s="552">
        <v>267</v>
      </c>
      <c r="I57" s="552">
        <v>254</v>
      </c>
      <c r="J57" s="552">
        <v>325</v>
      </c>
      <c r="K57" s="553">
        <f t="shared" ref="K57" si="0">IF(OR(F57=".",J57=".")=TRUE,".",IF(OR(F57="*",J57="*")=TRUE,"*",IF(AND(F57="-",J57="-")=TRUE,"-",IF(AND(ISNUMBER(J57),ISNUMBER(F57))=TRUE,IF(F57-J57=0,0,F57-J57),IF(ISNUMBER(F57)=TRUE,F57,-J57)))))</f>
        <v>-1</v>
      </c>
      <c r="L57" s="392">
        <f t="shared" ref="L57" si="1">IF(K57 =".",".",IF(K57 ="*","*",IF(K57="-","-",IF(K57=0,0,IF(OR(J57="-",J57=".",F57="-",F57=".")=TRUE,"X",IF(J57=0,"0,0",IF(ABS(K57*100/J57)&gt;250,".X",(K57*100/J57))))))))</f>
        <v>-0.30769230769230771</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3019</v>
      </c>
      <c r="E11" s="114">
        <v>2284</v>
      </c>
      <c r="F11" s="114">
        <v>3674</v>
      </c>
      <c r="G11" s="114">
        <v>2630</v>
      </c>
      <c r="H11" s="140">
        <v>3175</v>
      </c>
      <c r="I11" s="115">
        <v>-156</v>
      </c>
      <c r="J11" s="116">
        <v>-4.9133858267716537</v>
      </c>
    </row>
    <row r="12" spans="1:15" s="110" customFormat="1" ht="24.95" customHeight="1" x14ac:dyDescent="0.2">
      <c r="A12" s="193" t="s">
        <v>132</v>
      </c>
      <c r="B12" s="194" t="s">
        <v>133</v>
      </c>
      <c r="C12" s="113">
        <v>0.99370652533951642</v>
      </c>
      <c r="D12" s="115">
        <v>30</v>
      </c>
      <c r="E12" s="114">
        <v>28</v>
      </c>
      <c r="F12" s="114">
        <v>34</v>
      </c>
      <c r="G12" s="114">
        <v>24</v>
      </c>
      <c r="H12" s="140">
        <v>28</v>
      </c>
      <c r="I12" s="115">
        <v>2</v>
      </c>
      <c r="J12" s="116">
        <v>7.1428571428571432</v>
      </c>
    </row>
    <row r="13" spans="1:15" s="110" customFormat="1" ht="24.95" customHeight="1" x14ac:dyDescent="0.2">
      <c r="A13" s="193" t="s">
        <v>134</v>
      </c>
      <c r="B13" s="199" t="s">
        <v>214</v>
      </c>
      <c r="C13" s="113">
        <v>0.59622391520370988</v>
      </c>
      <c r="D13" s="115">
        <v>18</v>
      </c>
      <c r="E13" s="114">
        <v>5</v>
      </c>
      <c r="F13" s="114">
        <v>22</v>
      </c>
      <c r="G13" s="114">
        <v>20</v>
      </c>
      <c r="H13" s="140">
        <v>22</v>
      </c>
      <c r="I13" s="115">
        <v>-4</v>
      </c>
      <c r="J13" s="116">
        <v>-18.181818181818183</v>
      </c>
    </row>
    <row r="14" spans="1:15" s="287" customFormat="1" ht="24.95" customHeight="1" x14ac:dyDescent="0.2">
      <c r="A14" s="193" t="s">
        <v>215</v>
      </c>
      <c r="B14" s="199" t="s">
        <v>137</v>
      </c>
      <c r="C14" s="113">
        <v>4.8029148724743296</v>
      </c>
      <c r="D14" s="115">
        <v>145</v>
      </c>
      <c r="E14" s="114">
        <v>110</v>
      </c>
      <c r="F14" s="114">
        <v>203</v>
      </c>
      <c r="G14" s="114">
        <v>119</v>
      </c>
      <c r="H14" s="140">
        <v>214</v>
      </c>
      <c r="I14" s="115">
        <v>-69</v>
      </c>
      <c r="J14" s="116">
        <v>-32.242990654205606</v>
      </c>
      <c r="K14" s="110"/>
      <c r="L14" s="110"/>
      <c r="M14" s="110"/>
      <c r="N14" s="110"/>
      <c r="O14" s="110"/>
    </row>
    <row r="15" spans="1:15" s="110" customFormat="1" ht="24.95" customHeight="1" x14ac:dyDescent="0.2">
      <c r="A15" s="193" t="s">
        <v>216</v>
      </c>
      <c r="B15" s="199" t="s">
        <v>217</v>
      </c>
      <c r="C15" s="113">
        <v>1.2918184829413712</v>
      </c>
      <c r="D15" s="115">
        <v>39</v>
      </c>
      <c r="E15" s="114">
        <v>26</v>
      </c>
      <c r="F15" s="114">
        <v>46</v>
      </c>
      <c r="G15" s="114">
        <v>18</v>
      </c>
      <c r="H15" s="140">
        <v>29</v>
      </c>
      <c r="I15" s="115">
        <v>10</v>
      </c>
      <c r="J15" s="116">
        <v>34.482758620689658</v>
      </c>
    </row>
    <row r="16" spans="1:15" s="287" customFormat="1" ht="24.95" customHeight="1" x14ac:dyDescent="0.2">
      <c r="A16" s="193" t="s">
        <v>218</v>
      </c>
      <c r="B16" s="199" t="s">
        <v>141</v>
      </c>
      <c r="C16" s="113">
        <v>2.1861543557469361</v>
      </c>
      <c r="D16" s="115">
        <v>66</v>
      </c>
      <c r="E16" s="114">
        <v>42</v>
      </c>
      <c r="F16" s="114">
        <v>93</v>
      </c>
      <c r="G16" s="114">
        <v>66</v>
      </c>
      <c r="H16" s="140">
        <v>120</v>
      </c>
      <c r="I16" s="115">
        <v>-54</v>
      </c>
      <c r="J16" s="116">
        <v>-45</v>
      </c>
      <c r="K16" s="110"/>
      <c r="L16" s="110"/>
      <c r="M16" s="110"/>
      <c r="N16" s="110"/>
      <c r="O16" s="110"/>
    </row>
    <row r="17" spans="1:15" s="110" customFormat="1" ht="24.95" customHeight="1" x14ac:dyDescent="0.2">
      <c r="A17" s="193" t="s">
        <v>142</v>
      </c>
      <c r="B17" s="199" t="s">
        <v>220</v>
      </c>
      <c r="C17" s="113">
        <v>1.3249420337860218</v>
      </c>
      <c r="D17" s="115">
        <v>40</v>
      </c>
      <c r="E17" s="114">
        <v>42</v>
      </c>
      <c r="F17" s="114">
        <v>64</v>
      </c>
      <c r="G17" s="114">
        <v>35</v>
      </c>
      <c r="H17" s="140">
        <v>65</v>
      </c>
      <c r="I17" s="115">
        <v>-25</v>
      </c>
      <c r="J17" s="116">
        <v>-38.46153846153846</v>
      </c>
    </row>
    <row r="18" spans="1:15" s="287" customFormat="1" ht="24.95" customHeight="1" x14ac:dyDescent="0.2">
      <c r="A18" s="201" t="s">
        <v>144</v>
      </c>
      <c r="B18" s="202" t="s">
        <v>145</v>
      </c>
      <c r="C18" s="113">
        <v>14.971844981782047</v>
      </c>
      <c r="D18" s="115">
        <v>452</v>
      </c>
      <c r="E18" s="114">
        <v>364</v>
      </c>
      <c r="F18" s="114">
        <v>566</v>
      </c>
      <c r="G18" s="114">
        <v>470</v>
      </c>
      <c r="H18" s="140">
        <v>406</v>
      </c>
      <c r="I18" s="115">
        <v>46</v>
      </c>
      <c r="J18" s="116">
        <v>11.330049261083744</v>
      </c>
      <c r="K18" s="110"/>
      <c r="L18" s="110"/>
      <c r="M18" s="110"/>
      <c r="N18" s="110"/>
      <c r="O18" s="110"/>
    </row>
    <row r="19" spans="1:15" s="110" customFormat="1" ht="24.95" customHeight="1" x14ac:dyDescent="0.2">
      <c r="A19" s="193" t="s">
        <v>146</v>
      </c>
      <c r="B19" s="199" t="s">
        <v>147</v>
      </c>
      <c r="C19" s="113">
        <v>12.885061278569063</v>
      </c>
      <c r="D19" s="115">
        <v>389</v>
      </c>
      <c r="E19" s="114">
        <v>388</v>
      </c>
      <c r="F19" s="114">
        <v>649</v>
      </c>
      <c r="G19" s="114">
        <v>329</v>
      </c>
      <c r="H19" s="140">
        <v>436</v>
      </c>
      <c r="I19" s="115">
        <v>-47</v>
      </c>
      <c r="J19" s="116">
        <v>-10.779816513761467</v>
      </c>
    </row>
    <row r="20" spans="1:15" s="287" customFormat="1" ht="24.95" customHeight="1" x14ac:dyDescent="0.2">
      <c r="A20" s="193" t="s">
        <v>148</v>
      </c>
      <c r="B20" s="199" t="s">
        <v>149</v>
      </c>
      <c r="C20" s="113">
        <v>5.4985094402119907</v>
      </c>
      <c r="D20" s="115">
        <v>166</v>
      </c>
      <c r="E20" s="114">
        <v>147</v>
      </c>
      <c r="F20" s="114">
        <v>172</v>
      </c>
      <c r="G20" s="114">
        <v>137</v>
      </c>
      <c r="H20" s="140">
        <v>160</v>
      </c>
      <c r="I20" s="115">
        <v>6</v>
      </c>
      <c r="J20" s="116">
        <v>3.75</v>
      </c>
      <c r="K20" s="110"/>
      <c r="L20" s="110"/>
      <c r="M20" s="110"/>
      <c r="N20" s="110"/>
      <c r="O20" s="110"/>
    </row>
    <row r="21" spans="1:15" s="110" customFormat="1" ht="24.95" customHeight="1" x14ac:dyDescent="0.2">
      <c r="A21" s="201" t="s">
        <v>150</v>
      </c>
      <c r="B21" s="202" t="s">
        <v>151</v>
      </c>
      <c r="C21" s="113">
        <v>4.2066909572706193</v>
      </c>
      <c r="D21" s="115">
        <v>127</v>
      </c>
      <c r="E21" s="114">
        <v>97</v>
      </c>
      <c r="F21" s="114">
        <v>122</v>
      </c>
      <c r="G21" s="114">
        <v>120</v>
      </c>
      <c r="H21" s="140">
        <v>138</v>
      </c>
      <c r="I21" s="115">
        <v>-11</v>
      </c>
      <c r="J21" s="116">
        <v>-7.9710144927536231</v>
      </c>
    </row>
    <row r="22" spans="1:15" s="110" customFormat="1" ht="24.95" customHeight="1" x14ac:dyDescent="0.2">
      <c r="A22" s="201" t="s">
        <v>152</v>
      </c>
      <c r="B22" s="199" t="s">
        <v>153</v>
      </c>
      <c r="C22" s="113">
        <v>0.46372971182510764</v>
      </c>
      <c r="D22" s="115">
        <v>14</v>
      </c>
      <c r="E22" s="114">
        <v>11</v>
      </c>
      <c r="F22" s="114">
        <v>31</v>
      </c>
      <c r="G22" s="114">
        <v>9</v>
      </c>
      <c r="H22" s="140">
        <v>17</v>
      </c>
      <c r="I22" s="115">
        <v>-3</v>
      </c>
      <c r="J22" s="116">
        <v>-17.647058823529413</v>
      </c>
    </row>
    <row r="23" spans="1:15" s="110" customFormat="1" ht="24.95" customHeight="1" x14ac:dyDescent="0.2">
      <c r="A23" s="193" t="s">
        <v>154</v>
      </c>
      <c r="B23" s="199" t="s">
        <v>155</v>
      </c>
      <c r="C23" s="113">
        <v>0.86121232196091424</v>
      </c>
      <c r="D23" s="115">
        <v>26</v>
      </c>
      <c r="E23" s="114">
        <v>12</v>
      </c>
      <c r="F23" s="114">
        <v>27</v>
      </c>
      <c r="G23" s="114">
        <v>12</v>
      </c>
      <c r="H23" s="140">
        <v>16</v>
      </c>
      <c r="I23" s="115">
        <v>10</v>
      </c>
      <c r="J23" s="116">
        <v>62.5</v>
      </c>
    </row>
    <row r="24" spans="1:15" s="110" customFormat="1" ht="24.95" customHeight="1" x14ac:dyDescent="0.2">
      <c r="A24" s="193" t="s">
        <v>156</v>
      </c>
      <c r="B24" s="199" t="s">
        <v>221</v>
      </c>
      <c r="C24" s="113">
        <v>9.07585293143425</v>
      </c>
      <c r="D24" s="115">
        <v>274</v>
      </c>
      <c r="E24" s="114">
        <v>64</v>
      </c>
      <c r="F24" s="114">
        <v>110</v>
      </c>
      <c r="G24" s="114">
        <v>89</v>
      </c>
      <c r="H24" s="140">
        <v>104</v>
      </c>
      <c r="I24" s="115">
        <v>170</v>
      </c>
      <c r="J24" s="116">
        <v>163.46153846153845</v>
      </c>
    </row>
    <row r="25" spans="1:15" s="110" customFormat="1" ht="24.95" customHeight="1" x14ac:dyDescent="0.2">
      <c r="A25" s="193" t="s">
        <v>222</v>
      </c>
      <c r="B25" s="204" t="s">
        <v>159</v>
      </c>
      <c r="C25" s="113">
        <v>7.9496522027161314</v>
      </c>
      <c r="D25" s="115">
        <v>240</v>
      </c>
      <c r="E25" s="114">
        <v>177</v>
      </c>
      <c r="F25" s="114">
        <v>225</v>
      </c>
      <c r="G25" s="114">
        <v>165</v>
      </c>
      <c r="H25" s="140">
        <v>316</v>
      </c>
      <c r="I25" s="115">
        <v>-76</v>
      </c>
      <c r="J25" s="116">
        <v>-24.050632911392405</v>
      </c>
    </row>
    <row r="26" spans="1:15" s="110" customFormat="1" ht="24.95" customHeight="1" x14ac:dyDescent="0.2">
      <c r="A26" s="201">
        <v>782.78300000000002</v>
      </c>
      <c r="B26" s="203" t="s">
        <v>160</v>
      </c>
      <c r="C26" s="113">
        <v>8.612123219609142</v>
      </c>
      <c r="D26" s="115">
        <v>260</v>
      </c>
      <c r="E26" s="114">
        <v>178</v>
      </c>
      <c r="F26" s="114">
        <v>328</v>
      </c>
      <c r="G26" s="114">
        <v>379</v>
      </c>
      <c r="H26" s="140">
        <v>339</v>
      </c>
      <c r="I26" s="115">
        <v>-79</v>
      </c>
      <c r="J26" s="116">
        <v>-23.303834808259587</v>
      </c>
    </row>
    <row r="27" spans="1:15" s="110" customFormat="1" ht="24.95" customHeight="1" x14ac:dyDescent="0.2">
      <c r="A27" s="193" t="s">
        <v>161</v>
      </c>
      <c r="B27" s="199" t="s">
        <v>162</v>
      </c>
      <c r="C27" s="113">
        <v>1.6893010930771779</v>
      </c>
      <c r="D27" s="115">
        <v>51</v>
      </c>
      <c r="E27" s="114">
        <v>40</v>
      </c>
      <c r="F27" s="114">
        <v>119</v>
      </c>
      <c r="G27" s="114">
        <v>49</v>
      </c>
      <c r="H27" s="140">
        <v>93</v>
      </c>
      <c r="I27" s="115">
        <v>-42</v>
      </c>
      <c r="J27" s="116">
        <v>-45.161290322580648</v>
      </c>
    </row>
    <row r="28" spans="1:15" s="110" customFormat="1" ht="24.95" customHeight="1" x14ac:dyDescent="0.2">
      <c r="A28" s="193" t="s">
        <v>163</v>
      </c>
      <c r="B28" s="199" t="s">
        <v>164</v>
      </c>
      <c r="C28" s="113">
        <v>0.82808877111626367</v>
      </c>
      <c r="D28" s="115">
        <v>25</v>
      </c>
      <c r="E28" s="114">
        <v>45</v>
      </c>
      <c r="F28" s="114">
        <v>72</v>
      </c>
      <c r="G28" s="114">
        <v>33</v>
      </c>
      <c r="H28" s="140">
        <v>58</v>
      </c>
      <c r="I28" s="115">
        <v>-33</v>
      </c>
      <c r="J28" s="116">
        <v>-56.896551724137929</v>
      </c>
    </row>
    <row r="29" spans="1:15" s="110" customFormat="1" ht="24.95" customHeight="1" x14ac:dyDescent="0.2">
      <c r="A29" s="193">
        <v>86</v>
      </c>
      <c r="B29" s="199" t="s">
        <v>165</v>
      </c>
      <c r="C29" s="113">
        <v>7.0884398807552174</v>
      </c>
      <c r="D29" s="115">
        <v>214</v>
      </c>
      <c r="E29" s="114">
        <v>195</v>
      </c>
      <c r="F29" s="114">
        <v>223</v>
      </c>
      <c r="G29" s="114">
        <v>191</v>
      </c>
      <c r="H29" s="140">
        <v>170</v>
      </c>
      <c r="I29" s="115">
        <v>44</v>
      </c>
      <c r="J29" s="116">
        <v>25.882352941176471</v>
      </c>
    </row>
    <row r="30" spans="1:15" s="110" customFormat="1" ht="24.95" customHeight="1" x14ac:dyDescent="0.2">
      <c r="A30" s="193">
        <v>87.88</v>
      </c>
      <c r="B30" s="204" t="s">
        <v>166</v>
      </c>
      <c r="C30" s="113">
        <v>6.2272275587943025</v>
      </c>
      <c r="D30" s="115">
        <v>188</v>
      </c>
      <c r="E30" s="114">
        <v>280</v>
      </c>
      <c r="F30" s="114">
        <v>419</v>
      </c>
      <c r="G30" s="114">
        <v>253</v>
      </c>
      <c r="H30" s="140">
        <v>215</v>
      </c>
      <c r="I30" s="115">
        <v>-27</v>
      </c>
      <c r="J30" s="116">
        <v>-12.55813953488372</v>
      </c>
    </row>
    <row r="31" spans="1:15" s="110" customFormat="1" ht="24.95" customHeight="1" x14ac:dyDescent="0.2">
      <c r="A31" s="193" t="s">
        <v>167</v>
      </c>
      <c r="B31" s="199" t="s">
        <v>168</v>
      </c>
      <c r="C31" s="113">
        <v>13.249420337860219</v>
      </c>
      <c r="D31" s="115">
        <v>400</v>
      </c>
      <c r="E31" s="114">
        <v>143</v>
      </c>
      <c r="F31" s="114">
        <v>352</v>
      </c>
      <c r="G31" s="114">
        <v>231</v>
      </c>
      <c r="H31" s="140">
        <v>443</v>
      </c>
      <c r="I31" s="115">
        <v>-43</v>
      </c>
      <c r="J31" s="116">
        <v>-9.7065462753950342</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0.99370652533951642</v>
      </c>
      <c r="D34" s="115">
        <v>30</v>
      </c>
      <c r="E34" s="114">
        <v>28</v>
      </c>
      <c r="F34" s="114">
        <v>34</v>
      </c>
      <c r="G34" s="114">
        <v>24</v>
      </c>
      <c r="H34" s="140">
        <v>28</v>
      </c>
      <c r="I34" s="115">
        <v>2</v>
      </c>
      <c r="J34" s="116">
        <v>7.1428571428571432</v>
      </c>
    </row>
    <row r="35" spans="1:10" s="110" customFormat="1" ht="24.95" customHeight="1" x14ac:dyDescent="0.2">
      <c r="A35" s="292" t="s">
        <v>171</v>
      </c>
      <c r="B35" s="293" t="s">
        <v>172</v>
      </c>
      <c r="C35" s="113">
        <v>20.370983769460086</v>
      </c>
      <c r="D35" s="115">
        <v>615</v>
      </c>
      <c r="E35" s="114">
        <v>479</v>
      </c>
      <c r="F35" s="114">
        <v>791</v>
      </c>
      <c r="G35" s="114">
        <v>609</v>
      </c>
      <c r="H35" s="140">
        <v>642</v>
      </c>
      <c r="I35" s="115">
        <v>-27</v>
      </c>
      <c r="J35" s="116">
        <v>-4.2056074766355138</v>
      </c>
    </row>
    <row r="36" spans="1:10" s="110" customFormat="1" ht="24.95" customHeight="1" x14ac:dyDescent="0.2">
      <c r="A36" s="294" t="s">
        <v>173</v>
      </c>
      <c r="B36" s="295" t="s">
        <v>174</v>
      </c>
      <c r="C36" s="125">
        <v>78.635309705200399</v>
      </c>
      <c r="D36" s="143">
        <v>2374</v>
      </c>
      <c r="E36" s="144">
        <v>1777</v>
      </c>
      <c r="F36" s="144">
        <v>2849</v>
      </c>
      <c r="G36" s="144">
        <v>1997</v>
      </c>
      <c r="H36" s="145">
        <v>2505</v>
      </c>
      <c r="I36" s="143">
        <v>-131</v>
      </c>
      <c r="J36" s="146">
        <v>-5.2295409181636723</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3019</v>
      </c>
      <c r="F11" s="264">
        <v>2284</v>
      </c>
      <c r="G11" s="264">
        <v>3674</v>
      </c>
      <c r="H11" s="264">
        <v>2630</v>
      </c>
      <c r="I11" s="265">
        <v>3175</v>
      </c>
      <c r="J11" s="263">
        <v>-156</v>
      </c>
      <c r="K11" s="266">
        <v>-4.9133858267716537</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32.229214971844982</v>
      </c>
      <c r="E13" s="115">
        <v>973</v>
      </c>
      <c r="F13" s="114">
        <v>905</v>
      </c>
      <c r="G13" s="114">
        <v>1291</v>
      </c>
      <c r="H13" s="114">
        <v>1030</v>
      </c>
      <c r="I13" s="140">
        <v>1027</v>
      </c>
      <c r="J13" s="115">
        <v>-54</v>
      </c>
      <c r="K13" s="116">
        <v>-5.2580331061343717</v>
      </c>
    </row>
    <row r="14" spans="1:15" ht="15.95" customHeight="1" x14ac:dyDescent="0.2">
      <c r="A14" s="306" t="s">
        <v>230</v>
      </c>
      <c r="B14" s="307"/>
      <c r="C14" s="308"/>
      <c r="D14" s="113">
        <v>52.037098376946005</v>
      </c>
      <c r="E14" s="115">
        <v>1571</v>
      </c>
      <c r="F14" s="114">
        <v>1078</v>
      </c>
      <c r="G14" s="114">
        <v>1949</v>
      </c>
      <c r="H14" s="114">
        <v>1272</v>
      </c>
      <c r="I14" s="140">
        <v>1727</v>
      </c>
      <c r="J14" s="115">
        <v>-156</v>
      </c>
      <c r="K14" s="116">
        <v>-9.0330052113491597</v>
      </c>
    </row>
    <row r="15" spans="1:15" ht="15.95" customHeight="1" x14ac:dyDescent="0.2">
      <c r="A15" s="306" t="s">
        <v>231</v>
      </c>
      <c r="B15" s="307"/>
      <c r="C15" s="308"/>
      <c r="D15" s="113">
        <v>7.8171579993375291</v>
      </c>
      <c r="E15" s="115">
        <v>236</v>
      </c>
      <c r="F15" s="114">
        <v>116</v>
      </c>
      <c r="G15" s="114">
        <v>141</v>
      </c>
      <c r="H15" s="114">
        <v>124</v>
      </c>
      <c r="I15" s="140">
        <v>164</v>
      </c>
      <c r="J15" s="115">
        <v>72</v>
      </c>
      <c r="K15" s="116">
        <v>43.902439024390247</v>
      </c>
    </row>
    <row r="16" spans="1:15" ht="15.95" customHeight="1" x14ac:dyDescent="0.2">
      <c r="A16" s="306" t="s">
        <v>232</v>
      </c>
      <c r="B16" s="307"/>
      <c r="C16" s="308"/>
      <c r="D16" s="113">
        <v>7.6184166942696256</v>
      </c>
      <c r="E16" s="115">
        <v>230</v>
      </c>
      <c r="F16" s="114">
        <v>165</v>
      </c>
      <c r="G16" s="114">
        <v>230</v>
      </c>
      <c r="H16" s="114">
        <v>192</v>
      </c>
      <c r="I16" s="140">
        <v>251</v>
      </c>
      <c r="J16" s="115">
        <v>-21</v>
      </c>
      <c r="K16" s="116">
        <v>-8.3665338645418323</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0.86121232196091424</v>
      </c>
      <c r="E18" s="115">
        <v>26</v>
      </c>
      <c r="F18" s="114">
        <v>21</v>
      </c>
      <c r="G18" s="114">
        <v>32</v>
      </c>
      <c r="H18" s="114">
        <v>17</v>
      </c>
      <c r="I18" s="140">
        <v>31</v>
      </c>
      <c r="J18" s="115">
        <v>-5</v>
      </c>
      <c r="K18" s="116">
        <v>-16.129032258064516</v>
      </c>
    </row>
    <row r="19" spans="1:11" ht="14.1" customHeight="1" x14ac:dyDescent="0.2">
      <c r="A19" s="306" t="s">
        <v>235</v>
      </c>
      <c r="B19" s="307" t="s">
        <v>236</v>
      </c>
      <c r="C19" s="308"/>
      <c r="D19" s="113">
        <v>0.62934746604836034</v>
      </c>
      <c r="E19" s="115">
        <v>19</v>
      </c>
      <c r="F19" s="114">
        <v>10</v>
      </c>
      <c r="G19" s="114">
        <v>27</v>
      </c>
      <c r="H19" s="114">
        <v>14</v>
      </c>
      <c r="I19" s="140">
        <v>29</v>
      </c>
      <c r="J19" s="115">
        <v>-10</v>
      </c>
      <c r="K19" s="116">
        <v>-34.482758620689658</v>
      </c>
    </row>
    <row r="20" spans="1:11" ht="14.1" customHeight="1" x14ac:dyDescent="0.2">
      <c r="A20" s="306">
        <v>12</v>
      </c>
      <c r="B20" s="307" t="s">
        <v>237</v>
      </c>
      <c r="C20" s="308"/>
      <c r="D20" s="113">
        <v>1.82179529645578</v>
      </c>
      <c r="E20" s="115">
        <v>55</v>
      </c>
      <c r="F20" s="114">
        <v>28</v>
      </c>
      <c r="G20" s="114">
        <v>66</v>
      </c>
      <c r="H20" s="114">
        <v>39</v>
      </c>
      <c r="I20" s="140">
        <v>75</v>
      </c>
      <c r="J20" s="115">
        <v>-20</v>
      </c>
      <c r="K20" s="116">
        <v>-26.666666666666668</v>
      </c>
    </row>
    <row r="21" spans="1:11" ht="14.1" customHeight="1" x14ac:dyDescent="0.2">
      <c r="A21" s="306">
        <v>21</v>
      </c>
      <c r="B21" s="307" t="s">
        <v>238</v>
      </c>
      <c r="C21" s="308"/>
      <c r="D21" s="113">
        <v>5.399138787678039</v>
      </c>
      <c r="E21" s="115">
        <v>163</v>
      </c>
      <c r="F21" s="114">
        <v>19</v>
      </c>
      <c r="G21" s="114">
        <v>8</v>
      </c>
      <c r="H21" s="114">
        <v>14</v>
      </c>
      <c r="I21" s="140">
        <v>13</v>
      </c>
      <c r="J21" s="115">
        <v>150</v>
      </c>
      <c r="K21" s="116" t="s">
        <v>514</v>
      </c>
    </row>
    <row r="22" spans="1:11" ht="14.1" customHeight="1" x14ac:dyDescent="0.2">
      <c r="A22" s="306">
        <v>22</v>
      </c>
      <c r="B22" s="307" t="s">
        <v>239</v>
      </c>
      <c r="C22" s="308"/>
      <c r="D22" s="113">
        <v>0.96058297449486585</v>
      </c>
      <c r="E22" s="115">
        <v>29</v>
      </c>
      <c r="F22" s="114">
        <v>24</v>
      </c>
      <c r="G22" s="114">
        <v>54</v>
      </c>
      <c r="H22" s="114">
        <v>17</v>
      </c>
      <c r="I22" s="140">
        <v>29</v>
      </c>
      <c r="J22" s="115">
        <v>0</v>
      </c>
      <c r="K22" s="116">
        <v>0</v>
      </c>
    </row>
    <row r="23" spans="1:11" ht="14.1" customHeight="1" x14ac:dyDescent="0.2">
      <c r="A23" s="306">
        <v>23</v>
      </c>
      <c r="B23" s="307" t="s">
        <v>240</v>
      </c>
      <c r="C23" s="308"/>
      <c r="D23" s="113">
        <v>0.66247101689301091</v>
      </c>
      <c r="E23" s="115">
        <v>20</v>
      </c>
      <c r="F23" s="114">
        <v>19</v>
      </c>
      <c r="G23" s="114">
        <v>28</v>
      </c>
      <c r="H23" s="114">
        <v>23</v>
      </c>
      <c r="I23" s="140">
        <v>9</v>
      </c>
      <c r="J23" s="115">
        <v>11</v>
      </c>
      <c r="K23" s="116">
        <v>122.22222222222223</v>
      </c>
    </row>
    <row r="24" spans="1:11" ht="14.1" customHeight="1" x14ac:dyDescent="0.2">
      <c r="A24" s="306">
        <v>24</v>
      </c>
      <c r="B24" s="307" t="s">
        <v>241</v>
      </c>
      <c r="C24" s="308"/>
      <c r="D24" s="113">
        <v>2.0205366015236832</v>
      </c>
      <c r="E24" s="115">
        <v>61</v>
      </c>
      <c r="F24" s="114">
        <v>48</v>
      </c>
      <c r="G24" s="114">
        <v>98</v>
      </c>
      <c r="H24" s="114">
        <v>100</v>
      </c>
      <c r="I24" s="140">
        <v>101</v>
      </c>
      <c r="J24" s="115">
        <v>-40</v>
      </c>
      <c r="K24" s="116">
        <v>-39.603960396039604</v>
      </c>
    </row>
    <row r="25" spans="1:11" ht="14.1" customHeight="1" x14ac:dyDescent="0.2">
      <c r="A25" s="306">
        <v>25</v>
      </c>
      <c r="B25" s="307" t="s">
        <v>242</v>
      </c>
      <c r="C25" s="308"/>
      <c r="D25" s="113">
        <v>5.0679032792315333</v>
      </c>
      <c r="E25" s="115">
        <v>153</v>
      </c>
      <c r="F25" s="114">
        <v>55</v>
      </c>
      <c r="G25" s="114">
        <v>119</v>
      </c>
      <c r="H25" s="114">
        <v>81</v>
      </c>
      <c r="I25" s="140">
        <v>171</v>
      </c>
      <c r="J25" s="115">
        <v>-18</v>
      </c>
      <c r="K25" s="116">
        <v>-10.526315789473685</v>
      </c>
    </row>
    <row r="26" spans="1:11" ht="14.1" customHeight="1" x14ac:dyDescent="0.2">
      <c r="A26" s="306">
        <v>26</v>
      </c>
      <c r="B26" s="307" t="s">
        <v>243</v>
      </c>
      <c r="C26" s="308"/>
      <c r="D26" s="113">
        <v>2.8155018217952965</v>
      </c>
      <c r="E26" s="115">
        <v>85</v>
      </c>
      <c r="F26" s="114">
        <v>59</v>
      </c>
      <c r="G26" s="114">
        <v>136</v>
      </c>
      <c r="H26" s="114">
        <v>104</v>
      </c>
      <c r="I26" s="140">
        <v>99</v>
      </c>
      <c r="J26" s="115">
        <v>-14</v>
      </c>
      <c r="K26" s="116">
        <v>-14.141414141414142</v>
      </c>
    </row>
    <row r="27" spans="1:11" ht="14.1" customHeight="1" x14ac:dyDescent="0.2">
      <c r="A27" s="306">
        <v>27</v>
      </c>
      <c r="B27" s="307" t="s">
        <v>244</v>
      </c>
      <c r="C27" s="308"/>
      <c r="D27" s="113">
        <v>0.59622391520370988</v>
      </c>
      <c r="E27" s="115">
        <v>18</v>
      </c>
      <c r="F27" s="114">
        <v>12</v>
      </c>
      <c r="G27" s="114">
        <v>28</v>
      </c>
      <c r="H27" s="114">
        <v>19</v>
      </c>
      <c r="I27" s="140">
        <v>21</v>
      </c>
      <c r="J27" s="115">
        <v>-3</v>
      </c>
      <c r="K27" s="116">
        <v>-14.285714285714286</v>
      </c>
    </row>
    <row r="28" spans="1:11" ht="14.1" customHeight="1" x14ac:dyDescent="0.2">
      <c r="A28" s="306">
        <v>28</v>
      </c>
      <c r="B28" s="307" t="s">
        <v>245</v>
      </c>
      <c r="C28" s="308"/>
      <c r="D28" s="113">
        <v>0.19874130506790327</v>
      </c>
      <c r="E28" s="115">
        <v>6</v>
      </c>
      <c r="F28" s="114">
        <v>9</v>
      </c>
      <c r="G28" s="114">
        <v>13</v>
      </c>
      <c r="H28" s="114">
        <v>9</v>
      </c>
      <c r="I28" s="140">
        <v>17</v>
      </c>
      <c r="J28" s="115">
        <v>-11</v>
      </c>
      <c r="K28" s="116">
        <v>-64.705882352941174</v>
      </c>
    </row>
    <row r="29" spans="1:11" ht="14.1" customHeight="1" x14ac:dyDescent="0.2">
      <c r="A29" s="306">
        <v>29</v>
      </c>
      <c r="B29" s="307" t="s">
        <v>246</v>
      </c>
      <c r="C29" s="308"/>
      <c r="D29" s="113">
        <v>1.7555481947664791</v>
      </c>
      <c r="E29" s="115">
        <v>53</v>
      </c>
      <c r="F29" s="114">
        <v>56</v>
      </c>
      <c r="G29" s="114">
        <v>61</v>
      </c>
      <c r="H29" s="114">
        <v>62</v>
      </c>
      <c r="I29" s="140">
        <v>67</v>
      </c>
      <c r="J29" s="115">
        <v>-14</v>
      </c>
      <c r="K29" s="116">
        <v>-20.895522388059703</v>
      </c>
    </row>
    <row r="30" spans="1:11" ht="14.1" customHeight="1" x14ac:dyDescent="0.2">
      <c r="A30" s="306" t="s">
        <v>247</v>
      </c>
      <c r="B30" s="307" t="s">
        <v>248</v>
      </c>
      <c r="C30" s="308"/>
      <c r="D30" s="113">
        <v>0.76184166942696252</v>
      </c>
      <c r="E30" s="115">
        <v>23</v>
      </c>
      <c r="F30" s="114">
        <v>13</v>
      </c>
      <c r="G30" s="114">
        <v>20</v>
      </c>
      <c r="H30" s="114">
        <v>22</v>
      </c>
      <c r="I30" s="140">
        <v>21</v>
      </c>
      <c r="J30" s="115">
        <v>2</v>
      </c>
      <c r="K30" s="116">
        <v>9.5238095238095237</v>
      </c>
    </row>
    <row r="31" spans="1:11" ht="14.1" customHeight="1" x14ac:dyDescent="0.2">
      <c r="A31" s="306" t="s">
        <v>249</v>
      </c>
      <c r="B31" s="307" t="s">
        <v>250</v>
      </c>
      <c r="C31" s="308"/>
      <c r="D31" s="113">
        <v>0.99370652533951642</v>
      </c>
      <c r="E31" s="115">
        <v>30</v>
      </c>
      <c r="F31" s="114">
        <v>43</v>
      </c>
      <c r="G31" s="114">
        <v>41</v>
      </c>
      <c r="H31" s="114">
        <v>40</v>
      </c>
      <c r="I31" s="140">
        <v>46</v>
      </c>
      <c r="J31" s="115">
        <v>-16</v>
      </c>
      <c r="K31" s="116">
        <v>-34.782608695652172</v>
      </c>
    </row>
    <row r="32" spans="1:11" ht="14.1" customHeight="1" x14ac:dyDescent="0.2">
      <c r="A32" s="306">
        <v>31</v>
      </c>
      <c r="B32" s="307" t="s">
        <v>251</v>
      </c>
      <c r="C32" s="308"/>
      <c r="D32" s="113">
        <v>0.59622391520370988</v>
      </c>
      <c r="E32" s="115">
        <v>18</v>
      </c>
      <c r="F32" s="114">
        <v>11</v>
      </c>
      <c r="G32" s="114">
        <v>13</v>
      </c>
      <c r="H32" s="114">
        <v>8</v>
      </c>
      <c r="I32" s="140">
        <v>12</v>
      </c>
      <c r="J32" s="115">
        <v>6</v>
      </c>
      <c r="K32" s="116">
        <v>50</v>
      </c>
    </row>
    <row r="33" spans="1:11" ht="14.1" customHeight="1" x14ac:dyDescent="0.2">
      <c r="A33" s="306">
        <v>32</v>
      </c>
      <c r="B33" s="307" t="s">
        <v>252</v>
      </c>
      <c r="C33" s="308"/>
      <c r="D33" s="113">
        <v>5.0679032792315333</v>
      </c>
      <c r="E33" s="115">
        <v>153</v>
      </c>
      <c r="F33" s="114">
        <v>97</v>
      </c>
      <c r="G33" s="114">
        <v>221</v>
      </c>
      <c r="H33" s="114">
        <v>267</v>
      </c>
      <c r="I33" s="140">
        <v>188</v>
      </c>
      <c r="J33" s="115">
        <v>-35</v>
      </c>
      <c r="K33" s="116">
        <v>-18.617021276595743</v>
      </c>
    </row>
    <row r="34" spans="1:11" ht="14.1" customHeight="1" x14ac:dyDescent="0.2">
      <c r="A34" s="306">
        <v>33</v>
      </c>
      <c r="B34" s="307" t="s">
        <v>253</v>
      </c>
      <c r="C34" s="308"/>
      <c r="D34" s="113">
        <v>1.1924478304074198</v>
      </c>
      <c r="E34" s="115">
        <v>36</v>
      </c>
      <c r="F34" s="114">
        <v>30</v>
      </c>
      <c r="G34" s="114">
        <v>73</v>
      </c>
      <c r="H34" s="114">
        <v>53</v>
      </c>
      <c r="I34" s="140">
        <v>51</v>
      </c>
      <c r="J34" s="115">
        <v>-15</v>
      </c>
      <c r="K34" s="116">
        <v>-29.411764705882351</v>
      </c>
    </row>
    <row r="35" spans="1:11" ht="14.1" customHeight="1" x14ac:dyDescent="0.2">
      <c r="A35" s="306">
        <v>34</v>
      </c>
      <c r="B35" s="307" t="s">
        <v>254</v>
      </c>
      <c r="C35" s="308"/>
      <c r="D35" s="113">
        <v>1.6230539913878768</v>
      </c>
      <c r="E35" s="115">
        <v>49</v>
      </c>
      <c r="F35" s="114">
        <v>31</v>
      </c>
      <c r="G35" s="114">
        <v>64</v>
      </c>
      <c r="H35" s="114">
        <v>42</v>
      </c>
      <c r="I35" s="140">
        <v>100</v>
      </c>
      <c r="J35" s="115">
        <v>-51</v>
      </c>
      <c r="K35" s="116">
        <v>-51</v>
      </c>
    </row>
    <row r="36" spans="1:11" ht="14.1" customHeight="1" x14ac:dyDescent="0.2">
      <c r="A36" s="306">
        <v>41</v>
      </c>
      <c r="B36" s="307" t="s">
        <v>255</v>
      </c>
      <c r="C36" s="308"/>
      <c r="D36" s="113">
        <v>0.5631003643590593</v>
      </c>
      <c r="E36" s="115">
        <v>17</v>
      </c>
      <c r="F36" s="114" t="s">
        <v>513</v>
      </c>
      <c r="G36" s="114">
        <v>18</v>
      </c>
      <c r="H36" s="114">
        <v>9</v>
      </c>
      <c r="I36" s="140">
        <v>25</v>
      </c>
      <c r="J36" s="115">
        <v>-8</v>
      </c>
      <c r="K36" s="116">
        <v>-32</v>
      </c>
    </row>
    <row r="37" spans="1:11" ht="14.1" customHeight="1" x14ac:dyDescent="0.2">
      <c r="A37" s="306">
        <v>42</v>
      </c>
      <c r="B37" s="307" t="s">
        <v>256</v>
      </c>
      <c r="C37" s="308"/>
      <c r="D37" s="113" t="s">
        <v>513</v>
      </c>
      <c r="E37" s="115" t="s">
        <v>513</v>
      </c>
      <c r="F37" s="114">
        <v>5</v>
      </c>
      <c r="G37" s="114" t="s">
        <v>513</v>
      </c>
      <c r="H37" s="114" t="s">
        <v>513</v>
      </c>
      <c r="I37" s="140">
        <v>0</v>
      </c>
      <c r="J37" s="115" t="s">
        <v>513</v>
      </c>
      <c r="K37" s="116" t="s">
        <v>513</v>
      </c>
    </row>
    <row r="38" spans="1:11" ht="14.1" customHeight="1" x14ac:dyDescent="0.2">
      <c r="A38" s="306">
        <v>43</v>
      </c>
      <c r="B38" s="307" t="s">
        <v>257</v>
      </c>
      <c r="C38" s="308"/>
      <c r="D38" s="113">
        <v>0.66247101689301091</v>
      </c>
      <c r="E38" s="115">
        <v>20</v>
      </c>
      <c r="F38" s="114">
        <v>14</v>
      </c>
      <c r="G38" s="114">
        <v>25</v>
      </c>
      <c r="H38" s="114">
        <v>14</v>
      </c>
      <c r="I38" s="140">
        <v>15</v>
      </c>
      <c r="J38" s="115">
        <v>5</v>
      </c>
      <c r="K38" s="116">
        <v>33.333333333333336</v>
      </c>
    </row>
    <row r="39" spans="1:11" ht="14.1" customHeight="1" x14ac:dyDescent="0.2">
      <c r="A39" s="306">
        <v>51</v>
      </c>
      <c r="B39" s="307" t="s">
        <v>258</v>
      </c>
      <c r="C39" s="308"/>
      <c r="D39" s="113">
        <v>11.328254388870487</v>
      </c>
      <c r="E39" s="115">
        <v>342</v>
      </c>
      <c r="F39" s="114">
        <v>244</v>
      </c>
      <c r="G39" s="114">
        <v>384</v>
      </c>
      <c r="H39" s="114">
        <v>266</v>
      </c>
      <c r="I39" s="140">
        <v>362</v>
      </c>
      <c r="J39" s="115">
        <v>-20</v>
      </c>
      <c r="K39" s="116">
        <v>-5.5248618784530388</v>
      </c>
    </row>
    <row r="40" spans="1:11" ht="14.1" customHeight="1" x14ac:dyDescent="0.2">
      <c r="A40" s="306" t="s">
        <v>259</v>
      </c>
      <c r="B40" s="307" t="s">
        <v>260</v>
      </c>
      <c r="C40" s="308"/>
      <c r="D40" s="113">
        <v>8.8108645246770454</v>
      </c>
      <c r="E40" s="115">
        <v>266</v>
      </c>
      <c r="F40" s="114">
        <v>209</v>
      </c>
      <c r="G40" s="114">
        <v>333</v>
      </c>
      <c r="H40" s="114">
        <v>226</v>
      </c>
      <c r="I40" s="140">
        <v>315</v>
      </c>
      <c r="J40" s="115">
        <v>-49</v>
      </c>
      <c r="K40" s="116">
        <v>-15.555555555555555</v>
      </c>
    </row>
    <row r="41" spans="1:11" ht="14.1" customHeight="1" x14ac:dyDescent="0.2">
      <c r="A41" s="306"/>
      <c r="B41" s="307" t="s">
        <v>261</v>
      </c>
      <c r="C41" s="308"/>
      <c r="D41" s="113">
        <v>8.0821464060947328</v>
      </c>
      <c r="E41" s="115">
        <v>244</v>
      </c>
      <c r="F41" s="114">
        <v>189</v>
      </c>
      <c r="G41" s="114">
        <v>304</v>
      </c>
      <c r="H41" s="114">
        <v>202</v>
      </c>
      <c r="I41" s="140">
        <v>294</v>
      </c>
      <c r="J41" s="115">
        <v>-50</v>
      </c>
      <c r="K41" s="116">
        <v>-17.006802721088434</v>
      </c>
    </row>
    <row r="42" spans="1:11" ht="14.1" customHeight="1" x14ac:dyDescent="0.2">
      <c r="A42" s="306">
        <v>52</v>
      </c>
      <c r="B42" s="307" t="s">
        <v>262</v>
      </c>
      <c r="C42" s="308"/>
      <c r="D42" s="113">
        <v>5.631003643590593</v>
      </c>
      <c r="E42" s="115">
        <v>170</v>
      </c>
      <c r="F42" s="114">
        <v>157</v>
      </c>
      <c r="G42" s="114">
        <v>172</v>
      </c>
      <c r="H42" s="114">
        <v>149</v>
      </c>
      <c r="I42" s="140">
        <v>167</v>
      </c>
      <c r="J42" s="115">
        <v>3</v>
      </c>
      <c r="K42" s="116">
        <v>1.7964071856287425</v>
      </c>
    </row>
    <row r="43" spans="1:11" ht="14.1" customHeight="1" x14ac:dyDescent="0.2">
      <c r="A43" s="306" t="s">
        <v>263</v>
      </c>
      <c r="B43" s="307" t="s">
        <v>264</v>
      </c>
      <c r="C43" s="308"/>
      <c r="D43" s="113">
        <v>5.0016561775422321</v>
      </c>
      <c r="E43" s="115">
        <v>151</v>
      </c>
      <c r="F43" s="114">
        <v>144</v>
      </c>
      <c r="G43" s="114">
        <v>145</v>
      </c>
      <c r="H43" s="114">
        <v>133</v>
      </c>
      <c r="I43" s="140">
        <v>138</v>
      </c>
      <c r="J43" s="115">
        <v>13</v>
      </c>
      <c r="K43" s="116">
        <v>9.420289855072463</v>
      </c>
    </row>
    <row r="44" spans="1:11" ht="14.1" customHeight="1" x14ac:dyDescent="0.2">
      <c r="A44" s="306">
        <v>53</v>
      </c>
      <c r="B44" s="307" t="s">
        <v>265</v>
      </c>
      <c r="C44" s="308"/>
      <c r="D44" s="113">
        <v>1.523683338853925</v>
      </c>
      <c r="E44" s="115">
        <v>46</v>
      </c>
      <c r="F44" s="114">
        <v>31</v>
      </c>
      <c r="G44" s="114">
        <v>17</v>
      </c>
      <c r="H44" s="114">
        <v>42</v>
      </c>
      <c r="I44" s="140">
        <v>29</v>
      </c>
      <c r="J44" s="115">
        <v>17</v>
      </c>
      <c r="K44" s="116">
        <v>58.620689655172413</v>
      </c>
    </row>
    <row r="45" spans="1:11" ht="14.1" customHeight="1" x14ac:dyDescent="0.2">
      <c r="A45" s="306" t="s">
        <v>266</v>
      </c>
      <c r="B45" s="307" t="s">
        <v>267</v>
      </c>
      <c r="C45" s="308"/>
      <c r="D45" s="113">
        <v>1.4905597880092747</v>
      </c>
      <c r="E45" s="115">
        <v>45</v>
      </c>
      <c r="F45" s="114">
        <v>30</v>
      </c>
      <c r="G45" s="114">
        <v>16</v>
      </c>
      <c r="H45" s="114">
        <v>41</v>
      </c>
      <c r="I45" s="140">
        <v>28</v>
      </c>
      <c r="J45" s="115">
        <v>17</v>
      </c>
      <c r="K45" s="116">
        <v>60.714285714285715</v>
      </c>
    </row>
    <row r="46" spans="1:11" ht="14.1" customHeight="1" x14ac:dyDescent="0.2">
      <c r="A46" s="306">
        <v>54</v>
      </c>
      <c r="B46" s="307" t="s">
        <v>268</v>
      </c>
      <c r="C46" s="308"/>
      <c r="D46" s="113">
        <v>9.0427293805895985</v>
      </c>
      <c r="E46" s="115">
        <v>273</v>
      </c>
      <c r="F46" s="114">
        <v>301</v>
      </c>
      <c r="G46" s="114">
        <v>300</v>
      </c>
      <c r="H46" s="114">
        <v>227</v>
      </c>
      <c r="I46" s="140">
        <v>220</v>
      </c>
      <c r="J46" s="115">
        <v>53</v>
      </c>
      <c r="K46" s="116">
        <v>24.09090909090909</v>
      </c>
    </row>
    <row r="47" spans="1:11" ht="14.1" customHeight="1" x14ac:dyDescent="0.2">
      <c r="A47" s="306">
        <v>61</v>
      </c>
      <c r="B47" s="307" t="s">
        <v>269</v>
      </c>
      <c r="C47" s="308"/>
      <c r="D47" s="113">
        <v>1.6561775422325273</v>
      </c>
      <c r="E47" s="115">
        <v>50</v>
      </c>
      <c r="F47" s="114">
        <v>25</v>
      </c>
      <c r="G47" s="114">
        <v>79</v>
      </c>
      <c r="H47" s="114">
        <v>26</v>
      </c>
      <c r="I47" s="140">
        <v>31</v>
      </c>
      <c r="J47" s="115">
        <v>19</v>
      </c>
      <c r="K47" s="116">
        <v>61.29032258064516</v>
      </c>
    </row>
    <row r="48" spans="1:11" ht="14.1" customHeight="1" x14ac:dyDescent="0.2">
      <c r="A48" s="306">
        <v>62</v>
      </c>
      <c r="B48" s="307" t="s">
        <v>270</v>
      </c>
      <c r="C48" s="308"/>
      <c r="D48" s="113">
        <v>6.9228221265319645</v>
      </c>
      <c r="E48" s="115">
        <v>209</v>
      </c>
      <c r="F48" s="114">
        <v>170</v>
      </c>
      <c r="G48" s="114">
        <v>310</v>
      </c>
      <c r="H48" s="114">
        <v>204</v>
      </c>
      <c r="I48" s="140">
        <v>292</v>
      </c>
      <c r="J48" s="115">
        <v>-83</v>
      </c>
      <c r="K48" s="116">
        <v>-28.424657534246574</v>
      </c>
    </row>
    <row r="49" spans="1:11" ht="14.1" customHeight="1" x14ac:dyDescent="0.2">
      <c r="A49" s="306">
        <v>63</v>
      </c>
      <c r="B49" s="307" t="s">
        <v>271</v>
      </c>
      <c r="C49" s="308"/>
      <c r="D49" s="113">
        <v>5.0347797283868827</v>
      </c>
      <c r="E49" s="115">
        <v>152</v>
      </c>
      <c r="F49" s="114">
        <v>74</v>
      </c>
      <c r="G49" s="114">
        <v>133</v>
      </c>
      <c r="H49" s="114">
        <v>111</v>
      </c>
      <c r="I49" s="140">
        <v>145</v>
      </c>
      <c r="J49" s="115">
        <v>7</v>
      </c>
      <c r="K49" s="116">
        <v>4.8275862068965516</v>
      </c>
    </row>
    <row r="50" spans="1:11" ht="14.1" customHeight="1" x14ac:dyDescent="0.2">
      <c r="A50" s="306" t="s">
        <v>272</v>
      </c>
      <c r="B50" s="307" t="s">
        <v>273</v>
      </c>
      <c r="C50" s="308"/>
      <c r="D50" s="113">
        <v>0.26498840675720436</v>
      </c>
      <c r="E50" s="115">
        <v>8</v>
      </c>
      <c r="F50" s="114" t="s">
        <v>513</v>
      </c>
      <c r="G50" s="114" t="s">
        <v>513</v>
      </c>
      <c r="H50" s="114" t="s">
        <v>513</v>
      </c>
      <c r="I50" s="140" t="s">
        <v>513</v>
      </c>
      <c r="J50" s="115" t="s">
        <v>513</v>
      </c>
      <c r="K50" s="116" t="s">
        <v>513</v>
      </c>
    </row>
    <row r="51" spans="1:11" ht="14.1" customHeight="1" x14ac:dyDescent="0.2">
      <c r="A51" s="306" t="s">
        <v>274</v>
      </c>
      <c r="B51" s="307" t="s">
        <v>275</v>
      </c>
      <c r="C51" s="308"/>
      <c r="D51" s="113">
        <v>3.7760847962901622</v>
      </c>
      <c r="E51" s="115">
        <v>114</v>
      </c>
      <c r="F51" s="114">
        <v>71</v>
      </c>
      <c r="G51" s="114">
        <v>117</v>
      </c>
      <c r="H51" s="114">
        <v>97</v>
      </c>
      <c r="I51" s="140">
        <v>116</v>
      </c>
      <c r="J51" s="115">
        <v>-2</v>
      </c>
      <c r="K51" s="116">
        <v>-1.7241379310344827</v>
      </c>
    </row>
    <row r="52" spans="1:11" ht="14.1" customHeight="1" x14ac:dyDescent="0.2">
      <c r="A52" s="306">
        <v>71</v>
      </c>
      <c r="B52" s="307" t="s">
        <v>276</v>
      </c>
      <c r="C52" s="308"/>
      <c r="D52" s="113">
        <v>7.4527989400463728</v>
      </c>
      <c r="E52" s="115">
        <v>225</v>
      </c>
      <c r="F52" s="114">
        <v>131</v>
      </c>
      <c r="G52" s="114">
        <v>246</v>
      </c>
      <c r="H52" s="114">
        <v>125</v>
      </c>
      <c r="I52" s="140">
        <v>261</v>
      </c>
      <c r="J52" s="115">
        <v>-36</v>
      </c>
      <c r="K52" s="116">
        <v>-13.793103448275861</v>
      </c>
    </row>
    <row r="53" spans="1:11" ht="14.1" customHeight="1" x14ac:dyDescent="0.2">
      <c r="A53" s="306" t="s">
        <v>277</v>
      </c>
      <c r="B53" s="307" t="s">
        <v>278</v>
      </c>
      <c r="C53" s="308"/>
      <c r="D53" s="113">
        <v>2.0867837032129843</v>
      </c>
      <c r="E53" s="115">
        <v>63</v>
      </c>
      <c r="F53" s="114">
        <v>18</v>
      </c>
      <c r="G53" s="114">
        <v>52</v>
      </c>
      <c r="H53" s="114">
        <v>24</v>
      </c>
      <c r="I53" s="140">
        <v>69</v>
      </c>
      <c r="J53" s="115">
        <v>-6</v>
      </c>
      <c r="K53" s="116">
        <v>-8.695652173913043</v>
      </c>
    </row>
    <row r="54" spans="1:11" ht="14.1" customHeight="1" x14ac:dyDescent="0.2">
      <c r="A54" s="306" t="s">
        <v>279</v>
      </c>
      <c r="B54" s="307" t="s">
        <v>280</v>
      </c>
      <c r="C54" s="308"/>
      <c r="D54" s="113">
        <v>4.7366677707850284</v>
      </c>
      <c r="E54" s="115">
        <v>143</v>
      </c>
      <c r="F54" s="114">
        <v>99</v>
      </c>
      <c r="G54" s="114">
        <v>174</v>
      </c>
      <c r="H54" s="114">
        <v>85</v>
      </c>
      <c r="I54" s="140">
        <v>171</v>
      </c>
      <c r="J54" s="115">
        <v>-28</v>
      </c>
      <c r="K54" s="116">
        <v>-16.374269005847953</v>
      </c>
    </row>
    <row r="55" spans="1:11" ht="14.1" customHeight="1" x14ac:dyDescent="0.2">
      <c r="A55" s="306">
        <v>72</v>
      </c>
      <c r="B55" s="307" t="s">
        <v>281</v>
      </c>
      <c r="C55" s="308"/>
      <c r="D55" s="113">
        <v>1.093077177873468</v>
      </c>
      <c r="E55" s="115">
        <v>33</v>
      </c>
      <c r="F55" s="114">
        <v>27</v>
      </c>
      <c r="G55" s="114">
        <v>53</v>
      </c>
      <c r="H55" s="114">
        <v>23</v>
      </c>
      <c r="I55" s="140">
        <v>37</v>
      </c>
      <c r="J55" s="115">
        <v>-4</v>
      </c>
      <c r="K55" s="116">
        <v>-10.810810810810811</v>
      </c>
    </row>
    <row r="56" spans="1:11" ht="14.1" customHeight="1" x14ac:dyDescent="0.2">
      <c r="A56" s="306" t="s">
        <v>282</v>
      </c>
      <c r="B56" s="307" t="s">
        <v>283</v>
      </c>
      <c r="C56" s="308"/>
      <c r="D56" s="113">
        <v>0.46372971182510764</v>
      </c>
      <c r="E56" s="115">
        <v>14</v>
      </c>
      <c r="F56" s="114">
        <v>10</v>
      </c>
      <c r="G56" s="114">
        <v>22</v>
      </c>
      <c r="H56" s="114">
        <v>5</v>
      </c>
      <c r="I56" s="140">
        <v>13</v>
      </c>
      <c r="J56" s="115">
        <v>1</v>
      </c>
      <c r="K56" s="116">
        <v>7.6923076923076925</v>
      </c>
    </row>
    <row r="57" spans="1:11" ht="14.1" customHeight="1" x14ac:dyDescent="0.2">
      <c r="A57" s="306" t="s">
        <v>284</v>
      </c>
      <c r="B57" s="307" t="s">
        <v>285</v>
      </c>
      <c r="C57" s="308"/>
      <c r="D57" s="113">
        <v>0.26498840675720436</v>
      </c>
      <c r="E57" s="115">
        <v>8</v>
      </c>
      <c r="F57" s="114">
        <v>9</v>
      </c>
      <c r="G57" s="114">
        <v>16</v>
      </c>
      <c r="H57" s="114">
        <v>6</v>
      </c>
      <c r="I57" s="140">
        <v>12</v>
      </c>
      <c r="J57" s="115">
        <v>-4</v>
      </c>
      <c r="K57" s="116">
        <v>-33.333333333333336</v>
      </c>
    </row>
    <row r="58" spans="1:11" ht="14.1" customHeight="1" x14ac:dyDescent="0.2">
      <c r="A58" s="306">
        <v>73</v>
      </c>
      <c r="B58" s="307" t="s">
        <v>286</v>
      </c>
      <c r="C58" s="308"/>
      <c r="D58" s="113">
        <v>0.5631003643590593</v>
      </c>
      <c r="E58" s="115">
        <v>17</v>
      </c>
      <c r="F58" s="114">
        <v>18</v>
      </c>
      <c r="G58" s="114">
        <v>45</v>
      </c>
      <c r="H58" s="114">
        <v>31</v>
      </c>
      <c r="I58" s="140">
        <v>51</v>
      </c>
      <c r="J58" s="115">
        <v>-34</v>
      </c>
      <c r="K58" s="116">
        <v>-66.666666666666671</v>
      </c>
    </row>
    <row r="59" spans="1:11" ht="14.1" customHeight="1" x14ac:dyDescent="0.2">
      <c r="A59" s="306" t="s">
        <v>287</v>
      </c>
      <c r="B59" s="307" t="s">
        <v>288</v>
      </c>
      <c r="C59" s="308"/>
      <c r="D59" s="113">
        <v>0.46372971182510764</v>
      </c>
      <c r="E59" s="115">
        <v>14</v>
      </c>
      <c r="F59" s="114">
        <v>13</v>
      </c>
      <c r="G59" s="114">
        <v>39</v>
      </c>
      <c r="H59" s="114">
        <v>16</v>
      </c>
      <c r="I59" s="140">
        <v>36</v>
      </c>
      <c r="J59" s="115">
        <v>-22</v>
      </c>
      <c r="K59" s="116">
        <v>-61.111111111111114</v>
      </c>
    </row>
    <row r="60" spans="1:11" ht="14.1" customHeight="1" x14ac:dyDescent="0.2">
      <c r="A60" s="306">
        <v>81</v>
      </c>
      <c r="B60" s="307" t="s">
        <v>289</v>
      </c>
      <c r="C60" s="308"/>
      <c r="D60" s="113">
        <v>7.9496522027161314</v>
      </c>
      <c r="E60" s="115">
        <v>240</v>
      </c>
      <c r="F60" s="114">
        <v>200</v>
      </c>
      <c r="G60" s="114">
        <v>233</v>
      </c>
      <c r="H60" s="114">
        <v>195</v>
      </c>
      <c r="I60" s="140">
        <v>186</v>
      </c>
      <c r="J60" s="115">
        <v>54</v>
      </c>
      <c r="K60" s="116">
        <v>29.032258064516128</v>
      </c>
    </row>
    <row r="61" spans="1:11" ht="14.1" customHeight="1" x14ac:dyDescent="0.2">
      <c r="A61" s="306" t="s">
        <v>290</v>
      </c>
      <c r="B61" s="307" t="s">
        <v>291</v>
      </c>
      <c r="C61" s="308"/>
      <c r="D61" s="113">
        <v>2.7161311692613448</v>
      </c>
      <c r="E61" s="115">
        <v>82</v>
      </c>
      <c r="F61" s="114">
        <v>48</v>
      </c>
      <c r="G61" s="114">
        <v>102</v>
      </c>
      <c r="H61" s="114">
        <v>74</v>
      </c>
      <c r="I61" s="140">
        <v>67</v>
      </c>
      <c r="J61" s="115">
        <v>15</v>
      </c>
      <c r="K61" s="116">
        <v>22.388059701492537</v>
      </c>
    </row>
    <row r="62" spans="1:11" ht="14.1" customHeight="1" x14ac:dyDescent="0.2">
      <c r="A62" s="306" t="s">
        <v>292</v>
      </c>
      <c r="B62" s="307" t="s">
        <v>293</v>
      </c>
      <c r="C62" s="308"/>
      <c r="D62" s="113">
        <v>2.3848956608148395</v>
      </c>
      <c r="E62" s="115">
        <v>72</v>
      </c>
      <c r="F62" s="114">
        <v>80</v>
      </c>
      <c r="G62" s="114">
        <v>82</v>
      </c>
      <c r="H62" s="114">
        <v>60</v>
      </c>
      <c r="I62" s="140">
        <v>47</v>
      </c>
      <c r="J62" s="115">
        <v>25</v>
      </c>
      <c r="K62" s="116">
        <v>53.191489361702125</v>
      </c>
    </row>
    <row r="63" spans="1:11" ht="14.1" customHeight="1" x14ac:dyDescent="0.2">
      <c r="A63" s="306"/>
      <c r="B63" s="307" t="s">
        <v>294</v>
      </c>
      <c r="C63" s="308"/>
      <c r="D63" s="113">
        <v>1.8549188473004306</v>
      </c>
      <c r="E63" s="115">
        <v>56</v>
      </c>
      <c r="F63" s="114">
        <v>69</v>
      </c>
      <c r="G63" s="114">
        <v>70</v>
      </c>
      <c r="H63" s="114">
        <v>55</v>
      </c>
      <c r="I63" s="140">
        <v>42</v>
      </c>
      <c r="J63" s="115">
        <v>14</v>
      </c>
      <c r="K63" s="116">
        <v>33.333333333333336</v>
      </c>
    </row>
    <row r="64" spans="1:11" ht="14.1" customHeight="1" x14ac:dyDescent="0.2">
      <c r="A64" s="306" t="s">
        <v>295</v>
      </c>
      <c r="B64" s="307" t="s">
        <v>296</v>
      </c>
      <c r="C64" s="308"/>
      <c r="D64" s="113">
        <v>1.3580655846306724</v>
      </c>
      <c r="E64" s="115">
        <v>41</v>
      </c>
      <c r="F64" s="114">
        <v>29</v>
      </c>
      <c r="G64" s="114">
        <v>19</v>
      </c>
      <c r="H64" s="114">
        <v>29</v>
      </c>
      <c r="I64" s="140">
        <v>27</v>
      </c>
      <c r="J64" s="115">
        <v>14</v>
      </c>
      <c r="K64" s="116">
        <v>51.851851851851855</v>
      </c>
    </row>
    <row r="65" spans="1:11" ht="14.1" customHeight="1" x14ac:dyDescent="0.2">
      <c r="A65" s="306" t="s">
        <v>297</v>
      </c>
      <c r="B65" s="307" t="s">
        <v>298</v>
      </c>
      <c r="C65" s="308"/>
      <c r="D65" s="113">
        <v>0.62934746604836034</v>
      </c>
      <c r="E65" s="115">
        <v>19</v>
      </c>
      <c r="F65" s="114">
        <v>21</v>
      </c>
      <c r="G65" s="114">
        <v>12</v>
      </c>
      <c r="H65" s="114">
        <v>15</v>
      </c>
      <c r="I65" s="140">
        <v>16</v>
      </c>
      <c r="J65" s="115">
        <v>3</v>
      </c>
      <c r="K65" s="116">
        <v>18.75</v>
      </c>
    </row>
    <row r="66" spans="1:11" ht="14.1" customHeight="1" x14ac:dyDescent="0.2">
      <c r="A66" s="306">
        <v>82</v>
      </c>
      <c r="B66" s="307" t="s">
        <v>299</v>
      </c>
      <c r="C66" s="308"/>
      <c r="D66" s="113">
        <v>2.9148724743292482</v>
      </c>
      <c r="E66" s="115">
        <v>88</v>
      </c>
      <c r="F66" s="114">
        <v>155</v>
      </c>
      <c r="G66" s="114">
        <v>127</v>
      </c>
      <c r="H66" s="114">
        <v>138</v>
      </c>
      <c r="I66" s="140">
        <v>111</v>
      </c>
      <c r="J66" s="115">
        <v>-23</v>
      </c>
      <c r="K66" s="116">
        <v>-20.72072072072072</v>
      </c>
    </row>
    <row r="67" spans="1:11" ht="14.1" customHeight="1" x14ac:dyDescent="0.2">
      <c r="A67" s="306" t="s">
        <v>300</v>
      </c>
      <c r="B67" s="307" t="s">
        <v>301</v>
      </c>
      <c r="C67" s="308"/>
      <c r="D67" s="113">
        <v>1.6230539913878768</v>
      </c>
      <c r="E67" s="115">
        <v>49</v>
      </c>
      <c r="F67" s="114">
        <v>121</v>
      </c>
      <c r="G67" s="114">
        <v>73</v>
      </c>
      <c r="H67" s="114">
        <v>104</v>
      </c>
      <c r="I67" s="140">
        <v>61</v>
      </c>
      <c r="J67" s="115">
        <v>-12</v>
      </c>
      <c r="K67" s="116">
        <v>-19.672131147540984</v>
      </c>
    </row>
    <row r="68" spans="1:11" ht="14.1" customHeight="1" x14ac:dyDescent="0.2">
      <c r="A68" s="306" t="s">
        <v>302</v>
      </c>
      <c r="B68" s="307" t="s">
        <v>303</v>
      </c>
      <c r="C68" s="308"/>
      <c r="D68" s="113">
        <v>0.82808877111626367</v>
      </c>
      <c r="E68" s="115">
        <v>25</v>
      </c>
      <c r="F68" s="114">
        <v>24</v>
      </c>
      <c r="G68" s="114">
        <v>35</v>
      </c>
      <c r="H68" s="114">
        <v>24</v>
      </c>
      <c r="I68" s="140">
        <v>38</v>
      </c>
      <c r="J68" s="115">
        <v>-13</v>
      </c>
      <c r="K68" s="116">
        <v>-34.210526315789473</v>
      </c>
    </row>
    <row r="69" spans="1:11" ht="14.1" customHeight="1" x14ac:dyDescent="0.2">
      <c r="A69" s="306">
        <v>83</v>
      </c>
      <c r="B69" s="307" t="s">
        <v>304</v>
      </c>
      <c r="C69" s="308"/>
      <c r="D69" s="113">
        <v>4.306061609804571</v>
      </c>
      <c r="E69" s="115">
        <v>130</v>
      </c>
      <c r="F69" s="114">
        <v>124</v>
      </c>
      <c r="G69" s="114">
        <v>337</v>
      </c>
      <c r="H69" s="114">
        <v>144</v>
      </c>
      <c r="I69" s="140">
        <v>159</v>
      </c>
      <c r="J69" s="115">
        <v>-29</v>
      </c>
      <c r="K69" s="116">
        <v>-18.238993710691823</v>
      </c>
    </row>
    <row r="70" spans="1:11" ht="14.1" customHeight="1" x14ac:dyDescent="0.2">
      <c r="A70" s="306" t="s">
        <v>305</v>
      </c>
      <c r="B70" s="307" t="s">
        <v>306</v>
      </c>
      <c r="C70" s="308"/>
      <c r="D70" s="113">
        <v>3.2129844319311029</v>
      </c>
      <c r="E70" s="115">
        <v>97</v>
      </c>
      <c r="F70" s="114">
        <v>96</v>
      </c>
      <c r="G70" s="114">
        <v>308</v>
      </c>
      <c r="H70" s="114">
        <v>109</v>
      </c>
      <c r="I70" s="140">
        <v>129</v>
      </c>
      <c r="J70" s="115">
        <v>-32</v>
      </c>
      <c r="K70" s="116">
        <v>-24.806201550387598</v>
      </c>
    </row>
    <row r="71" spans="1:11" ht="14.1" customHeight="1" x14ac:dyDescent="0.2">
      <c r="A71" s="306"/>
      <c r="B71" s="307" t="s">
        <v>307</v>
      </c>
      <c r="C71" s="308"/>
      <c r="D71" s="113">
        <v>1.3249420337860218</v>
      </c>
      <c r="E71" s="115">
        <v>40</v>
      </c>
      <c r="F71" s="114">
        <v>38</v>
      </c>
      <c r="G71" s="114">
        <v>193</v>
      </c>
      <c r="H71" s="114">
        <v>48</v>
      </c>
      <c r="I71" s="140">
        <v>50</v>
      </c>
      <c r="J71" s="115">
        <v>-10</v>
      </c>
      <c r="K71" s="116">
        <v>-20</v>
      </c>
    </row>
    <row r="72" spans="1:11" ht="14.1" customHeight="1" x14ac:dyDescent="0.2">
      <c r="A72" s="306">
        <v>84</v>
      </c>
      <c r="B72" s="307" t="s">
        <v>308</v>
      </c>
      <c r="C72" s="308"/>
      <c r="D72" s="113">
        <v>0.69559456773766148</v>
      </c>
      <c r="E72" s="115">
        <v>21</v>
      </c>
      <c r="F72" s="114">
        <v>40</v>
      </c>
      <c r="G72" s="114">
        <v>39</v>
      </c>
      <c r="H72" s="114">
        <v>27</v>
      </c>
      <c r="I72" s="140">
        <v>36</v>
      </c>
      <c r="J72" s="115">
        <v>-15</v>
      </c>
      <c r="K72" s="116">
        <v>-41.666666666666664</v>
      </c>
    </row>
    <row r="73" spans="1:11" ht="14.1" customHeight="1" x14ac:dyDescent="0.2">
      <c r="A73" s="306" t="s">
        <v>309</v>
      </c>
      <c r="B73" s="307" t="s">
        <v>310</v>
      </c>
      <c r="C73" s="308"/>
      <c r="D73" s="113">
        <v>0.23186485591255382</v>
      </c>
      <c r="E73" s="115">
        <v>7</v>
      </c>
      <c r="F73" s="114">
        <v>26</v>
      </c>
      <c r="G73" s="114">
        <v>21</v>
      </c>
      <c r="H73" s="114">
        <v>9</v>
      </c>
      <c r="I73" s="140">
        <v>20</v>
      </c>
      <c r="J73" s="115">
        <v>-13</v>
      </c>
      <c r="K73" s="116">
        <v>-65</v>
      </c>
    </row>
    <row r="74" spans="1:11" ht="14.1" customHeight="1" x14ac:dyDescent="0.2">
      <c r="A74" s="306" t="s">
        <v>311</v>
      </c>
      <c r="B74" s="307" t="s">
        <v>312</v>
      </c>
      <c r="C74" s="308"/>
      <c r="D74" s="113" t="s">
        <v>513</v>
      </c>
      <c r="E74" s="115" t="s">
        <v>513</v>
      </c>
      <c r="F74" s="114">
        <v>3</v>
      </c>
      <c r="G74" s="114">
        <v>5</v>
      </c>
      <c r="H74" s="114">
        <v>6</v>
      </c>
      <c r="I74" s="140" t="s">
        <v>513</v>
      </c>
      <c r="J74" s="115" t="s">
        <v>513</v>
      </c>
      <c r="K74" s="116" t="s">
        <v>513</v>
      </c>
    </row>
    <row r="75" spans="1:11" ht="14.1" customHeight="1" x14ac:dyDescent="0.2">
      <c r="A75" s="306" t="s">
        <v>313</v>
      </c>
      <c r="B75" s="307" t="s">
        <v>314</v>
      </c>
      <c r="C75" s="308"/>
      <c r="D75" s="113">
        <v>0</v>
      </c>
      <c r="E75" s="115">
        <v>0</v>
      </c>
      <c r="F75" s="114" t="s">
        <v>513</v>
      </c>
      <c r="G75" s="114">
        <v>0</v>
      </c>
      <c r="H75" s="114" t="s">
        <v>513</v>
      </c>
      <c r="I75" s="140">
        <v>0</v>
      </c>
      <c r="J75" s="115">
        <v>0</v>
      </c>
      <c r="K75" s="116">
        <v>0</v>
      </c>
    </row>
    <row r="76" spans="1:11" ht="14.1" customHeight="1" x14ac:dyDescent="0.2">
      <c r="A76" s="306">
        <v>91</v>
      </c>
      <c r="B76" s="307" t="s">
        <v>315</v>
      </c>
      <c r="C76" s="308"/>
      <c r="D76" s="113">
        <v>0.16561775422325273</v>
      </c>
      <c r="E76" s="115">
        <v>5</v>
      </c>
      <c r="F76" s="114">
        <v>5</v>
      </c>
      <c r="G76" s="114">
        <v>7</v>
      </c>
      <c r="H76" s="114" t="s">
        <v>513</v>
      </c>
      <c r="I76" s="140">
        <v>4</v>
      </c>
      <c r="J76" s="115">
        <v>1</v>
      </c>
      <c r="K76" s="116">
        <v>25</v>
      </c>
    </row>
    <row r="77" spans="1:11" ht="14.1" customHeight="1" x14ac:dyDescent="0.2">
      <c r="A77" s="306">
        <v>92</v>
      </c>
      <c r="B77" s="307" t="s">
        <v>316</v>
      </c>
      <c r="C77" s="308"/>
      <c r="D77" s="113">
        <v>0.52997681351440873</v>
      </c>
      <c r="E77" s="115">
        <v>16</v>
      </c>
      <c r="F77" s="114">
        <v>7</v>
      </c>
      <c r="G77" s="114">
        <v>8</v>
      </c>
      <c r="H77" s="114">
        <v>4</v>
      </c>
      <c r="I77" s="140">
        <v>9</v>
      </c>
      <c r="J77" s="115">
        <v>7</v>
      </c>
      <c r="K77" s="116">
        <v>77.777777777777771</v>
      </c>
    </row>
    <row r="78" spans="1:11" ht="14.1" customHeight="1" x14ac:dyDescent="0.2">
      <c r="A78" s="306">
        <v>93</v>
      </c>
      <c r="B78" s="307" t="s">
        <v>317</v>
      </c>
      <c r="C78" s="308"/>
      <c r="D78" s="113" t="s">
        <v>513</v>
      </c>
      <c r="E78" s="115" t="s">
        <v>513</v>
      </c>
      <c r="F78" s="114" t="s">
        <v>513</v>
      </c>
      <c r="G78" s="114" t="s">
        <v>513</v>
      </c>
      <c r="H78" s="114" t="s">
        <v>513</v>
      </c>
      <c r="I78" s="140" t="s">
        <v>513</v>
      </c>
      <c r="J78" s="115" t="s">
        <v>513</v>
      </c>
      <c r="K78" s="116" t="s">
        <v>513</v>
      </c>
    </row>
    <row r="79" spans="1:11" ht="14.1" customHeight="1" x14ac:dyDescent="0.2">
      <c r="A79" s="306">
        <v>94</v>
      </c>
      <c r="B79" s="307" t="s">
        <v>318</v>
      </c>
      <c r="C79" s="308"/>
      <c r="D79" s="113">
        <v>0.86121232196091424</v>
      </c>
      <c r="E79" s="115">
        <v>26</v>
      </c>
      <c r="F79" s="114">
        <v>10</v>
      </c>
      <c r="G79" s="114">
        <v>46</v>
      </c>
      <c r="H79" s="114">
        <v>20</v>
      </c>
      <c r="I79" s="140">
        <v>42</v>
      </c>
      <c r="J79" s="115">
        <v>-16</v>
      </c>
      <c r="K79" s="116">
        <v>-38.095238095238095</v>
      </c>
    </row>
    <row r="80" spans="1:11" ht="14.1" customHeight="1" x14ac:dyDescent="0.2">
      <c r="A80" s="306" t="s">
        <v>319</v>
      </c>
      <c r="B80" s="307" t="s">
        <v>320</v>
      </c>
      <c r="C80" s="308"/>
      <c r="D80" s="113">
        <v>0</v>
      </c>
      <c r="E80" s="115">
        <v>0</v>
      </c>
      <c r="F80" s="114" t="s">
        <v>513</v>
      </c>
      <c r="G80" s="114">
        <v>10</v>
      </c>
      <c r="H80" s="114">
        <v>3</v>
      </c>
      <c r="I80" s="140" t="s">
        <v>513</v>
      </c>
      <c r="J80" s="115" t="s">
        <v>513</v>
      </c>
      <c r="K80" s="116" t="s">
        <v>513</v>
      </c>
    </row>
    <row r="81" spans="1:11" ht="14.1" customHeight="1" x14ac:dyDescent="0.2">
      <c r="A81" s="310" t="s">
        <v>321</v>
      </c>
      <c r="B81" s="311" t="s">
        <v>333</v>
      </c>
      <c r="C81" s="312"/>
      <c r="D81" s="125">
        <v>0.29811195760185494</v>
      </c>
      <c r="E81" s="143">
        <v>9</v>
      </c>
      <c r="F81" s="144">
        <v>20</v>
      </c>
      <c r="G81" s="144">
        <v>63</v>
      </c>
      <c r="H81" s="144">
        <v>12</v>
      </c>
      <c r="I81" s="145">
        <v>6</v>
      </c>
      <c r="J81" s="143">
        <v>3</v>
      </c>
      <c r="K81" s="146">
        <v>50</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3356</v>
      </c>
      <c r="E11" s="114">
        <v>3079</v>
      </c>
      <c r="F11" s="114">
        <v>3227</v>
      </c>
      <c r="G11" s="114">
        <v>2849</v>
      </c>
      <c r="H11" s="140">
        <v>3442</v>
      </c>
      <c r="I11" s="115">
        <v>-86</v>
      </c>
      <c r="J11" s="116">
        <v>-2.4985473561882627</v>
      </c>
    </row>
    <row r="12" spans="1:15" s="110" customFormat="1" ht="24.95" customHeight="1" x14ac:dyDescent="0.2">
      <c r="A12" s="193" t="s">
        <v>132</v>
      </c>
      <c r="B12" s="194" t="s">
        <v>133</v>
      </c>
      <c r="C12" s="113">
        <v>0.47675804529201432</v>
      </c>
      <c r="D12" s="115">
        <v>16</v>
      </c>
      <c r="E12" s="114">
        <v>39</v>
      </c>
      <c r="F12" s="114">
        <v>41</v>
      </c>
      <c r="G12" s="114">
        <v>20</v>
      </c>
      <c r="H12" s="140">
        <v>17</v>
      </c>
      <c r="I12" s="115">
        <v>-1</v>
      </c>
      <c r="J12" s="116">
        <v>-5.882352941176471</v>
      </c>
    </row>
    <row r="13" spans="1:15" s="110" customFormat="1" ht="24.95" customHeight="1" x14ac:dyDescent="0.2">
      <c r="A13" s="193" t="s">
        <v>134</v>
      </c>
      <c r="B13" s="199" t="s">
        <v>214</v>
      </c>
      <c r="C13" s="113">
        <v>15.107270560190702</v>
      </c>
      <c r="D13" s="115">
        <v>507</v>
      </c>
      <c r="E13" s="114">
        <v>128</v>
      </c>
      <c r="F13" s="114">
        <v>161</v>
      </c>
      <c r="G13" s="114">
        <v>287</v>
      </c>
      <c r="H13" s="140">
        <v>344</v>
      </c>
      <c r="I13" s="115">
        <v>163</v>
      </c>
      <c r="J13" s="116">
        <v>47.383720930232556</v>
      </c>
    </row>
    <row r="14" spans="1:15" s="287" customFormat="1" ht="24.95" customHeight="1" x14ac:dyDescent="0.2">
      <c r="A14" s="193" t="s">
        <v>215</v>
      </c>
      <c r="B14" s="199" t="s">
        <v>137</v>
      </c>
      <c r="C14" s="113">
        <v>5.9296781883194276</v>
      </c>
      <c r="D14" s="115">
        <v>199</v>
      </c>
      <c r="E14" s="114">
        <v>135</v>
      </c>
      <c r="F14" s="114">
        <v>158</v>
      </c>
      <c r="G14" s="114">
        <v>119</v>
      </c>
      <c r="H14" s="140">
        <v>606</v>
      </c>
      <c r="I14" s="115">
        <v>-407</v>
      </c>
      <c r="J14" s="116">
        <v>-67.161716171617158</v>
      </c>
      <c r="K14" s="110"/>
      <c r="L14" s="110"/>
      <c r="M14" s="110"/>
      <c r="N14" s="110"/>
      <c r="O14" s="110"/>
    </row>
    <row r="15" spans="1:15" s="110" customFormat="1" ht="24.95" customHeight="1" x14ac:dyDescent="0.2">
      <c r="A15" s="193" t="s">
        <v>216</v>
      </c>
      <c r="B15" s="199" t="s">
        <v>217</v>
      </c>
      <c r="C15" s="113">
        <v>0.59594755661501786</v>
      </c>
      <c r="D15" s="115">
        <v>20</v>
      </c>
      <c r="E15" s="114">
        <v>16</v>
      </c>
      <c r="F15" s="114">
        <v>25</v>
      </c>
      <c r="G15" s="114">
        <v>19</v>
      </c>
      <c r="H15" s="140">
        <v>18</v>
      </c>
      <c r="I15" s="115">
        <v>2</v>
      </c>
      <c r="J15" s="116">
        <v>11.111111111111111</v>
      </c>
    </row>
    <row r="16" spans="1:15" s="287" customFormat="1" ht="24.95" customHeight="1" x14ac:dyDescent="0.2">
      <c r="A16" s="193" t="s">
        <v>218</v>
      </c>
      <c r="B16" s="199" t="s">
        <v>141</v>
      </c>
      <c r="C16" s="113">
        <v>3.9034564958283671</v>
      </c>
      <c r="D16" s="115">
        <v>131</v>
      </c>
      <c r="E16" s="114">
        <v>81</v>
      </c>
      <c r="F16" s="114">
        <v>91</v>
      </c>
      <c r="G16" s="114">
        <v>81</v>
      </c>
      <c r="H16" s="140">
        <v>125</v>
      </c>
      <c r="I16" s="115">
        <v>6</v>
      </c>
      <c r="J16" s="116">
        <v>4.8</v>
      </c>
      <c r="K16" s="110"/>
      <c r="L16" s="110"/>
      <c r="M16" s="110"/>
      <c r="N16" s="110"/>
      <c r="O16" s="110"/>
    </row>
    <row r="17" spans="1:15" s="110" customFormat="1" ht="24.95" customHeight="1" x14ac:dyDescent="0.2">
      <c r="A17" s="193" t="s">
        <v>142</v>
      </c>
      <c r="B17" s="199" t="s">
        <v>220</v>
      </c>
      <c r="C17" s="113">
        <v>1.4302741358760429</v>
      </c>
      <c r="D17" s="115">
        <v>48</v>
      </c>
      <c r="E17" s="114">
        <v>38</v>
      </c>
      <c r="F17" s="114">
        <v>42</v>
      </c>
      <c r="G17" s="114">
        <v>19</v>
      </c>
      <c r="H17" s="140">
        <v>463</v>
      </c>
      <c r="I17" s="115">
        <v>-415</v>
      </c>
      <c r="J17" s="116">
        <v>-89.632829373650111</v>
      </c>
    </row>
    <row r="18" spans="1:15" s="287" customFormat="1" ht="24.95" customHeight="1" x14ac:dyDescent="0.2">
      <c r="A18" s="201" t="s">
        <v>144</v>
      </c>
      <c r="B18" s="202" t="s">
        <v>145</v>
      </c>
      <c r="C18" s="113">
        <v>11.978545887961859</v>
      </c>
      <c r="D18" s="115">
        <v>402</v>
      </c>
      <c r="E18" s="114">
        <v>429</v>
      </c>
      <c r="F18" s="114">
        <v>429</v>
      </c>
      <c r="G18" s="114">
        <v>456</v>
      </c>
      <c r="H18" s="140">
        <v>297</v>
      </c>
      <c r="I18" s="115">
        <v>105</v>
      </c>
      <c r="J18" s="116">
        <v>35.353535353535356</v>
      </c>
      <c r="K18" s="110"/>
      <c r="L18" s="110"/>
      <c r="M18" s="110"/>
      <c r="N18" s="110"/>
      <c r="O18" s="110"/>
    </row>
    <row r="19" spans="1:15" s="110" customFormat="1" ht="24.95" customHeight="1" x14ac:dyDescent="0.2">
      <c r="A19" s="193" t="s">
        <v>146</v>
      </c>
      <c r="B19" s="199" t="s">
        <v>147</v>
      </c>
      <c r="C19" s="113">
        <v>14.958283671036948</v>
      </c>
      <c r="D19" s="115">
        <v>502</v>
      </c>
      <c r="E19" s="114">
        <v>325</v>
      </c>
      <c r="F19" s="114">
        <v>442</v>
      </c>
      <c r="G19" s="114">
        <v>411</v>
      </c>
      <c r="H19" s="140">
        <v>463</v>
      </c>
      <c r="I19" s="115">
        <v>39</v>
      </c>
      <c r="J19" s="116">
        <v>8.4233261339092866</v>
      </c>
    </row>
    <row r="20" spans="1:15" s="287" customFormat="1" ht="24.95" customHeight="1" x14ac:dyDescent="0.2">
      <c r="A20" s="193" t="s">
        <v>148</v>
      </c>
      <c r="B20" s="199" t="s">
        <v>149</v>
      </c>
      <c r="C20" s="113">
        <v>5.1847437425506557</v>
      </c>
      <c r="D20" s="115">
        <v>174</v>
      </c>
      <c r="E20" s="114">
        <v>151</v>
      </c>
      <c r="F20" s="114">
        <v>195</v>
      </c>
      <c r="G20" s="114">
        <v>118</v>
      </c>
      <c r="H20" s="140">
        <v>166</v>
      </c>
      <c r="I20" s="115">
        <v>8</v>
      </c>
      <c r="J20" s="116">
        <v>4.8192771084337354</v>
      </c>
      <c r="K20" s="110"/>
      <c r="L20" s="110"/>
      <c r="M20" s="110"/>
      <c r="N20" s="110"/>
      <c r="O20" s="110"/>
    </row>
    <row r="21" spans="1:15" s="110" customFormat="1" ht="24.95" customHeight="1" x14ac:dyDescent="0.2">
      <c r="A21" s="201" t="s">
        <v>150</v>
      </c>
      <c r="B21" s="202" t="s">
        <v>151</v>
      </c>
      <c r="C21" s="113">
        <v>3.7544696066746126</v>
      </c>
      <c r="D21" s="115">
        <v>126</v>
      </c>
      <c r="E21" s="114">
        <v>134</v>
      </c>
      <c r="F21" s="114">
        <v>132</v>
      </c>
      <c r="G21" s="114">
        <v>103</v>
      </c>
      <c r="H21" s="140">
        <v>117</v>
      </c>
      <c r="I21" s="115">
        <v>9</v>
      </c>
      <c r="J21" s="116">
        <v>7.6923076923076925</v>
      </c>
    </row>
    <row r="22" spans="1:15" s="110" customFormat="1" ht="24.95" customHeight="1" x14ac:dyDescent="0.2">
      <c r="A22" s="201" t="s">
        <v>152</v>
      </c>
      <c r="B22" s="199" t="s">
        <v>153</v>
      </c>
      <c r="C22" s="113">
        <v>0.41716328963051252</v>
      </c>
      <c r="D22" s="115">
        <v>14</v>
      </c>
      <c r="E22" s="114">
        <v>21</v>
      </c>
      <c r="F22" s="114">
        <v>15</v>
      </c>
      <c r="G22" s="114">
        <v>12</v>
      </c>
      <c r="H22" s="140">
        <v>16</v>
      </c>
      <c r="I22" s="115">
        <v>-2</v>
      </c>
      <c r="J22" s="116">
        <v>-12.5</v>
      </c>
    </row>
    <row r="23" spans="1:15" s="110" customFormat="1" ht="24.95" customHeight="1" x14ac:dyDescent="0.2">
      <c r="A23" s="193" t="s">
        <v>154</v>
      </c>
      <c r="B23" s="199" t="s">
        <v>155</v>
      </c>
      <c r="C23" s="113">
        <v>0.59594755661501786</v>
      </c>
      <c r="D23" s="115">
        <v>20</v>
      </c>
      <c r="E23" s="114">
        <v>25</v>
      </c>
      <c r="F23" s="114">
        <v>25</v>
      </c>
      <c r="G23" s="114">
        <v>17</v>
      </c>
      <c r="H23" s="140">
        <v>35</v>
      </c>
      <c r="I23" s="115">
        <v>-15</v>
      </c>
      <c r="J23" s="116">
        <v>-42.857142857142854</v>
      </c>
    </row>
    <row r="24" spans="1:15" s="110" customFormat="1" ht="24.95" customHeight="1" x14ac:dyDescent="0.2">
      <c r="A24" s="193" t="s">
        <v>156</v>
      </c>
      <c r="B24" s="199" t="s">
        <v>221</v>
      </c>
      <c r="C24" s="113">
        <v>4.5589988081048869</v>
      </c>
      <c r="D24" s="115">
        <v>153</v>
      </c>
      <c r="E24" s="114">
        <v>77</v>
      </c>
      <c r="F24" s="114">
        <v>120</v>
      </c>
      <c r="G24" s="114">
        <v>99</v>
      </c>
      <c r="H24" s="140">
        <v>157</v>
      </c>
      <c r="I24" s="115">
        <v>-4</v>
      </c>
      <c r="J24" s="116">
        <v>-2.5477707006369426</v>
      </c>
    </row>
    <row r="25" spans="1:15" s="110" customFormat="1" ht="24.95" customHeight="1" x14ac:dyDescent="0.2">
      <c r="A25" s="193" t="s">
        <v>222</v>
      </c>
      <c r="B25" s="204" t="s">
        <v>159</v>
      </c>
      <c r="C25" s="113">
        <v>8.045292014302742</v>
      </c>
      <c r="D25" s="115">
        <v>270</v>
      </c>
      <c r="E25" s="114">
        <v>219</v>
      </c>
      <c r="F25" s="114">
        <v>255</v>
      </c>
      <c r="G25" s="114">
        <v>171</v>
      </c>
      <c r="H25" s="140">
        <v>216</v>
      </c>
      <c r="I25" s="115">
        <v>54</v>
      </c>
      <c r="J25" s="116">
        <v>25</v>
      </c>
    </row>
    <row r="26" spans="1:15" s="110" customFormat="1" ht="24.95" customHeight="1" x14ac:dyDescent="0.2">
      <c r="A26" s="201">
        <v>782.78300000000002</v>
      </c>
      <c r="B26" s="203" t="s">
        <v>160</v>
      </c>
      <c r="C26" s="113">
        <v>8.3134684147794999</v>
      </c>
      <c r="D26" s="115">
        <v>279</v>
      </c>
      <c r="E26" s="114">
        <v>313</v>
      </c>
      <c r="F26" s="114">
        <v>324</v>
      </c>
      <c r="G26" s="114">
        <v>372</v>
      </c>
      <c r="H26" s="140">
        <v>286</v>
      </c>
      <c r="I26" s="115">
        <v>-7</v>
      </c>
      <c r="J26" s="116">
        <v>-2.4475524475524475</v>
      </c>
    </row>
    <row r="27" spans="1:15" s="110" customFormat="1" ht="24.95" customHeight="1" x14ac:dyDescent="0.2">
      <c r="A27" s="193" t="s">
        <v>161</v>
      </c>
      <c r="B27" s="199" t="s">
        <v>162</v>
      </c>
      <c r="C27" s="113">
        <v>1.6090584028605484</v>
      </c>
      <c r="D27" s="115">
        <v>54</v>
      </c>
      <c r="E27" s="114">
        <v>42</v>
      </c>
      <c r="F27" s="114">
        <v>88</v>
      </c>
      <c r="G27" s="114">
        <v>49</v>
      </c>
      <c r="H27" s="140">
        <v>78</v>
      </c>
      <c r="I27" s="115">
        <v>-24</v>
      </c>
      <c r="J27" s="116">
        <v>-30.76923076923077</v>
      </c>
    </row>
    <row r="28" spans="1:15" s="110" customFormat="1" ht="24.95" customHeight="1" x14ac:dyDescent="0.2">
      <c r="A28" s="193" t="s">
        <v>163</v>
      </c>
      <c r="B28" s="199" t="s">
        <v>164</v>
      </c>
      <c r="C28" s="113">
        <v>1.0131108462455305</v>
      </c>
      <c r="D28" s="115">
        <v>34</v>
      </c>
      <c r="E28" s="114">
        <v>35</v>
      </c>
      <c r="F28" s="114">
        <v>57</v>
      </c>
      <c r="G28" s="114">
        <v>34</v>
      </c>
      <c r="H28" s="140">
        <v>39</v>
      </c>
      <c r="I28" s="115">
        <v>-5</v>
      </c>
      <c r="J28" s="116">
        <v>-12.820512820512821</v>
      </c>
    </row>
    <row r="29" spans="1:15" s="110" customFormat="1" ht="24.95" customHeight="1" x14ac:dyDescent="0.2">
      <c r="A29" s="193">
        <v>86</v>
      </c>
      <c r="B29" s="199" t="s">
        <v>165</v>
      </c>
      <c r="C29" s="113">
        <v>6.3766388557806915</v>
      </c>
      <c r="D29" s="115">
        <v>214</v>
      </c>
      <c r="E29" s="114">
        <v>152</v>
      </c>
      <c r="F29" s="114">
        <v>203</v>
      </c>
      <c r="G29" s="114">
        <v>186</v>
      </c>
      <c r="H29" s="140">
        <v>191</v>
      </c>
      <c r="I29" s="115">
        <v>23</v>
      </c>
      <c r="J29" s="116">
        <v>12.041884816753926</v>
      </c>
    </row>
    <row r="30" spans="1:15" s="110" customFormat="1" ht="24.95" customHeight="1" x14ac:dyDescent="0.2">
      <c r="A30" s="193">
        <v>87.88</v>
      </c>
      <c r="B30" s="204" t="s">
        <v>166</v>
      </c>
      <c r="C30" s="113">
        <v>7.5089392133492252</v>
      </c>
      <c r="D30" s="115">
        <v>252</v>
      </c>
      <c r="E30" s="114">
        <v>263</v>
      </c>
      <c r="F30" s="114">
        <v>340</v>
      </c>
      <c r="G30" s="114">
        <v>238</v>
      </c>
      <c r="H30" s="140">
        <v>237</v>
      </c>
      <c r="I30" s="115">
        <v>15</v>
      </c>
      <c r="J30" s="116">
        <v>6.3291139240506329</v>
      </c>
    </row>
    <row r="31" spans="1:15" s="110" customFormat="1" ht="24.95" customHeight="1" x14ac:dyDescent="0.2">
      <c r="A31" s="193" t="s">
        <v>167</v>
      </c>
      <c r="B31" s="199" t="s">
        <v>168</v>
      </c>
      <c r="C31" s="113">
        <v>4.171632896305125</v>
      </c>
      <c r="D31" s="115">
        <v>140</v>
      </c>
      <c r="E31" s="114">
        <v>591</v>
      </c>
      <c r="F31" s="114">
        <v>242</v>
      </c>
      <c r="G31" s="114">
        <v>157</v>
      </c>
      <c r="H31" s="140">
        <v>177</v>
      </c>
      <c r="I31" s="115">
        <v>-37</v>
      </c>
      <c r="J31" s="116">
        <v>-20.903954802259886</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0.47675804529201432</v>
      </c>
      <c r="D34" s="115">
        <v>16</v>
      </c>
      <c r="E34" s="114">
        <v>39</v>
      </c>
      <c r="F34" s="114">
        <v>41</v>
      </c>
      <c r="G34" s="114">
        <v>20</v>
      </c>
      <c r="H34" s="140">
        <v>17</v>
      </c>
      <c r="I34" s="115">
        <v>-1</v>
      </c>
      <c r="J34" s="116">
        <v>-5.882352941176471</v>
      </c>
    </row>
    <row r="35" spans="1:10" s="110" customFormat="1" ht="24.95" customHeight="1" x14ac:dyDescent="0.2">
      <c r="A35" s="292" t="s">
        <v>171</v>
      </c>
      <c r="B35" s="293" t="s">
        <v>172</v>
      </c>
      <c r="C35" s="113">
        <v>33.015494636471992</v>
      </c>
      <c r="D35" s="115">
        <v>1108</v>
      </c>
      <c r="E35" s="114">
        <v>692</v>
      </c>
      <c r="F35" s="114">
        <v>748</v>
      </c>
      <c r="G35" s="114">
        <v>862</v>
      </c>
      <c r="H35" s="140">
        <v>1247</v>
      </c>
      <c r="I35" s="115">
        <v>-139</v>
      </c>
      <c r="J35" s="116">
        <v>-11.146752205292703</v>
      </c>
    </row>
    <row r="36" spans="1:10" s="110" customFormat="1" ht="24.95" customHeight="1" x14ac:dyDescent="0.2">
      <c r="A36" s="294" t="s">
        <v>173</v>
      </c>
      <c r="B36" s="295" t="s">
        <v>174</v>
      </c>
      <c r="C36" s="125">
        <v>66.507747318236</v>
      </c>
      <c r="D36" s="143">
        <v>2232</v>
      </c>
      <c r="E36" s="144">
        <v>2348</v>
      </c>
      <c r="F36" s="144">
        <v>2438</v>
      </c>
      <c r="G36" s="144">
        <v>1967</v>
      </c>
      <c r="H36" s="145">
        <v>2178</v>
      </c>
      <c r="I36" s="143">
        <v>54</v>
      </c>
      <c r="J36" s="146">
        <v>2.4793388429752068</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3356</v>
      </c>
      <c r="F11" s="264">
        <v>3079</v>
      </c>
      <c r="G11" s="264">
        <v>3227</v>
      </c>
      <c r="H11" s="264">
        <v>2849</v>
      </c>
      <c r="I11" s="265">
        <v>3442</v>
      </c>
      <c r="J11" s="263">
        <v>-86</v>
      </c>
      <c r="K11" s="266">
        <v>-2.4985473561882627</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27.264600715137068</v>
      </c>
      <c r="E13" s="115">
        <v>915</v>
      </c>
      <c r="F13" s="114">
        <v>973</v>
      </c>
      <c r="G13" s="114">
        <v>1092</v>
      </c>
      <c r="H13" s="114">
        <v>928</v>
      </c>
      <c r="I13" s="140">
        <v>794</v>
      </c>
      <c r="J13" s="115">
        <v>121</v>
      </c>
      <c r="K13" s="116">
        <v>15.239294710327457</v>
      </c>
    </row>
    <row r="14" spans="1:17" ht="15.95" customHeight="1" x14ac:dyDescent="0.2">
      <c r="A14" s="306" t="s">
        <v>230</v>
      </c>
      <c r="B14" s="307"/>
      <c r="C14" s="308"/>
      <c r="D14" s="113">
        <v>57.836710369487484</v>
      </c>
      <c r="E14" s="115">
        <v>1941</v>
      </c>
      <c r="F14" s="114">
        <v>1628</v>
      </c>
      <c r="G14" s="114">
        <v>1724</v>
      </c>
      <c r="H14" s="114">
        <v>1595</v>
      </c>
      <c r="I14" s="140">
        <v>2164</v>
      </c>
      <c r="J14" s="115">
        <v>-223</v>
      </c>
      <c r="K14" s="116">
        <v>-10.304990757855823</v>
      </c>
    </row>
    <row r="15" spans="1:17" ht="15.95" customHeight="1" x14ac:dyDescent="0.2">
      <c r="A15" s="306" t="s">
        <v>231</v>
      </c>
      <c r="B15" s="307"/>
      <c r="C15" s="308"/>
      <c r="D15" s="113">
        <v>8.6412395709177598</v>
      </c>
      <c r="E15" s="115">
        <v>290</v>
      </c>
      <c r="F15" s="114">
        <v>175</v>
      </c>
      <c r="G15" s="114">
        <v>194</v>
      </c>
      <c r="H15" s="114">
        <v>171</v>
      </c>
      <c r="I15" s="140">
        <v>278</v>
      </c>
      <c r="J15" s="115">
        <v>12</v>
      </c>
      <c r="K15" s="116">
        <v>4.3165467625899279</v>
      </c>
    </row>
    <row r="16" spans="1:17" ht="15.95" customHeight="1" x14ac:dyDescent="0.2">
      <c r="A16" s="306" t="s">
        <v>232</v>
      </c>
      <c r="B16" s="307"/>
      <c r="C16" s="308"/>
      <c r="D16" s="113">
        <v>6.0190703218116806</v>
      </c>
      <c r="E16" s="115">
        <v>202</v>
      </c>
      <c r="F16" s="114">
        <v>272</v>
      </c>
      <c r="G16" s="114">
        <v>187</v>
      </c>
      <c r="H16" s="114">
        <v>142</v>
      </c>
      <c r="I16" s="140">
        <v>190</v>
      </c>
      <c r="J16" s="115">
        <v>12</v>
      </c>
      <c r="K16" s="116">
        <v>6.3157894736842106</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0.41716328963051252</v>
      </c>
      <c r="E18" s="115">
        <v>14</v>
      </c>
      <c r="F18" s="114">
        <v>24</v>
      </c>
      <c r="G18" s="114">
        <v>42</v>
      </c>
      <c r="H18" s="114">
        <v>24</v>
      </c>
      <c r="I18" s="140">
        <v>17</v>
      </c>
      <c r="J18" s="115">
        <v>-3</v>
      </c>
      <c r="K18" s="116">
        <v>-17.647058823529413</v>
      </c>
    </row>
    <row r="19" spans="1:11" ht="14.1" customHeight="1" x14ac:dyDescent="0.2">
      <c r="A19" s="306" t="s">
        <v>235</v>
      </c>
      <c r="B19" s="307" t="s">
        <v>236</v>
      </c>
      <c r="C19" s="308"/>
      <c r="D19" s="113">
        <v>0.26817640047675806</v>
      </c>
      <c r="E19" s="115">
        <v>9</v>
      </c>
      <c r="F19" s="114">
        <v>14</v>
      </c>
      <c r="G19" s="114">
        <v>35</v>
      </c>
      <c r="H19" s="114">
        <v>17</v>
      </c>
      <c r="I19" s="140">
        <v>10</v>
      </c>
      <c r="J19" s="115">
        <v>-1</v>
      </c>
      <c r="K19" s="116">
        <v>-10</v>
      </c>
    </row>
    <row r="20" spans="1:11" ht="14.1" customHeight="1" x14ac:dyDescent="0.2">
      <c r="A20" s="306">
        <v>12</v>
      </c>
      <c r="B20" s="307" t="s">
        <v>237</v>
      </c>
      <c r="C20" s="308"/>
      <c r="D20" s="113">
        <v>0.86412395709177592</v>
      </c>
      <c r="E20" s="115">
        <v>29</v>
      </c>
      <c r="F20" s="114">
        <v>55</v>
      </c>
      <c r="G20" s="114">
        <v>64</v>
      </c>
      <c r="H20" s="114">
        <v>41</v>
      </c>
      <c r="I20" s="140">
        <v>56</v>
      </c>
      <c r="J20" s="115">
        <v>-27</v>
      </c>
      <c r="K20" s="116">
        <v>-48.214285714285715</v>
      </c>
    </row>
    <row r="21" spans="1:11" ht="14.1" customHeight="1" x14ac:dyDescent="0.2">
      <c r="A21" s="306">
        <v>21</v>
      </c>
      <c r="B21" s="307" t="s">
        <v>238</v>
      </c>
      <c r="C21" s="308"/>
      <c r="D21" s="113">
        <v>14.094159713945173</v>
      </c>
      <c r="E21" s="115">
        <v>473</v>
      </c>
      <c r="F21" s="114">
        <v>115</v>
      </c>
      <c r="G21" s="114">
        <v>131</v>
      </c>
      <c r="H21" s="114">
        <v>249</v>
      </c>
      <c r="I21" s="140">
        <v>426</v>
      </c>
      <c r="J21" s="115">
        <v>47</v>
      </c>
      <c r="K21" s="116">
        <v>11.032863849765258</v>
      </c>
    </row>
    <row r="22" spans="1:11" ht="14.1" customHeight="1" x14ac:dyDescent="0.2">
      <c r="A22" s="306">
        <v>22</v>
      </c>
      <c r="B22" s="307" t="s">
        <v>239</v>
      </c>
      <c r="C22" s="308"/>
      <c r="D22" s="113">
        <v>0.86412395709177592</v>
      </c>
      <c r="E22" s="115">
        <v>29</v>
      </c>
      <c r="F22" s="114">
        <v>16</v>
      </c>
      <c r="G22" s="114">
        <v>42</v>
      </c>
      <c r="H22" s="114">
        <v>16</v>
      </c>
      <c r="I22" s="140">
        <v>28</v>
      </c>
      <c r="J22" s="115">
        <v>1</v>
      </c>
      <c r="K22" s="116">
        <v>3.5714285714285716</v>
      </c>
    </row>
    <row r="23" spans="1:11" ht="14.1" customHeight="1" x14ac:dyDescent="0.2">
      <c r="A23" s="306">
        <v>23</v>
      </c>
      <c r="B23" s="307" t="s">
        <v>240</v>
      </c>
      <c r="C23" s="308"/>
      <c r="D23" s="113">
        <v>0.53635280095351612</v>
      </c>
      <c r="E23" s="115">
        <v>18</v>
      </c>
      <c r="F23" s="114">
        <v>16</v>
      </c>
      <c r="G23" s="114">
        <v>11</v>
      </c>
      <c r="H23" s="114">
        <v>13</v>
      </c>
      <c r="I23" s="140">
        <v>49</v>
      </c>
      <c r="J23" s="115">
        <v>-31</v>
      </c>
      <c r="K23" s="116">
        <v>-63.265306122448976</v>
      </c>
    </row>
    <row r="24" spans="1:11" ht="14.1" customHeight="1" x14ac:dyDescent="0.2">
      <c r="A24" s="306">
        <v>24</v>
      </c>
      <c r="B24" s="307" t="s">
        <v>241</v>
      </c>
      <c r="C24" s="308"/>
      <c r="D24" s="113">
        <v>2.8605482717520858</v>
      </c>
      <c r="E24" s="115">
        <v>96</v>
      </c>
      <c r="F24" s="114">
        <v>86</v>
      </c>
      <c r="G24" s="114">
        <v>103</v>
      </c>
      <c r="H24" s="114">
        <v>115</v>
      </c>
      <c r="I24" s="140">
        <v>105</v>
      </c>
      <c r="J24" s="115">
        <v>-9</v>
      </c>
      <c r="K24" s="116">
        <v>-8.5714285714285712</v>
      </c>
    </row>
    <row r="25" spans="1:11" ht="14.1" customHeight="1" x14ac:dyDescent="0.2">
      <c r="A25" s="306">
        <v>25</v>
      </c>
      <c r="B25" s="307" t="s">
        <v>242</v>
      </c>
      <c r="C25" s="308"/>
      <c r="D25" s="113">
        <v>3.3373063170441002</v>
      </c>
      <c r="E25" s="115">
        <v>112</v>
      </c>
      <c r="F25" s="114">
        <v>194</v>
      </c>
      <c r="G25" s="114">
        <v>131</v>
      </c>
      <c r="H25" s="114">
        <v>87</v>
      </c>
      <c r="I25" s="140">
        <v>206</v>
      </c>
      <c r="J25" s="115">
        <v>-94</v>
      </c>
      <c r="K25" s="116">
        <v>-45.631067961165051</v>
      </c>
    </row>
    <row r="26" spans="1:11" ht="14.1" customHeight="1" x14ac:dyDescent="0.2">
      <c r="A26" s="306">
        <v>26</v>
      </c>
      <c r="B26" s="307" t="s">
        <v>243</v>
      </c>
      <c r="C26" s="308"/>
      <c r="D26" s="113">
        <v>4.8569725864123958</v>
      </c>
      <c r="E26" s="115">
        <v>163</v>
      </c>
      <c r="F26" s="114">
        <v>113</v>
      </c>
      <c r="G26" s="114">
        <v>139</v>
      </c>
      <c r="H26" s="114">
        <v>125</v>
      </c>
      <c r="I26" s="140">
        <v>161</v>
      </c>
      <c r="J26" s="115">
        <v>2</v>
      </c>
      <c r="K26" s="116">
        <v>1.2422360248447204</v>
      </c>
    </row>
    <row r="27" spans="1:11" ht="14.1" customHeight="1" x14ac:dyDescent="0.2">
      <c r="A27" s="306">
        <v>27</v>
      </c>
      <c r="B27" s="307" t="s">
        <v>244</v>
      </c>
      <c r="C27" s="308"/>
      <c r="D27" s="113">
        <v>0.83432657926102505</v>
      </c>
      <c r="E27" s="115">
        <v>28</v>
      </c>
      <c r="F27" s="114">
        <v>23</v>
      </c>
      <c r="G27" s="114">
        <v>21</v>
      </c>
      <c r="H27" s="114">
        <v>15</v>
      </c>
      <c r="I27" s="140">
        <v>33</v>
      </c>
      <c r="J27" s="115">
        <v>-5</v>
      </c>
      <c r="K27" s="116">
        <v>-15.151515151515152</v>
      </c>
    </row>
    <row r="28" spans="1:11" ht="14.1" customHeight="1" x14ac:dyDescent="0.2">
      <c r="A28" s="306">
        <v>28</v>
      </c>
      <c r="B28" s="307" t="s">
        <v>245</v>
      </c>
      <c r="C28" s="308"/>
      <c r="D28" s="113">
        <v>0.26817640047675806</v>
      </c>
      <c r="E28" s="115">
        <v>9</v>
      </c>
      <c r="F28" s="114">
        <v>14</v>
      </c>
      <c r="G28" s="114">
        <v>7</v>
      </c>
      <c r="H28" s="114">
        <v>14</v>
      </c>
      <c r="I28" s="140">
        <v>6</v>
      </c>
      <c r="J28" s="115">
        <v>3</v>
      </c>
      <c r="K28" s="116">
        <v>50</v>
      </c>
    </row>
    <row r="29" spans="1:11" ht="14.1" customHeight="1" x14ac:dyDescent="0.2">
      <c r="A29" s="306">
        <v>29</v>
      </c>
      <c r="B29" s="307" t="s">
        <v>246</v>
      </c>
      <c r="C29" s="308"/>
      <c r="D29" s="113">
        <v>1.8474374255065553</v>
      </c>
      <c r="E29" s="115">
        <v>62</v>
      </c>
      <c r="F29" s="114">
        <v>62</v>
      </c>
      <c r="G29" s="114">
        <v>60</v>
      </c>
      <c r="H29" s="114">
        <v>67</v>
      </c>
      <c r="I29" s="140">
        <v>64</v>
      </c>
      <c r="J29" s="115">
        <v>-2</v>
      </c>
      <c r="K29" s="116">
        <v>-3.125</v>
      </c>
    </row>
    <row r="30" spans="1:11" ht="14.1" customHeight="1" x14ac:dyDescent="0.2">
      <c r="A30" s="306" t="s">
        <v>247</v>
      </c>
      <c r="B30" s="307" t="s">
        <v>248</v>
      </c>
      <c r="C30" s="308"/>
      <c r="D30" s="113">
        <v>0.44696066746126339</v>
      </c>
      <c r="E30" s="115">
        <v>15</v>
      </c>
      <c r="F30" s="114">
        <v>16</v>
      </c>
      <c r="G30" s="114">
        <v>12</v>
      </c>
      <c r="H30" s="114">
        <v>25</v>
      </c>
      <c r="I30" s="140">
        <v>16</v>
      </c>
      <c r="J30" s="115">
        <v>-1</v>
      </c>
      <c r="K30" s="116">
        <v>-6.25</v>
      </c>
    </row>
    <row r="31" spans="1:11" ht="14.1" customHeight="1" x14ac:dyDescent="0.2">
      <c r="A31" s="306" t="s">
        <v>249</v>
      </c>
      <c r="B31" s="307" t="s">
        <v>250</v>
      </c>
      <c r="C31" s="308"/>
      <c r="D31" s="113">
        <v>1.4004767580452919</v>
      </c>
      <c r="E31" s="115">
        <v>47</v>
      </c>
      <c r="F31" s="114">
        <v>46</v>
      </c>
      <c r="G31" s="114">
        <v>48</v>
      </c>
      <c r="H31" s="114">
        <v>42</v>
      </c>
      <c r="I31" s="140">
        <v>48</v>
      </c>
      <c r="J31" s="115">
        <v>-1</v>
      </c>
      <c r="K31" s="116">
        <v>-2.0833333333333335</v>
      </c>
    </row>
    <row r="32" spans="1:11" ht="14.1" customHeight="1" x14ac:dyDescent="0.2">
      <c r="A32" s="306">
        <v>31</v>
      </c>
      <c r="B32" s="307" t="s">
        <v>251</v>
      </c>
      <c r="C32" s="308"/>
      <c r="D32" s="113">
        <v>0.53635280095351612</v>
      </c>
      <c r="E32" s="115">
        <v>18</v>
      </c>
      <c r="F32" s="114">
        <v>17</v>
      </c>
      <c r="G32" s="114">
        <v>15</v>
      </c>
      <c r="H32" s="114">
        <v>11</v>
      </c>
      <c r="I32" s="140">
        <v>17</v>
      </c>
      <c r="J32" s="115">
        <v>1</v>
      </c>
      <c r="K32" s="116">
        <v>5.882352941176471</v>
      </c>
    </row>
    <row r="33" spans="1:11" ht="14.1" customHeight="1" x14ac:dyDescent="0.2">
      <c r="A33" s="306">
        <v>32</v>
      </c>
      <c r="B33" s="307" t="s">
        <v>252</v>
      </c>
      <c r="C33" s="308"/>
      <c r="D33" s="113">
        <v>4.1120381406436231</v>
      </c>
      <c r="E33" s="115">
        <v>138</v>
      </c>
      <c r="F33" s="114">
        <v>181</v>
      </c>
      <c r="G33" s="114">
        <v>216</v>
      </c>
      <c r="H33" s="114">
        <v>243</v>
      </c>
      <c r="I33" s="140">
        <v>145</v>
      </c>
      <c r="J33" s="115">
        <v>-7</v>
      </c>
      <c r="K33" s="116">
        <v>-4.8275862068965516</v>
      </c>
    </row>
    <row r="34" spans="1:11" ht="14.1" customHeight="1" x14ac:dyDescent="0.2">
      <c r="A34" s="306">
        <v>33</v>
      </c>
      <c r="B34" s="307" t="s">
        <v>253</v>
      </c>
      <c r="C34" s="308"/>
      <c r="D34" s="113">
        <v>1.966626936829559</v>
      </c>
      <c r="E34" s="115">
        <v>66</v>
      </c>
      <c r="F34" s="114">
        <v>45</v>
      </c>
      <c r="G34" s="114">
        <v>61</v>
      </c>
      <c r="H34" s="114">
        <v>55</v>
      </c>
      <c r="I34" s="140">
        <v>39</v>
      </c>
      <c r="J34" s="115">
        <v>27</v>
      </c>
      <c r="K34" s="116">
        <v>69.230769230769226</v>
      </c>
    </row>
    <row r="35" spans="1:11" ht="14.1" customHeight="1" x14ac:dyDescent="0.2">
      <c r="A35" s="306">
        <v>34</v>
      </c>
      <c r="B35" s="307" t="s">
        <v>254</v>
      </c>
      <c r="C35" s="308"/>
      <c r="D35" s="113">
        <v>1.6388557806912991</v>
      </c>
      <c r="E35" s="115">
        <v>55</v>
      </c>
      <c r="F35" s="114">
        <v>31</v>
      </c>
      <c r="G35" s="114">
        <v>45</v>
      </c>
      <c r="H35" s="114">
        <v>27</v>
      </c>
      <c r="I35" s="140">
        <v>75</v>
      </c>
      <c r="J35" s="115">
        <v>-20</v>
      </c>
      <c r="K35" s="116">
        <v>-26.666666666666668</v>
      </c>
    </row>
    <row r="36" spans="1:11" ht="14.1" customHeight="1" x14ac:dyDescent="0.2">
      <c r="A36" s="306">
        <v>41</v>
      </c>
      <c r="B36" s="307" t="s">
        <v>255</v>
      </c>
      <c r="C36" s="308"/>
      <c r="D36" s="113">
        <v>0.71513706793802145</v>
      </c>
      <c r="E36" s="115">
        <v>24</v>
      </c>
      <c r="F36" s="114">
        <v>17</v>
      </c>
      <c r="G36" s="114">
        <v>11</v>
      </c>
      <c r="H36" s="114">
        <v>7</v>
      </c>
      <c r="I36" s="140">
        <v>65</v>
      </c>
      <c r="J36" s="115">
        <v>-41</v>
      </c>
      <c r="K36" s="116">
        <v>-63.07692307692308</v>
      </c>
    </row>
    <row r="37" spans="1:11" ht="14.1" customHeight="1" x14ac:dyDescent="0.2">
      <c r="A37" s="306">
        <v>42</v>
      </c>
      <c r="B37" s="307" t="s">
        <v>256</v>
      </c>
      <c r="C37" s="308"/>
      <c r="D37" s="113" t="s">
        <v>513</v>
      </c>
      <c r="E37" s="115" t="s">
        <v>513</v>
      </c>
      <c r="F37" s="114" t="s">
        <v>513</v>
      </c>
      <c r="G37" s="114" t="s">
        <v>513</v>
      </c>
      <c r="H37" s="114">
        <v>0</v>
      </c>
      <c r="I37" s="140" t="s">
        <v>513</v>
      </c>
      <c r="J37" s="115" t="s">
        <v>513</v>
      </c>
      <c r="K37" s="116" t="s">
        <v>513</v>
      </c>
    </row>
    <row r="38" spans="1:11" ht="14.1" customHeight="1" x14ac:dyDescent="0.2">
      <c r="A38" s="306">
        <v>43</v>
      </c>
      <c r="B38" s="307" t="s">
        <v>257</v>
      </c>
      <c r="C38" s="308"/>
      <c r="D38" s="113">
        <v>0.17878426698450536</v>
      </c>
      <c r="E38" s="115">
        <v>6</v>
      </c>
      <c r="F38" s="114">
        <v>16</v>
      </c>
      <c r="G38" s="114">
        <v>17</v>
      </c>
      <c r="H38" s="114">
        <v>14</v>
      </c>
      <c r="I38" s="140">
        <v>13</v>
      </c>
      <c r="J38" s="115">
        <v>-7</v>
      </c>
      <c r="K38" s="116">
        <v>-53.846153846153847</v>
      </c>
    </row>
    <row r="39" spans="1:11" ht="14.1" customHeight="1" x14ac:dyDescent="0.2">
      <c r="A39" s="306">
        <v>51</v>
      </c>
      <c r="B39" s="307" t="s">
        <v>258</v>
      </c>
      <c r="C39" s="308"/>
      <c r="D39" s="113">
        <v>8.8796185935637659</v>
      </c>
      <c r="E39" s="115">
        <v>298</v>
      </c>
      <c r="F39" s="114">
        <v>313</v>
      </c>
      <c r="G39" s="114">
        <v>300</v>
      </c>
      <c r="H39" s="114">
        <v>281</v>
      </c>
      <c r="I39" s="140">
        <v>290</v>
      </c>
      <c r="J39" s="115">
        <v>8</v>
      </c>
      <c r="K39" s="116">
        <v>2.7586206896551726</v>
      </c>
    </row>
    <row r="40" spans="1:11" ht="14.1" customHeight="1" x14ac:dyDescent="0.2">
      <c r="A40" s="306" t="s">
        <v>259</v>
      </c>
      <c r="B40" s="307" t="s">
        <v>260</v>
      </c>
      <c r="C40" s="308"/>
      <c r="D40" s="113">
        <v>7.4493444576877232</v>
      </c>
      <c r="E40" s="115">
        <v>250</v>
      </c>
      <c r="F40" s="114">
        <v>239</v>
      </c>
      <c r="G40" s="114">
        <v>274</v>
      </c>
      <c r="H40" s="114">
        <v>251</v>
      </c>
      <c r="I40" s="140">
        <v>255</v>
      </c>
      <c r="J40" s="115">
        <v>-5</v>
      </c>
      <c r="K40" s="116">
        <v>-1.9607843137254901</v>
      </c>
    </row>
    <row r="41" spans="1:11" ht="14.1" customHeight="1" x14ac:dyDescent="0.2">
      <c r="A41" s="306"/>
      <c r="B41" s="307" t="s">
        <v>261</v>
      </c>
      <c r="C41" s="308"/>
      <c r="D41" s="113">
        <v>6.8235995232419544</v>
      </c>
      <c r="E41" s="115">
        <v>229</v>
      </c>
      <c r="F41" s="114">
        <v>217</v>
      </c>
      <c r="G41" s="114">
        <v>206</v>
      </c>
      <c r="H41" s="114">
        <v>233</v>
      </c>
      <c r="I41" s="140">
        <v>222</v>
      </c>
      <c r="J41" s="115">
        <v>7</v>
      </c>
      <c r="K41" s="116">
        <v>3.1531531531531534</v>
      </c>
    </row>
    <row r="42" spans="1:11" ht="14.1" customHeight="1" x14ac:dyDescent="0.2">
      <c r="A42" s="306">
        <v>52</v>
      </c>
      <c r="B42" s="307" t="s">
        <v>262</v>
      </c>
      <c r="C42" s="308"/>
      <c r="D42" s="113">
        <v>4.7079856972586409</v>
      </c>
      <c r="E42" s="115">
        <v>158</v>
      </c>
      <c r="F42" s="114">
        <v>167</v>
      </c>
      <c r="G42" s="114">
        <v>144</v>
      </c>
      <c r="H42" s="114">
        <v>120</v>
      </c>
      <c r="I42" s="140">
        <v>172</v>
      </c>
      <c r="J42" s="115">
        <v>-14</v>
      </c>
      <c r="K42" s="116">
        <v>-8.1395348837209305</v>
      </c>
    </row>
    <row r="43" spans="1:11" ht="14.1" customHeight="1" x14ac:dyDescent="0.2">
      <c r="A43" s="306" t="s">
        <v>263</v>
      </c>
      <c r="B43" s="307" t="s">
        <v>264</v>
      </c>
      <c r="C43" s="308"/>
      <c r="D43" s="113">
        <v>4.0822407628128721</v>
      </c>
      <c r="E43" s="115">
        <v>137</v>
      </c>
      <c r="F43" s="114">
        <v>142</v>
      </c>
      <c r="G43" s="114">
        <v>126</v>
      </c>
      <c r="H43" s="114">
        <v>103</v>
      </c>
      <c r="I43" s="140">
        <v>132</v>
      </c>
      <c r="J43" s="115">
        <v>5</v>
      </c>
      <c r="K43" s="116">
        <v>3.7878787878787881</v>
      </c>
    </row>
    <row r="44" spans="1:11" ht="14.1" customHeight="1" x14ac:dyDescent="0.2">
      <c r="A44" s="306">
        <v>53</v>
      </c>
      <c r="B44" s="307" t="s">
        <v>265</v>
      </c>
      <c r="C44" s="308"/>
      <c r="D44" s="113">
        <v>0.68533969010727058</v>
      </c>
      <c r="E44" s="115">
        <v>23</v>
      </c>
      <c r="F44" s="114">
        <v>34</v>
      </c>
      <c r="G44" s="114">
        <v>26</v>
      </c>
      <c r="H44" s="114">
        <v>34</v>
      </c>
      <c r="I44" s="140">
        <v>22</v>
      </c>
      <c r="J44" s="115">
        <v>1</v>
      </c>
      <c r="K44" s="116">
        <v>4.5454545454545459</v>
      </c>
    </row>
    <row r="45" spans="1:11" ht="14.1" customHeight="1" x14ac:dyDescent="0.2">
      <c r="A45" s="306" t="s">
        <v>266</v>
      </c>
      <c r="B45" s="307" t="s">
        <v>267</v>
      </c>
      <c r="C45" s="308"/>
      <c r="D45" s="113">
        <v>0.68533969010727058</v>
      </c>
      <c r="E45" s="115">
        <v>23</v>
      </c>
      <c r="F45" s="114">
        <v>33</v>
      </c>
      <c r="G45" s="114">
        <v>23</v>
      </c>
      <c r="H45" s="114">
        <v>34</v>
      </c>
      <c r="I45" s="140">
        <v>21</v>
      </c>
      <c r="J45" s="115">
        <v>2</v>
      </c>
      <c r="K45" s="116">
        <v>9.5238095238095237</v>
      </c>
    </row>
    <row r="46" spans="1:11" ht="14.1" customHeight="1" x14ac:dyDescent="0.2">
      <c r="A46" s="306">
        <v>54</v>
      </c>
      <c r="B46" s="307" t="s">
        <v>268</v>
      </c>
      <c r="C46" s="308"/>
      <c r="D46" s="113">
        <v>7.7175208581644812</v>
      </c>
      <c r="E46" s="115">
        <v>259</v>
      </c>
      <c r="F46" s="114">
        <v>232</v>
      </c>
      <c r="G46" s="114">
        <v>212</v>
      </c>
      <c r="H46" s="114">
        <v>177</v>
      </c>
      <c r="I46" s="140">
        <v>166</v>
      </c>
      <c r="J46" s="115">
        <v>93</v>
      </c>
      <c r="K46" s="116">
        <v>56.024096385542165</v>
      </c>
    </row>
    <row r="47" spans="1:11" ht="14.1" customHeight="1" x14ac:dyDescent="0.2">
      <c r="A47" s="306">
        <v>61</v>
      </c>
      <c r="B47" s="307" t="s">
        <v>269</v>
      </c>
      <c r="C47" s="308"/>
      <c r="D47" s="113">
        <v>1.132300357568534</v>
      </c>
      <c r="E47" s="115">
        <v>38</v>
      </c>
      <c r="F47" s="114">
        <v>32</v>
      </c>
      <c r="G47" s="114">
        <v>54</v>
      </c>
      <c r="H47" s="114">
        <v>33</v>
      </c>
      <c r="I47" s="140">
        <v>47</v>
      </c>
      <c r="J47" s="115">
        <v>-9</v>
      </c>
      <c r="K47" s="116">
        <v>-19.148936170212767</v>
      </c>
    </row>
    <row r="48" spans="1:11" ht="14.1" customHeight="1" x14ac:dyDescent="0.2">
      <c r="A48" s="306">
        <v>62</v>
      </c>
      <c r="B48" s="307" t="s">
        <v>270</v>
      </c>
      <c r="C48" s="308"/>
      <c r="D48" s="113">
        <v>8.194278903456496</v>
      </c>
      <c r="E48" s="115">
        <v>275</v>
      </c>
      <c r="F48" s="114">
        <v>253</v>
      </c>
      <c r="G48" s="114">
        <v>265</v>
      </c>
      <c r="H48" s="114">
        <v>269</v>
      </c>
      <c r="I48" s="140">
        <v>267</v>
      </c>
      <c r="J48" s="115">
        <v>8</v>
      </c>
      <c r="K48" s="116">
        <v>2.9962546816479403</v>
      </c>
    </row>
    <row r="49" spans="1:11" ht="14.1" customHeight="1" x14ac:dyDescent="0.2">
      <c r="A49" s="306">
        <v>63</v>
      </c>
      <c r="B49" s="307" t="s">
        <v>271</v>
      </c>
      <c r="C49" s="308"/>
      <c r="D49" s="113">
        <v>2.2943980929678189</v>
      </c>
      <c r="E49" s="115">
        <v>77</v>
      </c>
      <c r="F49" s="114">
        <v>194</v>
      </c>
      <c r="G49" s="114">
        <v>97</v>
      </c>
      <c r="H49" s="114">
        <v>87</v>
      </c>
      <c r="I49" s="140">
        <v>84</v>
      </c>
      <c r="J49" s="115">
        <v>-7</v>
      </c>
      <c r="K49" s="116">
        <v>-8.3333333333333339</v>
      </c>
    </row>
    <row r="50" spans="1:11" ht="14.1" customHeight="1" x14ac:dyDescent="0.2">
      <c r="A50" s="306" t="s">
        <v>272</v>
      </c>
      <c r="B50" s="307" t="s">
        <v>273</v>
      </c>
      <c r="C50" s="308"/>
      <c r="D50" s="113" t="s">
        <v>513</v>
      </c>
      <c r="E50" s="115" t="s">
        <v>513</v>
      </c>
      <c r="F50" s="114" t="s">
        <v>513</v>
      </c>
      <c r="G50" s="114" t="s">
        <v>513</v>
      </c>
      <c r="H50" s="114">
        <v>3</v>
      </c>
      <c r="I50" s="140">
        <v>3</v>
      </c>
      <c r="J50" s="115" t="s">
        <v>513</v>
      </c>
      <c r="K50" s="116" t="s">
        <v>513</v>
      </c>
    </row>
    <row r="51" spans="1:11" ht="14.1" customHeight="1" x14ac:dyDescent="0.2">
      <c r="A51" s="306" t="s">
        <v>274</v>
      </c>
      <c r="B51" s="307" t="s">
        <v>275</v>
      </c>
      <c r="C51" s="308"/>
      <c r="D51" s="113">
        <v>1.9964243146603098</v>
      </c>
      <c r="E51" s="115">
        <v>67</v>
      </c>
      <c r="F51" s="114">
        <v>166</v>
      </c>
      <c r="G51" s="114">
        <v>81</v>
      </c>
      <c r="H51" s="114">
        <v>74</v>
      </c>
      <c r="I51" s="140">
        <v>78</v>
      </c>
      <c r="J51" s="115">
        <v>-11</v>
      </c>
      <c r="K51" s="116">
        <v>-14.102564102564102</v>
      </c>
    </row>
    <row r="52" spans="1:11" ht="14.1" customHeight="1" x14ac:dyDescent="0.2">
      <c r="A52" s="306">
        <v>71</v>
      </c>
      <c r="B52" s="307" t="s">
        <v>276</v>
      </c>
      <c r="C52" s="308"/>
      <c r="D52" s="113">
        <v>6.9129916567342073</v>
      </c>
      <c r="E52" s="115">
        <v>232</v>
      </c>
      <c r="F52" s="114">
        <v>185</v>
      </c>
      <c r="G52" s="114">
        <v>249</v>
      </c>
      <c r="H52" s="114">
        <v>155</v>
      </c>
      <c r="I52" s="140">
        <v>204</v>
      </c>
      <c r="J52" s="115">
        <v>28</v>
      </c>
      <c r="K52" s="116">
        <v>13.725490196078431</v>
      </c>
    </row>
    <row r="53" spans="1:11" ht="14.1" customHeight="1" x14ac:dyDescent="0.2">
      <c r="A53" s="306" t="s">
        <v>277</v>
      </c>
      <c r="B53" s="307" t="s">
        <v>278</v>
      </c>
      <c r="C53" s="308"/>
      <c r="D53" s="113">
        <v>1.4004767580452919</v>
      </c>
      <c r="E53" s="115">
        <v>47</v>
      </c>
      <c r="F53" s="114">
        <v>39</v>
      </c>
      <c r="G53" s="114">
        <v>51</v>
      </c>
      <c r="H53" s="114">
        <v>36</v>
      </c>
      <c r="I53" s="140">
        <v>46</v>
      </c>
      <c r="J53" s="115">
        <v>1</v>
      </c>
      <c r="K53" s="116">
        <v>2.1739130434782608</v>
      </c>
    </row>
    <row r="54" spans="1:11" ht="14.1" customHeight="1" x14ac:dyDescent="0.2">
      <c r="A54" s="306" t="s">
        <v>279</v>
      </c>
      <c r="B54" s="307" t="s">
        <v>280</v>
      </c>
      <c r="C54" s="308"/>
      <c r="D54" s="113">
        <v>5.0059594755661498</v>
      </c>
      <c r="E54" s="115">
        <v>168</v>
      </c>
      <c r="F54" s="114">
        <v>132</v>
      </c>
      <c r="G54" s="114">
        <v>183</v>
      </c>
      <c r="H54" s="114">
        <v>104</v>
      </c>
      <c r="I54" s="140">
        <v>135</v>
      </c>
      <c r="J54" s="115">
        <v>33</v>
      </c>
      <c r="K54" s="116">
        <v>24.444444444444443</v>
      </c>
    </row>
    <row r="55" spans="1:11" ht="14.1" customHeight="1" x14ac:dyDescent="0.2">
      <c r="A55" s="306">
        <v>72</v>
      </c>
      <c r="B55" s="307" t="s">
        <v>281</v>
      </c>
      <c r="C55" s="308"/>
      <c r="D55" s="113">
        <v>1.162097735399285</v>
      </c>
      <c r="E55" s="115">
        <v>39</v>
      </c>
      <c r="F55" s="114">
        <v>28</v>
      </c>
      <c r="G55" s="114">
        <v>50</v>
      </c>
      <c r="H55" s="114">
        <v>32</v>
      </c>
      <c r="I55" s="140">
        <v>63</v>
      </c>
      <c r="J55" s="115">
        <v>-24</v>
      </c>
      <c r="K55" s="116">
        <v>-38.095238095238095</v>
      </c>
    </row>
    <row r="56" spans="1:11" ht="14.1" customHeight="1" x14ac:dyDescent="0.2">
      <c r="A56" s="306" t="s">
        <v>282</v>
      </c>
      <c r="B56" s="307" t="s">
        <v>283</v>
      </c>
      <c r="C56" s="308"/>
      <c r="D56" s="113">
        <v>0.44696066746126339</v>
      </c>
      <c r="E56" s="115">
        <v>15</v>
      </c>
      <c r="F56" s="114">
        <v>16</v>
      </c>
      <c r="G56" s="114">
        <v>22</v>
      </c>
      <c r="H56" s="114">
        <v>12</v>
      </c>
      <c r="I56" s="140">
        <v>31</v>
      </c>
      <c r="J56" s="115">
        <v>-16</v>
      </c>
      <c r="K56" s="116">
        <v>-51.612903225806448</v>
      </c>
    </row>
    <row r="57" spans="1:11" ht="14.1" customHeight="1" x14ac:dyDescent="0.2">
      <c r="A57" s="306" t="s">
        <v>284</v>
      </c>
      <c r="B57" s="307" t="s">
        <v>285</v>
      </c>
      <c r="C57" s="308"/>
      <c r="D57" s="113">
        <v>0.20858164481525626</v>
      </c>
      <c r="E57" s="115">
        <v>7</v>
      </c>
      <c r="F57" s="114">
        <v>6</v>
      </c>
      <c r="G57" s="114">
        <v>14</v>
      </c>
      <c r="H57" s="114">
        <v>7</v>
      </c>
      <c r="I57" s="140">
        <v>14</v>
      </c>
      <c r="J57" s="115">
        <v>-7</v>
      </c>
      <c r="K57" s="116">
        <v>-50</v>
      </c>
    </row>
    <row r="58" spans="1:11" ht="14.1" customHeight="1" x14ac:dyDescent="0.2">
      <c r="A58" s="306">
        <v>73</v>
      </c>
      <c r="B58" s="307" t="s">
        <v>286</v>
      </c>
      <c r="C58" s="308"/>
      <c r="D58" s="113">
        <v>0.80452920143027418</v>
      </c>
      <c r="E58" s="115">
        <v>27</v>
      </c>
      <c r="F58" s="114">
        <v>20</v>
      </c>
      <c r="G58" s="114">
        <v>28</v>
      </c>
      <c r="H58" s="114">
        <v>19</v>
      </c>
      <c r="I58" s="140">
        <v>35</v>
      </c>
      <c r="J58" s="115">
        <v>-8</v>
      </c>
      <c r="K58" s="116">
        <v>-22.857142857142858</v>
      </c>
    </row>
    <row r="59" spans="1:11" ht="14.1" customHeight="1" x14ac:dyDescent="0.2">
      <c r="A59" s="306" t="s">
        <v>287</v>
      </c>
      <c r="B59" s="307" t="s">
        <v>288</v>
      </c>
      <c r="C59" s="308"/>
      <c r="D59" s="113">
        <v>0.62574493444576873</v>
      </c>
      <c r="E59" s="115">
        <v>21</v>
      </c>
      <c r="F59" s="114">
        <v>17</v>
      </c>
      <c r="G59" s="114">
        <v>21</v>
      </c>
      <c r="H59" s="114">
        <v>6</v>
      </c>
      <c r="I59" s="140">
        <v>22</v>
      </c>
      <c r="J59" s="115">
        <v>-1</v>
      </c>
      <c r="K59" s="116">
        <v>-4.5454545454545459</v>
      </c>
    </row>
    <row r="60" spans="1:11" ht="14.1" customHeight="1" x14ac:dyDescent="0.2">
      <c r="A60" s="306">
        <v>81</v>
      </c>
      <c r="B60" s="307" t="s">
        <v>289</v>
      </c>
      <c r="C60" s="308"/>
      <c r="D60" s="113">
        <v>7.4791418355184742</v>
      </c>
      <c r="E60" s="115">
        <v>251</v>
      </c>
      <c r="F60" s="114">
        <v>189</v>
      </c>
      <c r="G60" s="114">
        <v>204</v>
      </c>
      <c r="H60" s="114">
        <v>209</v>
      </c>
      <c r="I60" s="140">
        <v>204</v>
      </c>
      <c r="J60" s="115">
        <v>47</v>
      </c>
      <c r="K60" s="116">
        <v>23.03921568627451</v>
      </c>
    </row>
    <row r="61" spans="1:11" ht="14.1" customHeight="1" x14ac:dyDescent="0.2">
      <c r="A61" s="306" t="s">
        <v>290</v>
      </c>
      <c r="B61" s="307" t="s">
        <v>291</v>
      </c>
      <c r="C61" s="308"/>
      <c r="D61" s="113">
        <v>2.9201430274135878</v>
      </c>
      <c r="E61" s="115">
        <v>98</v>
      </c>
      <c r="F61" s="114">
        <v>55</v>
      </c>
      <c r="G61" s="114">
        <v>71</v>
      </c>
      <c r="H61" s="114">
        <v>92</v>
      </c>
      <c r="I61" s="140">
        <v>82</v>
      </c>
      <c r="J61" s="115">
        <v>16</v>
      </c>
      <c r="K61" s="116">
        <v>19.512195121951219</v>
      </c>
    </row>
    <row r="62" spans="1:11" ht="14.1" customHeight="1" x14ac:dyDescent="0.2">
      <c r="A62" s="306" t="s">
        <v>292</v>
      </c>
      <c r="B62" s="307" t="s">
        <v>293</v>
      </c>
      <c r="C62" s="308"/>
      <c r="D62" s="113">
        <v>1.966626936829559</v>
      </c>
      <c r="E62" s="115">
        <v>66</v>
      </c>
      <c r="F62" s="114">
        <v>73</v>
      </c>
      <c r="G62" s="114">
        <v>77</v>
      </c>
      <c r="H62" s="114">
        <v>66</v>
      </c>
      <c r="I62" s="140">
        <v>60</v>
      </c>
      <c r="J62" s="115">
        <v>6</v>
      </c>
      <c r="K62" s="116">
        <v>10</v>
      </c>
    </row>
    <row r="63" spans="1:11" ht="14.1" customHeight="1" x14ac:dyDescent="0.2">
      <c r="A63" s="306"/>
      <c r="B63" s="307" t="s">
        <v>294</v>
      </c>
      <c r="C63" s="308"/>
      <c r="D63" s="113">
        <v>1.5792610250297974</v>
      </c>
      <c r="E63" s="115">
        <v>53</v>
      </c>
      <c r="F63" s="114">
        <v>68</v>
      </c>
      <c r="G63" s="114">
        <v>66</v>
      </c>
      <c r="H63" s="114">
        <v>61</v>
      </c>
      <c r="I63" s="140">
        <v>56</v>
      </c>
      <c r="J63" s="115">
        <v>-3</v>
      </c>
      <c r="K63" s="116">
        <v>-5.3571428571428568</v>
      </c>
    </row>
    <row r="64" spans="1:11" ht="14.1" customHeight="1" x14ac:dyDescent="0.2">
      <c r="A64" s="306" t="s">
        <v>295</v>
      </c>
      <c r="B64" s="307" t="s">
        <v>296</v>
      </c>
      <c r="C64" s="308"/>
      <c r="D64" s="113">
        <v>1.3408820023837902</v>
      </c>
      <c r="E64" s="115">
        <v>45</v>
      </c>
      <c r="F64" s="114">
        <v>21</v>
      </c>
      <c r="G64" s="114">
        <v>22</v>
      </c>
      <c r="H64" s="114">
        <v>21</v>
      </c>
      <c r="I64" s="140">
        <v>26</v>
      </c>
      <c r="J64" s="115">
        <v>19</v>
      </c>
      <c r="K64" s="116">
        <v>73.07692307692308</v>
      </c>
    </row>
    <row r="65" spans="1:11" ht="14.1" customHeight="1" x14ac:dyDescent="0.2">
      <c r="A65" s="306" t="s">
        <v>297</v>
      </c>
      <c r="B65" s="307" t="s">
        <v>298</v>
      </c>
      <c r="C65" s="308"/>
      <c r="D65" s="113">
        <v>0.59594755661501786</v>
      </c>
      <c r="E65" s="115">
        <v>20</v>
      </c>
      <c r="F65" s="114">
        <v>12</v>
      </c>
      <c r="G65" s="114">
        <v>16</v>
      </c>
      <c r="H65" s="114">
        <v>12</v>
      </c>
      <c r="I65" s="140">
        <v>17</v>
      </c>
      <c r="J65" s="115">
        <v>3</v>
      </c>
      <c r="K65" s="116">
        <v>17.647058823529413</v>
      </c>
    </row>
    <row r="66" spans="1:11" ht="14.1" customHeight="1" x14ac:dyDescent="0.2">
      <c r="A66" s="306">
        <v>82</v>
      </c>
      <c r="B66" s="307" t="s">
        <v>299</v>
      </c>
      <c r="C66" s="308"/>
      <c r="D66" s="113">
        <v>3.6352800953516091</v>
      </c>
      <c r="E66" s="115">
        <v>122</v>
      </c>
      <c r="F66" s="114">
        <v>130</v>
      </c>
      <c r="G66" s="114">
        <v>125</v>
      </c>
      <c r="H66" s="114">
        <v>113</v>
      </c>
      <c r="I66" s="140">
        <v>156</v>
      </c>
      <c r="J66" s="115">
        <v>-34</v>
      </c>
      <c r="K66" s="116">
        <v>-21.794871794871796</v>
      </c>
    </row>
    <row r="67" spans="1:11" ht="14.1" customHeight="1" x14ac:dyDescent="0.2">
      <c r="A67" s="306" t="s">
        <v>300</v>
      </c>
      <c r="B67" s="307" t="s">
        <v>301</v>
      </c>
      <c r="C67" s="308"/>
      <c r="D67" s="113">
        <v>2.1156138259833135</v>
      </c>
      <c r="E67" s="115">
        <v>71</v>
      </c>
      <c r="F67" s="114">
        <v>93</v>
      </c>
      <c r="G67" s="114">
        <v>88</v>
      </c>
      <c r="H67" s="114">
        <v>77</v>
      </c>
      <c r="I67" s="140">
        <v>86</v>
      </c>
      <c r="J67" s="115">
        <v>-15</v>
      </c>
      <c r="K67" s="116">
        <v>-17.441860465116278</v>
      </c>
    </row>
    <row r="68" spans="1:11" ht="14.1" customHeight="1" x14ac:dyDescent="0.2">
      <c r="A68" s="306" t="s">
        <v>302</v>
      </c>
      <c r="B68" s="307" t="s">
        <v>303</v>
      </c>
      <c r="C68" s="308"/>
      <c r="D68" s="113">
        <v>1.132300357568534</v>
      </c>
      <c r="E68" s="115">
        <v>38</v>
      </c>
      <c r="F68" s="114">
        <v>26</v>
      </c>
      <c r="G68" s="114">
        <v>20</v>
      </c>
      <c r="H68" s="114">
        <v>29</v>
      </c>
      <c r="I68" s="140">
        <v>56</v>
      </c>
      <c r="J68" s="115">
        <v>-18</v>
      </c>
      <c r="K68" s="116">
        <v>-32.142857142857146</v>
      </c>
    </row>
    <row r="69" spans="1:11" ht="14.1" customHeight="1" x14ac:dyDescent="0.2">
      <c r="A69" s="306">
        <v>83</v>
      </c>
      <c r="B69" s="307" t="s">
        <v>304</v>
      </c>
      <c r="C69" s="308"/>
      <c r="D69" s="113">
        <v>4.1120381406436231</v>
      </c>
      <c r="E69" s="115">
        <v>138</v>
      </c>
      <c r="F69" s="114">
        <v>117</v>
      </c>
      <c r="G69" s="114">
        <v>241</v>
      </c>
      <c r="H69" s="114">
        <v>131</v>
      </c>
      <c r="I69" s="140">
        <v>154</v>
      </c>
      <c r="J69" s="115">
        <v>-16</v>
      </c>
      <c r="K69" s="116">
        <v>-10.38961038961039</v>
      </c>
    </row>
    <row r="70" spans="1:11" ht="14.1" customHeight="1" x14ac:dyDescent="0.2">
      <c r="A70" s="306" t="s">
        <v>305</v>
      </c>
      <c r="B70" s="307" t="s">
        <v>306</v>
      </c>
      <c r="C70" s="308"/>
      <c r="D70" s="113">
        <v>3.0393325387365913</v>
      </c>
      <c r="E70" s="115">
        <v>102</v>
      </c>
      <c r="F70" s="114">
        <v>91</v>
      </c>
      <c r="G70" s="114">
        <v>221</v>
      </c>
      <c r="H70" s="114">
        <v>103</v>
      </c>
      <c r="I70" s="140">
        <v>125</v>
      </c>
      <c r="J70" s="115">
        <v>-23</v>
      </c>
      <c r="K70" s="116">
        <v>-18.399999999999999</v>
      </c>
    </row>
    <row r="71" spans="1:11" ht="14.1" customHeight="1" x14ac:dyDescent="0.2">
      <c r="A71" s="306"/>
      <c r="B71" s="307" t="s">
        <v>307</v>
      </c>
      <c r="C71" s="308"/>
      <c r="D71" s="113">
        <v>1.7282479141835518</v>
      </c>
      <c r="E71" s="115">
        <v>58</v>
      </c>
      <c r="F71" s="114">
        <v>43</v>
      </c>
      <c r="G71" s="114">
        <v>128</v>
      </c>
      <c r="H71" s="114">
        <v>53</v>
      </c>
      <c r="I71" s="140">
        <v>61</v>
      </c>
      <c r="J71" s="115">
        <v>-3</v>
      </c>
      <c r="K71" s="116">
        <v>-4.918032786885246</v>
      </c>
    </row>
    <row r="72" spans="1:11" ht="14.1" customHeight="1" x14ac:dyDescent="0.2">
      <c r="A72" s="306">
        <v>84</v>
      </c>
      <c r="B72" s="307" t="s">
        <v>308</v>
      </c>
      <c r="C72" s="308"/>
      <c r="D72" s="113">
        <v>0.98331346841477951</v>
      </c>
      <c r="E72" s="115">
        <v>33</v>
      </c>
      <c r="F72" s="114">
        <v>31</v>
      </c>
      <c r="G72" s="114">
        <v>40</v>
      </c>
      <c r="H72" s="114">
        <v>35</v>
      </c>
      <c r="I72" s="140">
        <v>30</v>
      </c>
      <c r="J72" s="115">
        <v>3</v>
      </c>
      <c r="K72" s="116">
        <v>10</v>
      </c>
    </row>
    <row r="73" spans="1:11" ht="14.1" customHeight="1" x14ac:dyDescent="0.2">
      <c r="A73" s="306" t="s">
        <v>309</v>
      </c>
      <c r="B73" s="307" t="s">
        <v>310</v>
      </c>
      <c r="C73" s="308"/>
      <c r="D73" s="113">
        <v>0.41716328963051252</v>
      </c>
      <c r="E73" s="115">
        <v>14</v>
      </c>
      <c r="F73" s="114">
        <v>19</v>
      </c>
      <c r="G73" s="114">
        <v>21</v>
      </c>
      <c r="H73" s="114">
        <v>13</v>
      </c>
      <c r="I73" s="140">
        <v>10</v>
      </c>
      <c r="J73" s="115">
        <v>4</v>
      </c>
      <c r="K73" s="116">
        <v>40</v>
      </c>
    </row>
    <row r="74" spans="1:11" ht="14.1" customHeight="1" x14ac:dyDescent="0.2">
      <c r="A74" s="306" t="s">
        <v>311</v>
      </c>
      <c r="B74" s="307" t="s">
        <v>312</v>
      </c>
      <c r="C74" s="308"/>
      <c r="D74" s="113">
        <v>8.9392133492252682E-2</v>
      </c>
      <c r="E74" s="115">
        <v>3</v>
      </c>
      <c r="F74" s="114">
        <v>5</v>
      </c>
      <c r="G74" s="114">
        <v>4</v>
      </c>
      <c r="H74" s="114">
        <v>7</v>
      </c>
      <c r="I74" s="140">
        <v>7</v>
      </c>
      <c r="J74" s="115">
        <v>-4</v>
      </c>
      <c r="K74" s="116">
        <v>-57.142857142857146</v>
      </c>
    </row>
    <row r="75" spans="1:11" ht="14.1" customHeight="1" x14ac:dyDescent="0.2">
      <c r="A75" s="306" t="s">
        <v>313</v>
      </c>
      <c r="B75" s="307" t="s">
        <v>314</v>
      </c>
      <c r="C75" s="308"/>
      <c r="D75" s="113">
        <v>0</v>
      </c>
      <c r="E75" s="115">
        <v>0</v>
      </c>
      <c r="F75" s="114">
        <v>0</v>
      </c>
      <c r="G75" s="114">
        <v>0</v>
      </c>
      <c r="H75" s="114">
        <v>0</v>
      </c>
      <c r="I75" s="140">
        <v>0</v>
      </c>
      <c r="J75" s="115">
        <v>0</v>
      </c>
      <c r="K75" s="116">
        <v>0</v>
      </c>
    </row>
    <row r="76" spans="1:11" ht="14.1" customHeight="1" x14ac:dyDescent="0.2">
      <c r="A76" s="306">
        <v>91</v>
      </c>
      <c r="B76" s="307" t="s">
        <v>315</v>
      </c>
      <c r="C76" s="308"/>
      <c r="D76" s="113">
        <v>8.9392133492252682E-2</v>
      </c>
      <c r="E76" s="115">
        <v>3</v>
      </c>
      <c r="F76" s="114" t="s">
        <v>513</v>
      </c>
      <c r="G76" s="114">
        <v>5</v>
      </c>
      <c r="H76" s="114">
        <v>3</v>
      </c>
      <c r="I76" s="140" t="s">
        <v>513</v>
      </c>
      <c r="J76" s="115" t="s">
        <v>513</v>
      </c>
      <c r="K76" s="116" t="s">
        <v>513</v>
      </c>
    </row>
    <row r="77" spans="1:11" ht="14.1" customHeight="1" x14ac:dyDescent="0.2">
      <c r="A77" s="306">
        <v>92</v>
      </c>
      <c r="B77" s="307" t="s">
        <v>316</v>
      </c>
      <c r="C77" s="308"/>
      <c r="D77" s="113">
        <v>0.29797377830750893</v>
      </c>
      <c r="E77" s="115">
        <v>10</v>
      </c>
      <c r="F77" s="114">
        <v>14</v>
      </c>
      <c r="G77" s="114">
        <v>13</v>
      </c>
      <c r="H77" s="114">
        <v>3</v>
      </c>
      <c r="I77" s="140">
        <v>8</v>
      </c>
      <c r="J77" s="115">
        <v>2</v>
      </c>
      <c r="K77" s="116">
        <v>25</v>
      </c>
    </row>
    <row r="78" spans="1:11" ht="14.1" customHeight="1" x14ac:dyDescent="0.2">
      <c r="A78" s="306">
        <v>93</v>
      </c>
      <c r="B78" s="307" t="s">
        <v>317</v>
      </c>
      <c r="C78" s="308"/>
      <c r="D78" s="113">
        <v>0.11918951132300358</v>
      </c>
      <c r="E78" s="115">
        <v>4</v>
      </c>
      <c r="F78" s="114" t="s">
        <v>513</v>
      </c>
      <c r="G78" s="114" t="s">
        <v>513</v>
      </c>
      <c r="H78" s="114">
        <v>4</v>
      </c>
      <c r="I78" s="140">
        <v>5</v>
      </c>
      <c r="J78" s="115">
        <v>-1</v>
      </c>
      <c r="K78" s="116">
        <v>-20</v>
      </c>
    </row>
    <row r="79" spans="1:11" ht="14.1" customHeight="1" x14ac:dyDescent="0.2">
      <c r="A79" s="306">
        <v>94</v>
      </c>
      <c r="B79" s="307" t="s">
        <v>318</v>
      </c>
      <c r="C79" s="308"/>
      <c r="D79" s="113">
        <v>0.53635280095351612</v>
      </c>
      <c r="E79" s="115">
        <v>18</v>
      </c>
      <c r="F79" s="114">
        <v>77</v>
      </c>
      <c r="G79" s="114">
        <v>22</v>
      </c>
      <c r="H79" s="114">
        <v>5</v>
      </c>
      <c r="I79" s="140">
        <v>8</v>
      </c>
      <c r="J79" s="115">
        <v>10</v>
      </c>
      <c r="K79" s="116">
        <v>125</v>
      </c>
    </row>
    <row r="80" spans="1:11" ht="14.1" customHeight="1" x14ac:dyDescent="0.2">
      <c r="A80" s="306" t="s">
        <v>319</v>
      </c>
      <c r="B80" s="307" t="s">
        <v>320</v>
      </c>
      <c r="C80" s="308"/>
      <c r="D80" s="113" t="s">
        <v>513</v>
      </c>
      <c r="E80" s="115" t="s">
        <v>513</v>
      </c>
      <c r="F80" s="114" t="s">
        <v>513</v>
      </c>
      <c r="G80" s="114" t="s">
        <v>513</v>
      </c>
      <c r="H80" s="114">
        <v>3</v>
      </c>
      <c r="I80" s="140" t="s">
        <v>513</v>
      </c>
      <c r="J80" s="115" t="s">
        <v>513</v>
      </c>
      <c r="K80" s="116" t="s">
        <v>513</v>
      </c>
    </row>
    <row r="81" spans="1:11" ht="14.1" customHeight="1" x14ac:dyDescent="0.2">
      <c r="A81" s="310" t="s">
        <v>321</v>
      </c>
      <c r="B81" s="311" t="s">
        <v>333</v>
      </c>
      <c r="C81" s="312"/>
      <c r="D81" s="125">
        <v>0.23837902264600716</v>
      </c>
      <c r="E81" s="143">
        <v>8</v>
      </c>
      <c r="F81" s="144">
        <v>31</v>
      </c>
      <c r="G81" s="144">
        <v>30</v>
      </c>
      <c r="H81" s="144">
        <v>13</v>
      </c>
      <c r="I81" s="145">
        <v>16</v>
      </c>
      <c r="J81" s="143">
        <v>-8</v>
      </c>
      <c r="K81" s="146">
        <v>-50</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32149</v>
      </c>
      <c r="C10" s="114">
        <v>19323</v>
      </c>
      <c r="D10" s="114">
        <v>12826</v>
      </c>
      <c r="E10" s="114">
        <v>25558</v>
      </c>
      <c r="F10" s="114">
        <v>5954</v>
      </c>
      <c r="G10" s="114">
        <v>4087</v>
      </c>
      <c r="H10" s="114">
        <v>7407</v>
      </c>
      <c r="I10" s="115">
        <v>9820</v>
      </c>
      <c r="J10" s="114">
        <v>7873</v>
      </c>
      <c r="K10" s="114">
        <v>1947</v>
      </c>
      <c r="L10" s="423">
        <v>2564</v>
      </c>
      <c r="M10" s="424">
        <v>2254</v>
      </c>
    </row>
    <row r="11" spans="1:13" ht="11.1" customHeight="1" x14ac:dyDescent="0.2">
      <c r="A11" s="422" t="s">
        <v>387</v>
      </c>
      <c r="B11" s="115">
        <v>32184</v>
      </c>
      <c r="C11" s="114">
        <v>19412</v>
      </c>
      <c r="D11" s="114">
        <v>12772</v>
      </c>
      <c r="E11" s="114">
        <v>25610</v>
      </c>
      <c r="F11" s="114">
        <v>5955</v>
      </c>
      <c r="G11" s="114">
        <v>3965</v>
      </c>
      <c r="H11" s="114">
        <v>7509</v>
      </c>
      <c r="I11" s="115">
        <v>10024</v>
      </c>
      <c r="J11" s="114">
        <v>8020</v>
      </c>
      <c r="K11" s="114">
        <v>2004</v>
      </c>
      <c r="L11" s="423">
        <v>2059</v>
      </c>
      <c r="M11" s="424">
        <v>2091</v>
      </c>
    </row>
    <row r="12" spans="1:13" ht="11.1" customHeight="1" x14ac:dyDescent="0.2">
      <c r="A12" s="422" t="s">
        <v>388</v>
      </c>
      <c r="B12" s="115">
        <v>32557</v>
      </c>
      <c r="C12" s="114">
        <v>19624</v>
      </c>
      <c r="D12" s="114">
        <v>12933</v>
      </c>
      <c r="E12" s="114">
        <v>25945</v>
      </c>
      <c r="F12" s="114">
        <v>5934</v>
      </c>
      <c r="G12" s="114">
        <v>4429</v>
      </c>
      <c r="H12" s="114">
        <v>7628</v>
      </c>
      <c r="I12" s="115">
        <v>9943</v>
      </c>
      <c r="J12" s="114">
        <v>7898</v>
      </c>
      <c r="K12" s="114">
        <v>2045</v>
      </c>
      <c r="L12" s="423">
        <v>2882</v>
      </c>
      <c r="M12" s="424">
        <v>2593</v>
      </c>
    </row>
    <row r="13" spans="1:13" s="110" customFormat="1" ht="11.1" customHeight="1" x14ac:dyDescent="0.2">
      <c r="A13" s="422" t="s">
        <v>389</v>
      </c>
      <c r="B13" s="115">
        <v>31919</v>
      </c>
      <c r="C13" s="114">
        <v>19238</v>
      </c>
      <c r="D13" s="114">
        <v>12681</v>
      </c>
      <c r="E13" s="114">
        <v>25536</v>
      </c>
      <c r="F13" s="114">
        <v>5714</v>
      </c>
      <c r="G13" s="114">
        <v>4175</v>
      </c>
      <c r="H13" s="114">
        <v>7633</v>
      </c>
      <c r="I13" s="115">
        <v>10034</v>
      </c>
      <c r="J13" s="114">
        <v>7972</v>
      </c>
      <c r="K13" s="114">
        <v>2062</v>
      </c>
      <c r="L13" s="423">
        <v>2013</v>
      </c>
      <c r="M13" s="424">
        <v>2625</v>
      </c>
    </row>
    <row r="14" spans="1:13" ht="15" customHeight="1" x14ac:dyDescent="0.2">
      <c r="A14" s="422" t="s">
        <v>390</v>
      </c>
      <c r="B14" s="115">
        <v>32241</v>
      </c>
      <c r="C14" s="114">
        <v>19473</v>
      </c>
      <c r="D14" s="114">
        <v>12768</v>
      </c>
      <c r="E14" s="114">
        <v>24931</v>
      </c>
      <c r="F14" s="114">
        <v>6753</v>
      </c>
      <c r="G14" s="114">
        <v>4103</v>
      </c>
      <c r="H14" s="114">
        <v>7818</v>
      </c>
      <c r="I14" s="115">
        <v>10024</v>
      </c>
      <c r="J14" s="114">
        <v>7948</v>
      </c>
      <c r="K14" s="114">
        <v>2076</v>
      </c>
      <c r="L14" s="423">
        <v>2741</v>
      </c>
      <c r="M14" s="424">
        <v>2426</v>
      </c>
    </row>
    <row r="15" spans="1:13" ht="11.1" customHeight="1" x14ac:dyDescent="0.2">
      <c r="A15" s="422" t="s">
        <v>387</v>
      </c>
      <c r="B15" s="115">
        <v>32309</v>
      </c>
      <c r="C15" s="114">
        <v>19536</v>
      </c>
      <c r="D15" s="114">
        <v>12773</v>
      </c>
      <c r="E15" s="114">
        <v>24912</v>
      </c>
      <c r="F15" s="114">
        <v>6848</v>
      </c>
      <c r="G15" s="114">
        <v>4044</v>
      </c>
      <c r="H15" s="114">
        <v>7994</v>
      </c>
      <c r="I15" s="115">
        <v>10261</v>
      </c>
      <c r="J15" s="114">
        <v>8193</v>
      </c>
      <c r="K15" s="114">
        <v>2068</v>
      </c>
      <c r="L15" s="423">
        <v>2330</v>
      </c>
      <c r="M15" s="424">
        <v>2311</v>
      </c>
    </row>
    <row r="16" spans="1:13" ht="11.1" customHeight="1" x14ac:dyDescent="0.2">
      <c r="A16" s="422" t="s">
        <v>388</v>
      </c>
      <c r="B16" s="115">
        <v>33071</v>
      </c>
      <c r="C16" s="114">
        <v>19964</v>
      </c>
      <c r="D16" s="114">
        <v>13107</v>
      </c>
      <c r="E16" s="114">
        <v>25568</v>
      </c>
      <c r="F16" s="114">
        <v>6944</v>
      </c>
      <c r="G16" s="114">
        <v>4533</v>
      </c>
      <c r="H16" s="114">
        <v>8178</v>
      </c>
      <c r="I16" s="115">
        <v>10270</v>
      </c>
      <c r="J16" s="114">
        <v>8111</v>
      </c>
      <c r="K16" s="114">
        <v>2159</v>
      </c>
      <c r="L16" s="423">
        <v>3385</v>
      </c>
      <c r="M16" s="424">
        <v>2979</v>
      </c>
    </row>
    <row r="17" spans="1:13" s="110" customFormat="1" ht="11.1" customHeight="1" x14ac:dyDescent="0.2">
      <c r="A17" s="422" t="s">
        <v>389</v>
      </c>
      <c r="B17" s="115">
        <v>32352</v>
      </c>
      <c r="C17" s="114">
        <v>19452</v>
      </c>
      <c r="D17" s="114">
        <v>12900</v>
      </c>
      <c r="E17" s="114">
        <v>25439</v>
      </c>
      <c r="F17" s="114">
        <v>6844</v>
      </c>
      <c r="G17" s="114">
        <v>4245</v>
      </c>
      <c r="H17" s="114">
        <v>8236</v>
      </c>
      <c r="I17" s="115">
        <v>10425</v>
      </c>
      <c r="J17" s="114">
        <v>8221</v>
      </c>
      <c r="K17" s="114">
        <v>2204</v>
      </c>
      <c r="L17" s="423">
        <v>1901</v>
      </c>
      <c r="M17" s="424">
        <v>2651</v>
      </c>
    </row>
    <row r="18" spans="1:13" ht="15" customHeight="1" x14ac:dyDescent="0.2">
      <c r="A18" s="422" t="s">
        <v>391</v>
      </c>
      <c r="B18" s="115">
        <v>32466</v>
      </c>
      <c r="C18" s="114">
        <v>19404</v>
      </c>
      <c r="D18" s="114">
        <v>13062</v>
      </c>
      <c r="E18" s="114">
        <v>25234</v>
      </c>
      <c r="F18" s="114">
        <v>7157</v>
      </c>
      <c r="G18" s="114">
        <v>4117</v>
      </c>
      <c r="H18" s="114">
        <v>8374</v>
      </c>
      <c r="I18" s="115">
        <v>10121</v>
      </c>
      <c r="J18" s="114">
        <v>8036</v>
      </c>
      <c r="K18" s="114">
        <v>2085</v>
      </c>
      <c r="L18" s="423">
        <v>2633</v>
      </c>
      <c r="M18" s="424">
        <v>2430</v>
      </c>
    </row>
    <row r="19" spans="1:13" ht="11.1" customHeight="1" x14ac:dyDescent="0.2">
      <c r="A19" s="422" t="s">
        <v>387</v>
      </c>
      <c r="B19" s="115">
        <v>32196</v>
      </c>
      <c r="C19" s="114">
        <v>19147</v>
      </c>
      <c r="D19" s="114">
        <v>13049</v>
      </c>
      <c r="E19" s="114">
        <v>24825</v>
      </c>
      <c r="F19" s="114">
        <v>7277</v>
      </c>
      <c r="G19" s="114">
        <v>3891</v>
      </c>
      <c r="H19" s="114">
        <v>8425</v>
      </c>
      <c r="I19" s="115">
        <v>10612</v>
      </c>
      <c r="J19" s="114">
        <v>8360</v>
      </c>
      <c r="K19" s="114">
        <v>2252</v>
      </c>
      <c r="L19" s="423">
        <v>2243</v>
      </c>
      <c r="M19" s="424">
        <v>2609</v>
      </c>
    </row>
    <row r="20" spans="1:13" ht="11.1" customHeight="1" x14ac:dyDescent="0.2">
      <c r="A20" s="422" t="s">
        <v>388</v>
      </c>
      <c r="B20" s="115">
        <v>32559</v>
      </c>
      <c r="C20" s="114">
        <v>19303</v>
      </c>
      <c r="D20" s="114">
        <v>13256</v>
      </c>
      <c r="E20" s="114">
        <v>25121</v>
      </c>
      <c r="F20" s="114">
        <v>7342</v>
      </c>
      <c r="G20" s="114">
        <v>4284</v>
      </c>
      <c r="H20" s="114">
        <v>8570</v>
      </c>
      <c r="I20" s="115">
        <v>10528</v>
      </c>
      <c r="J20" s="114">
        <v>8205</v>
      </c>
      <c r="K20" s="114">
        <v>2323</v>
      </c>
      <c r="L20" s="423">
        <v>2855</v>
      </c>
      <c r="M20" s="424">
        <v>2670</v>
      </c>
    </row>
    <row r="21" spans="1:13" s="110" customFormat="1" ht="11.1" customHeight="1" x14ac:dyDescent="0.2">
      <c r="A21" s="422" t="s">
        <v>389</v>
      </c>
      <c r="B21" s="115">
        <v>31849</v>
      </c>
      <c r="C21" s="114">
        <v>18741</v>
      </c>
      <c r="D21" s="114">
        <v>13108</v>
      </c>
      <c r="E21" s="114">
        <v>24592</v>
      </c>
      <c r="F21" s="114">
        <v>7228</v>
      </c>
      <c r="G21" s="114">
        <v>4033</v>
      </c>
      <c r="H21" s="114">
        <v>8597</v>
      </c>
      <c r="I21" s="115">
        <v>10464</v>
      </c>
      <c r="J21" s="114">
        <v>8191</v>
      </c>
      <c r="K21" s="114">
        <v>2273</v>
      </c>
      <c r="L21" s="423">
        <v>1612</v>
      </c>
      <c r="M21" s="424">
        <v>2499</v>
      </c>
    </row>
    <row r="22" spans="1:13" ht="15" customHeight="1" x14ac:dyDescent="0.2">
      <c r="A22" s="422" t="s">
        <v>392</v>
      </c>
      <c r="B22" s="115">
        <v>31983</v>
      </c>
      <c r="C22" s="114">
        <v>18845</v>
      </c>
      <c r="D22" s="114">
        <v>13138</v>
      </c>
      <c r="E22" s="114">
        <v>24628</v>
      </c>
      <c r="F22" s="114">
        <v>7214</v>
      </c>
      <c r="G22" s="114">
        <v>3885</v>
      </c>
      <c r="H22" s="114">
        <v>8773</v>
      </c>
      <c r="I22" s="115">
        <v>10195</v>
      </c>
      <c r="J22" s="114">
        <v>7962</v>
      </c>
      <c r="K22" s="114">
        <v>2233</v>
      </c>
      <c r="L22" s="423">
        <v>3653</v>
      </c>
      <c r="M22" s="424">
        <v>3482</v>
      </c>
    </row>
    <row r="23" spans="1:13" ht="11.1" customHeight="1" x14ac:dyDescent="0.2">
      <c r="A23" s="422" t="s">
        <v>387</v>
      </c>
      <c r="B23" s="115">
        <v>32442</v>
      </c>
      <c r="C23" s="114">
        <v>19256</v>
      </c>
      <c r="D23" s="114">
        <v>13186</v>
      </c>
      <c r="E23" s="114">
        <v>24961</v>
      </c>
      <c r="F23" s="114">
        <v>7335</v>
      </c>
      <c r="G23" s="114">
        <v>3729</v>
      </c>
      <c r="H23" s="114">
        <v>9022</v>
      </c>
      <c r="I23" s="115">
        <v>10446</v>
      </c>
      <c r="J23" s="114">
        <v>8141</v>
      </c>
      <c r="K23" s="114">
        <v>2305</v>
      </c>
      <c r="L23" s="423">
        <v>2240</v>
      </c>
      <c r="M23" s="424">
        <v>1868</v>
      </c>
    </row>
    <row r="24" spans="1:13" ht="11.1" customHeight="1" x14ac:dyDescent="0.2">
      <c r="A24" s="422" t="s">
        <v>388</v>
      </c>
      <c r="B24" s="115">
        <v>33045</v>
      </c>
      <c r="C24" s="114">
        <v>19577</v>
      </c>
      <c r="D24" s="114">
        <v>13468</v>
      </c>
      <c r="E24" s="114">
        <v>24993</v>
      </c>
      <c r="F24" s="114">
        <v>7348</v>
      </c>
      <c r="G24" s="114">
        <v>4210</v>
      </c>
      <c r="H24" s="114">
        <v>9101</v>
      </c>
      <c r="I24" s="115">
        <v>10308</v>
      </c>
      <c r="J24" s="114">
        <v>7926</v>
      </c>
      <c r="K24" s="114">
        <v>2382</v>
      </c>
      <c r="L24" s="423">
        <v>3086</v>
      </c>
      <c r="M24" s="424">
        <v>2574</v>
      </c>
    </row>
    <row r="25" spans="1:13" s="110" customFormat="1" ht="11.1" customHeight="1" x14ac:dyDescent="0.2">
      <c r="A25" s="422" t="s">
        <v>389</v>
      </c>
      <c r="B25" s="115">
        <v>32151</v>
      </c>
      <c r="C25" s="114">
        <v>18866</v>
      </c>
      <c r="D25" s="114">
        <v>13285</v>
      </c>
      <c r="E25" s="114">
        <v>24159</v>
      </c>
      <c r="F25" s="114">
        <v>7289</v>
      </c>
      <c r="G25" s="114">
        <v>3940</v>
      </c>
      <c r="H25" s="114">
        <v>9043</v>
      </c>
      <c r="I25" s="115">
        <v>10231</v>
      </c>
      <c r="J25" s="114">
        <v>7908</v>
      </c>
      <c r="K25" s="114">
        <v>2323</v>
      </c>
      <c r="L25" s="423">
        <v>1587</v>
      </c>
      <c r="M25" s="424">
        <v>2468</v>
      </c>
    </row>
    <row r="26" spans="1:13" ht="15" customHeight="1" x14ac:dyDescent="0.2">
      <c r="A26" s="422" t="s">
        <v>393</v>
      </c>
      <c r="B26" s="115">
        <v>32461</v>
      </c>
      <c r="C26" s="114">
        <v>19003</v>
      </c>
      <c r="D26" s="114">
        <v>13458</v>
      </c>
      <c r="E26" s="114">
        <v>24350</v>
      </c>
      <c r="F26" s="114">
        <v>7409</v>
      </c>
      <c r="G26" s="114">
        <v>3830</v>
      </c>
      <c r="H26" s="114">
        <v>9322</v>
      </c>
      <c r="I26" s="115">
        <v>9828</v>
      </c>
      <c r="J26" s="114">
        <v>7648</v>
      </c>
      <c r="K26" s="114">
        <v>2180</v>
      </c>
      <c r="L26" s="423">
        <v>2494</v>
      </c>
      <c r="M26" s="424">
        <v>2277</v>
      </c>
    </row>
    <row r="27" spans="1:13" ht="11.1" customHeight="1" x14ac:dyDescent="0.2">
      <c r="A27" s="422" t="s">
        <v>387</v>
      </c>
      <c r="B27" s="115">
        <v>32393</v>
      </c>
      <c r="C27" s="114">
        <v>18914</v>
      </c>
      <c r="D27" s="114">
        <v>13479</v>
      </c>
      <c r="E27" s="114">
        <v>24161</v>
      </c>
      <c r="F27" s="114">
        <v>7568</v>
      </c>
      <c r="G27" s="114">
        <v>3708</v>
      </c>
      <c r="H27" s="114">
        <v>9496</v>
      </c>
      <c r="I27" s="115">
        <v>10106</v>
      </c>
      <c r="J27" s="114">
        <v>7865</v>
      </c>
      <c r="K27" s="114">
        <v>2241</v>
      </c>
      <c r="L27" s="423">
        <v>2122</v>
      </c>
      <c r="M27" s="424">
        <v>2240</v>
      </c>
    </row>
    <row r="28" spans="1:13" ht="11.1" customHeight="1" x14ac:dyDescent="0.2">
      <c r="A28" s="422" t="s">
        <v>388</v>
      </c>
      <c r="B28" s="115">
        <v>33034</v>
      </c>
      <c r="C28" s="114">
        <v>19268</v>
      </c>
      <c r="D28" s="114">
        <v>13766</v>
      </c>
      <c r="E28" s="114">
        <v>25249</v>
      </c>
      <c r="F28" s="114">
        <v>7738</v>
      </c>
      <c r="G28" s="114">
        <v>4246</v>
      </c>
      <c r="H28" s="114">
        <v>9550</v>
      </c>
      <c r="I28" s="115">
        <v>10086</v>
      </c>
      <c r="J28" s="114">
        <v>7723</v>
      </c>
      <c r="K28" s="114">
        <v>2363</v>
      </c>
      <c r="L28" s="423">
        <v>3300</v>
      </c>
      <c r="M28" s="424">
        <v>2706</v>
      </c>
    </row>
    <row r="29" spans="1:13" s="110" customFormat="1" ht="11.1" customHeight="1" x14ac:dyDescent="0.2">
      <c r="A29" s="422" t="s">
        <v>389</v>
      </c>
      <c r="B29" s="115">
        <v>32125</v>
      </c>
      <c r="C29" s="114">
        <v>18535</v>
      </c>
      <c r="D29" s="114">
        <v>13590</v>
      </c>
      <c r="E29" s="114">
        <v>24508</v>
      </c>
      <c r="F29" s="114">
        <v>7602</v>
      </c>
      <c r="G29" s="114">
        <v>3977</v>
      </c>
      <c r="H29" s="114">
        <v>9469</v>
      </c>
      <c r="I29" s="115">
        <v>10006</v>
      </c>
      <c r="J29" s="114">
        <v>7679</v>
      </c>
      <c r="K29" s="114">
        <v>2327</v>
      </c>
      <c r="L29" s="423">
        <v>1845</v>
      </c>
      <c r="M29" s="424">
        <v>2682</v>
      </c>
    </row>
    <row r="30" spans="1:13" ht="15" customHeight="1" x14ac:dyDescent="0.2">
      <c r="A30" s="422" t="s">
        <v>394</v>
      </c>
      <c r="B30" s="115">
        <v>32602</v>
      </c>
      <c r="C30" s="114">
        <v>18796</v>
      </c>
      <c r="D30" s="114">
        <v>13806</v>
      </c>
      <c r="E30" s="114">
        <v>24757</v>
      </c>
      <c r="F30" s="114">
        <v>7834</v>
      </c>
      <c r="G30" s="114">
        <v>3943</v>
      </c>
      <c r="H30" s="114">
        <v>9647</v>
      </c>
      <c r="I30" s="115">
        <v>9886</v>
      </c>
      <c r="J30" s="114">
        <v>7579</v>
      </c>
      <c r="K30" s="114">
        <v>2307</v>
      </c>
      <c r="L30" s="423">
        <v>2790</v>
      </c>
      <c r="M30" s="424">
        <v>2352</v>
      </c>
    </row>
    <row r="31" spans="1:13" ht="11.1" customHeight="1" x14ac:dyDescent="0.2">
      <c r="A31" s="422" t="s">
        <v>387</v>
      </c>
      <c r="B31" s="115">
        <v>32489</v>
      </c>
      <c r="C31" s="114">
        <v>18700</v>
      </c>
      <c r="D31" s="114">
        <v>13789</v>
      </c>
      <c r="E31" s="114">
        <v>24464</v>
      </c>
      <c r="F31" s="114">
        <v>8014</v>
      </c>
      <c r="G31" s="114">
        <v>3695</v>
      </c>
      <c r="H31" s="114">
        <v>9803</v>
      </c>
      <c r="I31" s="115">
        <v>10064</v>
      </c>
      <c r="J31" s="114">
        <v>7729</v>
      </c>
      <c r="K31" s="114">
        <v>2335</v>
      </c>
      <c r="L31" s="423">
        <v>2077</v>
      </c>
      <c r="M31" s="424">
        <v>2171</v>
      </c>
    </row>
    <row r="32" spans="1:13" ht="11.1" customHeight="1" x14ac:dyDescent="0.2">
      <c r="A32" s="422" t="s">
        <v>388</v>
      </c>
      <c r="B32" s="115">
        <v>32974</v>
      </c>
      <c r="C32" s="114">
        <v>18898</v>
      </c>
      <c r="D32" s="114">
        <v>14076</v>
      </c>
      <c r="E32" s="114">
        <v>24807</v>
      </c>
      <c r="F32" s="114">
        <v>8160</v>
      </c>
      <c r="G32" s="114">
        <v>4012</v>
      </c>
      <c r="H32" s="114">
        <v>9860</v>
      </c>
      <c r="I32" s="115">
        <v>10030</v>
      </c>
      <c r="J32" s="114">
        <v>7556</v>
      </c>
      <c r="K32" s="114">
        <v>2474</v>
      </c>
      <c r="L32" s="423">
        <v>3075</v>
      </c>
      <c r="M32" s="424">
        <v>2571</v>
      </c>
    </row>
    <row r="33" spans="1:13" s="110" customFormat="1" ht="11.1" customHeight="1" x14ac:dyDescent="0.2">
      <c r="A33" s="422" t="s">
        <v>389</v>
      </c>
      <c r="B33" s="115">
        <v>32480</v>
      </c>
      <c r="C33" s="114">
        <v>18502</v>
      </c>
      <c r="D33" s="114">
        <v>13978</v>
      </c>
      <c r="E33" s="114">
        <v>24306</v>
      </c>
      <c r="F33" s="114">
        <v>8168</v>
      </c>
      <c r="G33" s="114">
        <v>3801</v>
      </c>
      <c r="H33" s="114">
        <v>9795</v>
      </c>
      <c r="I33" s="115">
        <v>9829</v>
      </c>
      <c r="J33" s="114">
        <v>7355</v>
      </c>
      <c r="K33" s="114">
        <v>2474</v>
      </c>
      <c r="L33" s="423">
        <v>2060</v>
      </c>
      <c r="M33" s="424">
        <v>2641</v>
      </c>
    </row>
    <row r="34" spans="1:13" ht="15" customHeight="1" x14ac:dyDescent="0.2">
      <c r="A34" s="422" t="s">
        <v>395</v>
      </c>
      <c r="B34" s="115">
        <v>32864</v>
      </c>
      <c r="C34" s="114">
        <v>18716</v>
      </c>
      <c r="D34" s="114">
        <v>14148</v>
      </c>
      <c r="E34" s="114">
        <v>24564</v>
      </c>
      <c r="F34" s="114">
        <v>8297</v>
      </c>
      <c r="G34" s="114">
        <v>3766</v>
      </c>
      <c r="H34" s="114">
        <v>9999</v>
      </c>
      <c r="I34" s="115">
        <v>9892</v>
      </c>
      <c r="J34" s="114">
        <v>7437</v>
      </c>
      <c r="K34" s="114">
        <v>2455</v>
      </c>
      <c r="L34" s="423">
        <v>2771</v>
      </c>
      <c r="M34" s="424">
        <v>2458</v>
      </c>
    </row>
    <row r="35" spans="1:13" ht="11.1" customHeight="1" x14ac:dyDescent="0.2">
      <c r="A35" s="422" t="s">
        <v>387</v>
      </c>
      <c r="B35" s="115">
        <v>32974</v>
      </c>
      <c r="C35" s="114">
        <v>18813</v>
      </c>
      <c r="D35" s="114">
        <v>14161</v>
      </c>
      <c r="E35" s="114">
        <v>24547</v>
      </c>
      <c r="F35" s="114">
        <v>8426</v>
      </c>
      <c r="G35" s="114">
        <v>3561</v>
      </c>
      <c r="H35" s="114">
        <v>10137</v>
      </c>
      <c r="I35" s="115">
        <v>10082</v>
      </c>
      <c r="J35" s="114">
        <v>7550</v>
      </c>
      <c r="K35" s="114">
        <v>2532</v>
      </c>
      <c r="L35" s="423">
        <v>2345</v>
      </c>
      <c r="M35" s="424">
        <v>2265</v>
      </c>
    </row>
    <row r="36" spans="1:13" ht="11.1" customHeight="1" x14ac:dyDescent="0.2">
      <c r="A36" s="422" t="s">
        <v>388</v>
      </c>
      <c r="B36" s="115">
        <v>33519</v>
      </c>
      <c r="C36" s="114">
        <v>19120</v>
      </c>
      <c r="D36" s="114">
        <v>14399</v>
      </c>
      <c r="E36" s="114">
        <v>25094</v>
      </c>
      <c r="F36" s="114">
        <v>8425</v>
      </c>
      <c r="G36" s="114">
        <v>3917</v>
      </c>
      <c r="H36" s="114">
        <v>10271</v>
      </c>
      <c r="I36" s="115">
        <v>10117</v>
      </c>
      <c r="J36" s="114">
        <v>7445</v>
      </c>
      <c r="K36" s="114">
        <v>2672</v>
      </c>
      <c r="L36" s="423">
        <v>3129</v>
      </c>
      <c r="M36" s="424">
        <v>2724</v>
      </c>
    </row>
    <row r="37" spans="1:13" s="110" customFormat="1" ht="11.1" customHeight="1" x14ac:dyDescent="0.2">
      <c r="A37" s="422" t="s">
        <v>389</v>
      </c>
      <c r="B37" s="115">
        <v>33063</v>
      </c>
      <c r="C37" s="114">
        <v>18823</v>
      </c>
      <c r="D37" s="114">
        <v>14240</v>
      </c>
      <c r="E37" s="114">
        <v>24644</v>
      </c>
      <c r="F37" s="114">
        <v>8419</v>
      </c>
      <c r="G37" s="114">
        <v>3674</v>
      </c>
      <c r="H37" s="114">
        <v>10298</v>
      </c>
      <c r="I37" s="115">
        <v>9967</v>
      </c>
      <c r="J37" s="114">
        <v>7313</v>
      </c>
      <c r="K37" s="114">
        <v>2654</v>
      </c>
      <c r="L37" s="423">
        <v>2153</v>
      </c>
      <c r="M37" s="424">
        <v>2658</v>
      </c>
    </row>
    <row r="38" spans="1:13" ht="15" customHeight="1" x14ac:dyDescent="0.2">
      <c r="A38" s="425" t="s">
        <v>396</v>
      </c>
      <c r="B38" s="115">
        <v>33490</v>
      </c>
      <c r="C38" s="114">
        <v>19014</v>
      </c>
      <c r="D38" s="114">
        <v>14476</v>
      </c>
      <c r="E38" s="114">
        <v>24892</v>
      </c>
      <c r="F38" s="114">
        <v>8598</v>
      </c>
      <c r="G38" s="114">
        <v>3613</v>
      </c>
      <c r="H38" s="114">
        <v>10486</v>
      </c>
      <c r="I38" s="115">
        <v>9895</v>
      </c>
      <c r="J38" s="114">
        <v>7298</v>
      </c>
      <c r="K38" s="114">
        <v>2597</v>
      </c>
      <c r="L38" s="423">
        <v>3211</v>
      </c>
      <c r="M38" s="424">
        <v>2827</v>
      </c>
    </row>
    <row r="39" spans="1:13" ht="11.1" customHeight="1" x14ac:dyDescent="0.2">
      <c r="A39" s="422" t="s">
        <v>387</v>
      </c>
      <c r="B39" s="115">
        <v>33555</v>
      </c>
      <c r="C39" s="114">
        <v>19034</v>
      </c>
      <c r="D39" s="114">
        <v>14521</v>
      </c>
      <c r="E39" s="114">
        <v>24834</v>
      </c>
      <c r="F39" s="114">
        <v>8721</v>
      </c>
      <c r="G39" s="114">
        <v>3452</v>
      </c>
      <c r="H39" s="114">
        <v>10714</v>
      </c>
      <c r="I39" s="115">
        <v>10075</v>
      </c>
      <c r="J39" s="114">
        <v>7433</v>
      </c>
      <c r="K39" s="114">
        <v>2642</v>
      </c>
      <c r="L39" s="423">
        <v>2380</v>
      </c>
      <c r="M39" s="424">
        <v>2308</v>
      </c>
    </row>
    <row r="40" spans="1:13" ht="11.1" customHeight="1" x14ac:dyDescent="0.2">
      <c r="A40" s="425" t="s">
        <v>388</v>
      </c>
      <c r="B40" s="115">
        <v>34177</v>
      </c>
      <c r="C40" s="114">
        <v>19471</v>
      </c>
      <c r="D40" s="114">
        <v>14706</v>
      </c>
      <c r="E40" s="114">
        <v>25465</v>
      </c>
      <c r="F40" s="114">
        <v>8712</v>
      </c>
      <c r="G40" s="114">
        <v>3854</v>
      </c>
      <c r="H40" s="114">
        <v>10823</v>
      </c>
      <c r="I40" s="115">
        <v>10053</v>
      </c>
      <c r="J40" s="114">
        <v>7311</v>
      </c>
      <c r="K40" s="114">
        <v>2742</v>
      </c>
      <c r="L40" s="423">
        <v>3383</v>
      </c>
      <c r="M40" s="424">
        <v>2710</v>
      </c>
    </row>
    <row r="41" spans="1:13" s="110" customFormat="1" ht="11.1" customHeight="1" x14ac:dyDescent="0.2">
      <c r="A41" s="422" t="s">
        <v>389</v>
      </c>
      <c r="B41" s="115">
        <v>33480</v>
      </c>
      <c r="C41" s="114">
        <v>18978</v>
      </c>
      <c r="D41" s="114">
        <v>14502</v>
      </c>
      <c r="E41" s="114">
        <v>24914</v>
      </c>
      <c r="F41" s="114">
        <v>8566</v>
      </c>
      <c r="G41" s="114">
        <v>3632</v>
      </c>
      <c r="H41" s="114">
        <v>10762</v>
      </c>
      <c r="I41" s="115">
        <v>9719</v>
      </c>
      <c r="J41" s="114">
        <v>7044</v>
      </c>
      <c r="K41" s="114">
        <v>2675</v>
      </c>
      <c r="L41" s="423">
        <v>2191</v>
      </c>
      <c r="M41" s="424">
        <v>2874</v>
      </c>
    </row>
    <row r="42" spans="1:13" ht="15" customHeight="1" x14ac:dyDescent="0.2">
      <c r="A42" s="422" t="s">
        <v>397</v>
      </c>
      <c r="B42" s="115">
        <v>34010</v>
      </c>
      <c r="C42" s="114">
        <v>19249</v>
      </c>
      <c r="D42" s="114">
        <v>14761</v>
      </c>
      <c r="E42" s="114">
        <v>25008</v>
      </c>
      <c r="F42" s="114">
        <v>9002</v>
      </c>
      <c r="G42" s="114">
        <v>3636</v>
      </c>
      <c r="H42" s="114">
        <v>11033</v>
      </c>
      <c r="I42" s="115">
        <v>10000</v>
      </c>
      <c r="J42" s="114">
        <v>7267</v>
      </c>
      <c r="K42" s="114">
        <v>2733</v>
      </c>
      <c r="L42" s="423">
        <v>3414</v>
      </c>
      <c r="M42" s="424">
        <v>3110</v>
      </c>
    </row>
    <row r="43" spans="1:13" ht="11.1" customHeight="1" x14ac:dyDescent="0.2">
      <c r="A43" s="422" t="s">
        <v>387</v>
      </c>
      <c r="B43" s="115">
        <v>33892</v>
      </c>
      <c r="C43" s="114">
        <v>19214</v>
      </c>
      <c r="D43" s="114">
        <v>14678</v>
      </c>
      <c r="E43" s="114">
        <v>24857</v>
      </c>
      <c r="F43" s="114">
        <v>9035</v>
      </c>
      <c r="G43" s="114">
        <v>3484</v>
      </c>
      <c r="H43" s="114">
        <v>11101</v>
      </c>
      <c r="I43" s="115">
        <v>10148</v>
      </c>
      <c r="J43" s="114">
        <v>7411</v>
      </c>
      <c r="K43" s="114">
        <v>2737</v>
      </c>
      <c r="L43" s="423">
        <v>2484</v>
      </c>
      <c r="M43" s="424">
        <v>2614</v>
      </c>
    </row>
    <row r="44" spans="1:13" ht="11.1" customHeight="1" x14ac:dyDescent="0.2">
      <c r="A44" s="422" t="s">
        <v>388</v>
      </c>
      <c r="B44" s="115">
        <v>34277</v>
      </c>
      <c r="C44" s="114">
        <v>19302</v>
      </c>
      <c r="D44" s="114">
        <v>14975</v>
      </c>
      <c r="E44" s="114">
        <v>25211</v>
      </c>
      <c r="F44" s="114">
        <v>9066</v>
      </c>
      <c r="G44" s="114">
        <v>3857</v>
      </c>
      <c r="H44" s="114">
        <v>11160</v>
      </c>
      <c r="I44" s="115">
        <v>10067</v>
      </c>
      <c r="J44" s="114">
        <v>7193</v>
      </c>
      <c r="K44" s="114">
        <v>2874</v>
      </c>
      <c r="L44" s="423">
        <v>3554</v>
      </c>
      <c r="M44" s="424">
        <v>3126</v>
      </c>
    </row>
    <row r="45" spans="1:13" s="110" customFormat="1" ht="11.1" customHeight="1" x14ac:dyDescent="0.2">
      <c r="A45" s="422" t="s">
        <v>389</v>
      </c>
      <c r="B45" s="115">
        <v>33599</v>
      </c>
      <c r="C45" s="114">
        <v>18775</v>
      </c>
      <c r="D45" s="114">
        <v>14824</v>
      </c>
      <c r="E45" s="114">
        <v>24645</v>
      </c>
      <c r="F45" s="114">
        <v>8954</v>
      </c>
      <c r="G45" s="114">
        <v>3679</v>
      </c>
      <c r="H45" s="114">
        <v>11071</v>
      </c>
      <c r="I45" s="115">
        <v>9874</v>
      </c>
      <c r="J45" s="114">
        <v>7127</v>
      </c>
      <c r="K45" s="114">
        <v>2747</v>
      </c>
      <c r="L45" s="423">
        <v>2135</v>
      </c>
      <c r="M45" s="424">
        <v>2867</v>
      </c>
    </row>
    <row r="46" spans="1:13" ht="15" customHeight="1" x14ac:dyDescent="0.2">
      <c r="A46" s="422" t="s">
        <v>398</v>
      </c>
      <c r="B46" s="115">
        <v>33821</v>
      </c>
      <c r="C46" s="114">
        <v>18851</v>
      </c>
      <c r="D46" s="114">
        <v>14970</v>
      </c>
      <c r="E46" s="114">
        <v>24618</v>
      </c>
      <c r="F46" s="114">
        <v>9203</v>
      </c>
      <c r="G46" s="114">
        <v>3644</v>
      </c>
      <c r="H46" s="114">
        <v>11163</v>
      </c>
      <c r="I46" s="115">
        <v>9815</v>
      </c>
      <c r="J46" s="114">
        <v>7053</v>
      </c>
      <c r="K46" s="114">
        <v>2762</v>
      </c>
      <c r="L46" s="423">
        <v>3175</v>
      </c>
      <c r="M46" s="424">
        <v>3442</v>
      </c>
    </row>
    <row r="47" spans="1:13" ht="11.1" customHeight="1" x14ac:dyDescent="0.2">
      <c r="A47" s="422" t="s">
        <v>387</v>
      </c>
      <c r="B47" s="115">
        <v>33557</v>
      </c>
      <c r="C47" s="114">
        <v>18587</v>
      </c>
      <c r="D47" s="114">
        <v>14970</v>
      </c>
      <c r="E47" s="114">
        <v>24202</v>
      </c>
      <c r="F47" s="114">
        <v>9355</v>
      </c>
      <c r="G47" s="114">
        <v>3590</v>
      </c>
      <c r="H47" s="114">
        <v>11203</v>
      </c>
      <c r="I47" s="115">
        <v>10029</v>
      </c>
      <c r="J47" s="114">
        <v>7178</v>
      </c>
      <c r="K47" s="114">
        <v>2851</v>
      </c>
      <c r="L47" s="423">
        <v>2630</v>
      </c>
      <c r="M47" s="424">
        <v>2849</v>
      </c>
    </row>
    <row r="48" spans="1:13" ht="11.1" customHeight="1" x14ac:dyDescent="0.2">
      <c r="A48" s="422" t="s">
        <v>388</v>
      </c>
      <c r="B48" s="115">
        <v>34108</v>
      </c>
      <c r="C48" s="114">
        <v>18875</v>
      </c>
      <c r="D48" s="114">
        <v>15233</v>
      </c>
      <c r="E48" s="114">
        <v>24485</v>
      </c>
      <c r="F48" s="114">
        <v>9623</v>
      </c>
      <c r="G48" s="114">
        <v>4025</v>
      </c>
      <c r="H48" s="114">
        <v>11271</v>
      </c>
      <c r="I48" s="115">
        <v>10296</v>
      </c>
      <c r="J48" s="114">
        <v>7142</v>
      </c>
      <c r="K48" s="114">
        <v>3154</v>
      </c>
      <c r="L48" s="423">
        <v>3674</v>
      </c>
      <c r="M48" s="424">
        <v>3227</v>
      </c>
    </row>
    <row r="49" spans="1:17" s="110" customFormat="1" ht="11.1" customHeight="1" x14ac:dyDescent="0.2">
      <c r="A49" s="422" t="s">
        <v>389</v>
      </c>
      <c r="B49" s="115">
        <v>33332</v>
      </c>
      <c r="C49" s="114">
        <v>18217</v>
      </c>
      <c r="D49" s="114">
        <v>15115</v>
      </c>
      <c r="E49" s="114">
        <v>23749</v>
      </c>
      <c r="F49" s="114">
        <v>9583</v>
      </c>
      <c r="G49" s="114">
        <v>3794</v>
      </c>
      <c r="H49" s="114">
        <v>11218</v>
      </c>
      <c r="I49" s="115">
        <v>10081</v>
      </c>
      <c r="J49" s="114">
        <v>6973</v>
      </c>
      <c r="K49" s="114">
        <v>3108</v>
      </c>
      <c r="L49" s="423">
        <v>2284</v>
      </c>
      <c r="M49" s="424">
        <v>3079</v>
      </c>
    </row>
    <row r="50" spans="1:17" ht="15" customHeight="1" x14ac:dyDescent="0.2">
      <c r="A50" s="422" t="s">
        <v>399</v>
      </c>
      <c r="B50" s="143">
        <v>33105</v>
      </c>
      <c r="C50" s="144">
        <v>18008</v>
      </c>
      <c r="D50" s="144">
        <v>15097</v>
      </c>
      <c r="E50" s="144">
        <v>23409</v>
      </c>
      <c r="F50" s="144">
        <v>9696</v>
      </c>
      <c r="G50" s="144">
        <v>3721</v>
      </c>
      <c r="H50" s="144">
        <v>11168</v>
      </c>
      <c r="I50" s="143">
        <v>9751</v>
      </c>
      <c r="J50" s="144">
        <v>6748</v>
      </c>
      <c r="K50" s="144">
        <v>3003</v>
      </c>
      <c r="L50" s="426">
        <v>3019</v>
      </c>
      <c r="M50" s="427">
        <v>3356</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-2.117027882085095</v>
      </c>
      <c r="C6" s="480">
        <f>'Tabelle 3.3'!J11</f>
        <v>-0.65206316861946001</v>
      </c>
      <c r="D6" s="481">
        <f t="shared" ref="D6:E9" si="0">IF(OR(AND(B6&gt;=-50,B6&lt;=50),ISNUMBER(B6)=FALSE),B6,"")</f>
        <v>-2.117027882085095</v>
      </c>
      <c r="E6" s="481">
        <f t="shared" si="0"/>
        <v>-0.65206316861946001</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1.3225681822425275</v>
      </c>
      <c r="C7" s="480">
        <f>'Tabelle 3.1'!J23</f>
        <v>-3.156552267354261</v>
      </c>
      <c r="D7" s="481">
        <f t="shared" si="0"/>
        <v>1.3225681822425275</v>
      </c>
      <c r="E7" s="481">
        <f>IF(OR(AND(C7&gt;=-50,C7&lt;=50),ISNUMBER(C7)=FALSE),C7,"")</f>
        <v>-3.156552267354261</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-2.117027882085095</v>
      </c>
      <c r="C14" s="480">
        <f>'Tabelle 3.3'!J11</f>
        <v>-0.65206316861946001</v>
      </c>
      <c r="D14" s="481">
        <f>IF(OR(AND(B14&gt;=-50,B14&lt;=50),ISNUMBER(B14)=FALSE),B14,"")</f>
        <v>-2.117027882085095</v>
      </c>
      <c r="E14" s="481">
        <f>IF(OR(AND(C14&gt;=-50,C14&lt;=50),ISNUMBER(C14)=FALSE),C14,"")</f>
        <v>-0.65206316861946001</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1.2422360248447204</v>
      </c>
      <c r="C15" s="480">
        <f>'Tabelle 3.3'!J12</f>
        <v>7.3619631901840492</v>
      </c>
      <c r="D15" s="481">
        <f t="shared" ref="D15:E45" si="3">IF(OR(AND(B15&gt;=-50,B15&lt;=50),ISNUMBER(B15)=FALSE),B15,"")</f>
        <v>1.2422360248447204</v>
      </c>
      <c r="E15" s="481">
        <f t="shared" si="3"/>
        <v>7.3619631901840492</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-60.166468489892985</v>
      </c>
      <c r="C16" s="480">
        <f>'Tabelle 3.3'!J13</f>
        <v>-16.129032258064516</v>
      </c>
      <c r="D16" s="481" t="str">
        <f t="shared" si="3"/>
        <v/>
      </c>
      <c r="E16" s="481">
        <f t="shared" si="3"/>
        <v>-16.129032258064516</v>
      </c>
      <c r="F16" s="476" t="str">
        <f t="shared" si="4"/>
        <v>&lt; -50</v>
      </c>
      <c r="G16" s="476" t="str">
        <f t="shared" si="4"/>
        <v/>
      </c>
      <c r="H16" s="482">
        <f t="shared" si="5"/>
        <v>0.75</v>
      </c>
      <c r="I16" s="482" t="str">
        <f t="shared" si="5"/>
        <v/>
      </c>
      <c r="J16" s="476">
        <f t="shared" si="6"/>
        <v>25</v>
      </c>
      <c r="K16" s="476">
        <f t="shared" si="7"/>
        <v>-45</v>
      </c>
      <c r="L16" s="476" t="e">
        <f t="shared" si="8"/>
        <v>#N/A</v>
      </c>
      <c r="M16" s="476" t="e">
        <f t="shared" si="9"/>
        <v>#N/A</v>
      </c>
      <c r="N16" s="476">
        <v>25</v>
      </c>
    </row>
    <row r="17" spans="1:14" s="475" customFormat="1" ht="15" customHeight="1" x14ac:dyDescent="0.2">
      <c r="A17" s="475">
        <v>4</v>
      </c>
      <c r="B17" s="479">
        <f>'Tabelle 2.3'!J14</f>
        <v>-0.76706724622858602</v>
      </c>
      <c r="C17" s="480">
        <f>'Tabelle 3.3'!J14</f>
        <v>-1.1441647597254005</v>
      </c>
      <c r="D17" s="481">
        <f t="shared" si="3"/>
        <v>-0.76706724622858602</v>
      </c>
      <c r="E17" s="481">
        <f t="shared" si="3"/>
        <v>-1.1441647597254005</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7.8904991948470213</v>
      </c>
      <c r="C18" s="480">
        <f>'Tabelle 3.3'!J15</f>
        <v>24.637681159420289</v>
      </c>
      <c r="D18" s="481">
        <f t="shared" si="3"/>
        <v>7.8904991948470213</v>
      </c>
      <c r="E18" s="481">
        <f t="shared" si="3"/>
        <v>24.637681159420289</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-4.9280418665503705</v>
      </c>
      <c r="C19" s="480">
        <f>'Tabelle 3.3'!J16</f>
        <v>-8.9965397923875425</v>
      </c>
      <c r="D19" s="481">
        <f t="shared" si="3"/>
        <v>-4.9280418665503705</v>
      </c>
      <c r="E19" s="481">
        <f t="shared" si="3"/>
        <v>-8.9965397923875425</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3.4102306920762286</v>
      </c>
      <c r="C20" s="480">
        <f>'Tabelle 3.3'!J17</f>
        <v>5.0632911392405067</v>
      </c>
      <c r="D20" s="481">
        <f t="shared" si="3"/>
        <v>3.4102306920762286</v>
      </c>
      <c r="E20" s="481">
        <f t="shared" si="3"/>
        <v>5.0632911392405067</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5.2984574111334677</v>
      </c>
      <c r="C21" s="480">
        <f>'Tabelle 3.3'!J18</f>
        <v>5.8666666666666663</v>
      </c>
      <c r="D21" s="481">
        <f t="shared" si="3"/>
        <v>5.2984574111334677</v>
      </c>
      <c r="E21" s="481">
        <f t="shared" si="3"/>
        <v>5.8666666666666663</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1.3663220088626293</v>
      </c>
      <c r="C22" s="480">
        <f>'Tabelle 3.3'!J19</f>
        <v>10.331491712707182</v>
      </c>
      <c r="D22" s="481">
        <f t="shared" si="3"/>
        <v>1.3663220088626293</v>
      </c>
      <c r="E22" s="481">
        <f t="shared" si="3"/>
        <v>10.331491712707182</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-0.3544004725339634</v>
      </c>
      <c r="C23" s="480">
        <f>'Tabelle 3.3'!J20</f>
        <v>-15.41019955654102</v>
      </c>
      <c r="D23" s="481">
        <f t="shared" si="3"/>
        <v>-0.3544004725339634</v>
      </c>
      <c r="E23" s="481">
        <f t="shared" si="3"/>
        <v>-15.41019955654102</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-2.295918367346939</v>
      </c>
      <c r="C24" s="480">
        <f>'Tabelle 3.3'!J21</f>
        <v>-1.3020833333333333</v>
      </c>
      <c r="D24" s="481">
        <f t="shared" si="3"/>
        <v>-2.295918367346939</v>
      </c>
      <c r="E24" s="481">
        <f t="shared" si="3"/>
        <v>-1.3020833333333333</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-3.4749034749034751</v>
      </c>
      <c r="C25" s="480">
        <f>'Tabelle 3.3'!J22</f>
        <v>-24.444444444444443</v>
      </c>
      <c r="D25" s="481">
        <f t="shared" si="3"/>
        <v>-3.4749034749034751</v>
      </c>
      <c r="E25" s="481">
        <f t="shared" si="3"/>
        <v>-24.444444444444443</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-0.53667262969588547</v>
      </c>
      <c r="C26" s="480">
        <f>'Tabelle 3.3'!J23</f>
        <v>-15.476190476190476</v>
      </c>
      <c r="D26" s="481">
        <f t="shared" si="3"/>
        <v>-0.53667262969588547</v>
      </c>
      <c r="E26" s="481">
        <f t="shared" si="3"/>
        <v>-15.476190476190476</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5.5285540704738763</v>
      </c>
      <c r="C27" s="480">
        <f>'Tabelle 3.3'!J24</f>
        <v>-1.8131101813110182</v>
      </c>
      <c r="D27" s="481">
        <f t="shared" si="3"/>
        <v>5.5285540704738763</v>
      </c>
      <c r="E27" s="481">
        <f t="shared" si="3"/>
        <v>-1.8131101813110182</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-3.2037815126050422</v>
      </c>
      <c r="C28" s="480">
        <f>'Tabelle 3.3'!J25</f>
        <v>-1.6774193548387097</v>
      </c>
      <c r="D28" s="481">
        <f t="shared" si="3"/>
        <v>-3.2037815126050422</v>
      </c>
      <c r="E28" s="481">
        <f t="shared" si="3"/>
        <v>-1.6774193548387097</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-24.698795180722893</v>
      </c>
      <c r="C29" s="480">
        <f>'Tabelle 3.3'!J26</f>
        <v>-29.545454545454547</v>
      </c>
      <c r="D29" s="481">
        <f t="shared" si="3"/>
        <v>-24.698795180722893</v>
      </c>
      <c r="E29" s="481">
        <f t="shared" si="3"/>
        <v>-29.545454545454547</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1.2742382271468145</v>
      </c>
      <c r="C30" s="480">
        <f>'Tabelle 3.3'!J27</f>
        <v>-10</v>
      </c>
      <c r="D30" s="481">
        <f t="shared" si="3"/>
        <v>1.2742382271468145</v>
      </c>
      <c r="E30" s="481">
        <f t="shared" si="3"/>
        <v>-10</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4.3939393939393936</v>
      </c>
      <c r="C31" s="480">
        <f>'Tabelle 3.3'!J28</f>
        <v>-6.0606060606060606</v>
      </c>
      <c r="D31" s="481">
        <f t="shared" si="3"/>
        <v>4.3939393939393936</v>
      </c>
      <c r="E31" s="481">
        <f t="shared" si="3"/>
        <v>-6.0606060606060606</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2.6354319180087846</v>
      </c>
      <c r="C32" s="480">
        <f>'Tabelle 3.3'!J29</f>
        <v>-3.6710719530102791</v>
      </c>
      <c r="D32" s="481">
        <f t="shared" si="3"/>
        <v>2.6354319180087846</v>
      </c>
      <c r="E32" s="481">
        <f t="shared" si="3"/>
        <v>-3.6710719530102791</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2.1379980563654035</v>
      </c>
      <c r="C33" s="480">
        <f>'Tabelle 3.3'!J30</f>
        <v>6.3079777365491649</v>
      </c>
      <c r="D33" s="481">
        <f t="shared" si="3"/>
        <v>2.1379980563654035</v>
      </c>
      <c r="E33" s="481">
        <f t="shared" si="3"/>
        <v>6.3079777365491649</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3.6554832248372557</v>
      </c>
      <c r="C34" s="480">
        <f>'Tabelle 3.3'!J31</f>
        <v>-2.4585783003741315</v>
      </c>
      <c r="D34" s="481">
        <f t="shared" si="3"/>
        <v>3.6554832248372557</v>
      </c>
      <c r="E34" s="481">
        <f t="shared" si="3"/>
        <v>-2.4585783003741315</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t="str">
        <f>'Tabelle 2.3'!J32</f>
        <v>*</v>
      </c>
      <c r="C35" s="480" t="str">
        <f>'Tabelle 3.3'!J32</f>
        <v>*</v>
      </c>
      <c r="D35" s="481" t="str">
        <f t="shared" si="3"/>
        <v>*</v>
      </c>
      <c r="E35" s="481" t="str">
        <f t="shared" si="3"/>
        <v>*</v>
      </c>
      <c r="F35" s="476" t="str">
        <f t="shared" si="4"/>
        <v/>
      </c>
      <c r="G35" s="476" t="str">
        <f t="shared" si="4"/>
        <v/>
      </c>
      <c r="H35" s="482">
        <f t="shared" si="5"/>
        <v>-0.75</v>
      </c>
      <c r="I35" s="482">
        <f t="shared" si="5"/>
        <v>-0.75</v>
      </c>
      <c r="J35" s="476">
        <f t="shared" si="6"/>
        <v>222</v>
      </c>
      <c r="K35" s="476">
        <f t="shared" si="7"/>
        <v>45</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1.2422360248447204</v>
      </c>
      <c r="C37" s="480">
        <f>'Tabelle 3.3'!J34</f>
        <v>7.3619631901840492</v>
      </c>
      <c r="D37" s="481">
        <f t="shared" si="3"/>
        <v>1.2422360248447204</v>
      </c>
      <c r="E37" s="481">
        <f t="shared" si="3"/>
        <v>7.3619631901840492</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-10.309037900874635</v>
      </c>
      <c r="C38" s="480">
        <f>'Tabelle 3.3'!J35</f>
        <v>1.4234875444839858</v>
      </c>
      <c r="D38" s="481">
        <f t="shared" si="3"/>
        <v>-10.309037900874635</v>
      </c>
      <c r="E38" s="481">
        <f t="shared" si="3"/>
        <v>1.4234875444839858</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0.66177643119119756</v>
      </c>
      <c r="C39" s="480">
        <f>'Tabelle 3.3'!J36</f>
        <v>-0.9878505734075167</v>
      </c>
      <c r="D39" s="481">
        <f t="shared" si="3"/>
        <v>0.66177643119119756</v>
      </c>
      <c r="E39" s="481">
        <f t="shared" si="3"/>
        <v>-0.9878505734075167</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0.66177643119119756</v>
      </c>
      <c r="C45" s="480">
        <f>'Tabelle 3.3'!J36</f>
        <v>-0.9878505734075167</v>
      </c>
      <c r="D45" s="481">
        <f t="shared" si="3"/>
        <v>0.66177643119119756</v>
      </c>
      <c r="E45" s="481">
        <f t="shared" si="3"/>
        <v>-0.9878505734075167</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32461</v>
      </c>
      <c r="C51" s="487">
        <v>7648</v>
      </c>
      <c r="D51" s="487">
        <v>2180</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32393</v>
      </c>
      <c r="C52" s="487">
        <v>7865</v>
      </c>
      <c r="D52" s="487">
        <v>2241</v>
      </c>
      <c r="E52" s="488">
        <f t="shared" ref="E52:G70" si="11">IF($A$51=37802,IF(COUNTBLANK(B$51:B$70)&gt;0,#N/A,B52/B$51*100),IF(COUNTBLANK(B$51:B$75)&gt;0,#N/A,B52/B$51*100))</f>
        <v>99.790517852191869</v>
      </c>
      <c r="F52" s="488">
        <f t="shared" si="11"/>
        <v>102.83734309623431</v>
      </c>
      <c r="G52" s="488">
        <f t="shared" si="11"/>
        <v>102.79816513761469</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33034</v>
      </c>
      <c r="C53" s="487">
        <v>7723</v>
      </c>
      <c r="D53" s="487">
        <v>2363</v>
      </c>
      <c r="E53" s="488">
        <f t="shared" si="11"/>
        <v>101.76519515726564</v>
      </c>
      <c r="F53" s="488">
        <f t="shared" si="11"/>
        <v>100.98064853556485</v>
      </c>
      <c r="G53" s="488">
        <f t="shared" si="11"/>
        <v>108.39449541284402</v>
      </c>
      <c r="H53" s="489">
        <f>IF(ISERROR(L53)=TRUE,IF(MONTH(A53)=MONTH(MAX(A$51:A$75)),A53,""),"")</f>
        <v>41883</v>
      </c>
      <c r="I53" s="488">
        <f t="shared" si="12"/>
        <v>101.76519515726564</v>
      </c>
      <c r="J53" s="488">
        <f t="shared" si="10"/>
        <v>100.98064853556485</v>
      </c>
      <c r="K53" s="488">
        <f t="shared" si="10"/>
        <v>108.39449541284402</v>
      </c>
      <c r="L53" s="488" t="e">
        <f t="shared" si="13"/>
        <v>#N/A</v>
      </c>
    </row>
    <row r="54" spans="1:14" ht="15" customHeight="1" x14ac:dyDescent="0.2">
      <c r="A54" s="490" t="s">
        <v>462</v>
      </c>
      <c r="B54" s="487">
        <v>32125</v>
      </c>
      <c r="C54" s="487">
        <v>7679</v>
      </c>
      <c r="D54" s="487">
        <v>2327</v>
      </c>
      <c r="E54" s="488">
        <f t="shared" si="11"/>
        <v>98.96491174024213</v>
      </c>
      <c r="F54" s="488">
        <f t="shared" si="11"/>
        <v>100.40533472803348</v>
      </c>
      <c r="G54" s="488">
        <f t="shared" si="11"/>
        <v>106.74311926605505</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32602</v>
      </c>
      <c r="C55" s="487">
        <v>7579</v>
      </c>
      <c r="D55" s="487">
        <v>2307</v>
      </c>
      <c r="E55" s="488">
        <f t="shared" si="11"/>
        <v>100.43436739471983</v>
      </c>
      <c r="F55" s="488">
        <f t="shared" si="11"/>
        <v>99.097803347280333</v>
      </c>
      <c r="G55" s="488">
        <f t="shared" si="11"/>
        <v>105.8256880733945</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32489</v>
      </c>
      <c r="C56" s="487">
        <v>7729</v>
      </c>
      <c r="D56" s="487">
        <v>2335</v>
      </c>
      <c r="E56" s="488">
        <f t="shared" si="11"/>
        <v>100.08625735497982</v>
      </c>
      <c r="F56" s="488">
        <f t="shared" si="11"/>
        <v>101.05910041841004</v>
      </c>
      <c r="G56" s="488">
        <f t="shared" si="11"/>
        <v>107.11009174311927</v>
      </c>
      <c r="H56" s="489" t="str">
        <f t="shared" si="14"/>
        <v/>
      </c>
      <c r="I56" s="488" t="str">
        <f t="shared" si="12"/>
        <v/>
      </c>
      <c r="J56" s="488" t="str">
        <f t="shared" si="10"/>
        <v/>
      </c>
      <c r="K56" s="488" t="str">
        <f t="shared" si="10"/>
        <v/>
      </c>
      <c r="L56" s="488" t="e">
        <f t="shared" si="13"/>
        <v>#N/A</v>
      </c>
    </row>
    <row r="57" spans="1:14" ht="15" customHeight="1" x14ac:dyDescent="0.2">
      <c r="A57" s="490">
        <v>42248</v>
      </c>
      <c r="B57" s="487">
        <v>32974</v>
      </c>
      <c r="C57" s="487">
        <v>7556</v>
      </c>
      <c r="D57" s="487">
        <v>2474</v>
      </c>
      <c r="E57" s="488">
        <f t="shared" si="11"/>
        <v>101.58035796802316</v>
      </c>
      <c r="F57" s="488">
        <f t="shared" si="11"/>
        <v>98.79707112970712</v>
      </c>
      <c r="G57" s="488">
        <f t="shared" si="11"/>
        <v>113.48623853211008</v>
      </c>
      <c r="H57" s="489">
        <f t="shared" si="14"/>
        <v>42248</v>
      </c>
      <c r="I57" s="488">
        <f t="shared" si="12"/>
        <v>101.58035796802316</v>
      </c>
      <c r="J57" s="488">
        <f t="shared" si="10"/>
        <v>98.79707112970712</v>
      </c>
      <c r="K57" s="488">
        <f t="shared" si="10"/>
        <v>113.48623853211008</v>
      </c>
      <c r="L57" s="488" t="e">
        <f t="shared" si="13"/>
        <v>#N/A</v>
      </c>
    </row>
    <row r="58" spans="1:14" ht="15" customHeight="1" x14ac:dyDescent="0.2">
      <c r="A58" s="490" t="s">
        <v>465</v>
      </c>
      <c r="B58" s="487">
        <v>32480</v>
      </c>
      <c r="C58" s="487">
        <v>7355</v>
      </c>
      <c r="D58" s="487">
        <v>2474</v>
      </c>
      <c r="E58" s="488">
        <f t="shared" si="11"/>
        <v>100.05853177659345</v>
      </c>
      <c r="F58" s="488">
        <f t="shared" si="11"/>
        <v>96.168933054393307</v>
      </c>
      <c r="G58" s="488">
        <f t="shared" si="11"/>
        <v>113.48623853211008</v>
      </c>
      <c r="H58" s="489" t="str">
        <f t="shared" si="14"/>
        <v/>
      </c>
      <c r="I58" s="488" t="str">
        <f t="shared" si="12"/>
        <v/>
      </c>
      <c r="J58" s="488" t="str">
        <f t="shared" si="10"/>
        <v/>
      </c>
      <c r="K58" s="488" t="str">
        <f t="shared" si="10"/>
        <v/>
      </c>
      <c r="L58" s="488" t="e">
        <f t="shared" si="13"/>
        <v>#N/A</v>
      </c>
    </row>
    <row r="59" spans="1:14" ht="15" customHeight="1" x14ac:dyDescent="0.2">
      <c r="A59" s="490" t="s">
        <v>466</v>
      </c>
      <c r="B59" s="487">
        <v>32864</v>
      </c>
      <c r="C59" s="487">
        <v>7437</v>
      </c>
      <c r="D59" s="487">
        <v>2455</v>
      </c>
      <c r="E59" s="488">
        <f t="shared" si="11"/>
        <v>101.24148978774529</v>
      </c>
      <c r="F59" s="488">
        <f t="shared" si="11"/>
        <v>97.24110878661088</v>
      </c>
      <c r="G59" s="488">
        <f t="shared" si="11"/>
        <v>112.61467889908256</v>
      </c>
      <c r="H59" s="489" t="str">
        <f t="shared" si="14"/>
        <v/>
      </c>
      <c r="I59" s="488" t="str">
        <f t="shared" si="12"/>
        <v/>
      </c>
      <c r="J59" s="488" t="str">
        <f t="shared" si="10"/>
        <v/>
      </c>
      <c r="K59" s="488" t="str">
        <f t="shared" si="10"/>
        <v/>
      </c>
      <c r="L59" s="488" t="e">
        <f t="shared" si="13"/>
        <v>#N/A</v>
      </c>
    </row>
    <row r="60" spans="1:14" ht="15" customHeight="1" x14ac:dyDescent="0.2">
      <c r="A60" s="490" t="s">
        <v>467</v>
      </c>
      <c r="B60" s="487">
        <v>32974</v>
      </c>
      <c r="C60" s="487">
        <v>7550</v>
      </c>
      <c r="D60" s="487">
        <v>2532</v>
      </c>
      <c r="E60" s="488">
        <f t="shared" si="11"/>
        <v>101.58035796802316</v>
      </c>
      <c r="F60" s="488">
        <f t="shared" si="11"/>
        <v>98.718619246861934</v>
      </c>
      <c r="G60" s="488">
        <f t="shared" si="11"/>
        <v>116.14678899082568</v>
      </c>
      <c r="H60" s="489" t="str">
        <f t="shared" si="14"/>
        <v/>
      </c>
      <c r="I60" s="488" t="str">
        <f t="shared" si="12"/>
        <v/>
      </c>
      <c r="J60" s="488" t="str">
        <f t="shared" si="10"/>
        <v/>
      </c>
      <c r="K60" s="488" t="str">
        <f t="shared" si="10"/>
        <v/>
      </c>
      <c r="L60" s="488" t="e">
        <f t="shared" si="13"/>
        <v>#N/A</v>
      </c>
    </row>
    <row r="61" spans="1:14" ht="15" customHeight="1" x14ac:dyDescent="0.2">
      <c r="A61" s="490">
        <v>42614</v>
      </c>
      <c r="B61" s="487">
        <v>33519</v>
      </c>
      <c r="C61" s="487">
        <v>7445</v>
      </c>
      <c r="D61" s="487">
        <v>2672</v>
      </c>
      <c r="E61" s="488">
        <f t="shared" si="11"/>
        <v>103.259295770309</v>
      </c>
      <c r="F61" s="488">
        <f t="shared" si="11"/>
        <v>97.345711297071119</v>
      </c>
      <c r="G61" s="488">
        <f t="shared" si="11"/>
        <v>122.56880733944955</v>
      </c>
      <c r="H61" s="489">
        <f t="shared" si="14"/>
        <v>42614</v>
      </c>
      <c r="I61" s="488">
        <f t="shared" si="12"/>
        <v>103.259295770309</v>
      </c>
      <c r="J61" s="488">
        <f t="shared" si="10"/>
        <v>97.345711297071119</v>
      </c>
      <c r="K61" s="488">
        <f t="shared" si="10"/>
        <v>122.56880733944955</v>
      </c>
      <c r="L61" s="488" t="e">
        <f t="shared" si="13"/>
        <v>#N/A</v>
      </c>
    </row>
    <row r="62" spans="1:14" ht="15" customHeight="1" x14ac:dyDescent="0.2">
      <c r="A62" s="490" t="s">
        <v>468</v>
      </c>
      <c r="B62" s="487">
        <v>33063</v>
      </c>
      <c r="C62" s="487">
        <v>7313</v>
      </c>
      <c r="D62" s="487">
        <v>2654</v>
      </c>
      <c r="E62" s="488">
        <f t="shared" si="11"/>
        <v>101.85453313206617</v>
      </c>
      <c r="F62" s="488">
        <f t="shared" si="11"/>
        <v>95.619769874476987</v>
      </c>
      <c r="G62" s="488">
        <f t="shared" si="11"/>
        <v>121.74311926605506</v>
      </c>
      <c r="H62" s="489" t="str">
        <f t="shared" si="14"/>
        <v/>
      </c>
      <c r="I62" s="488" t="str">
        <f t="shared" si="12"/>
        <v/>
      </c>
      <c r="J62" s="488" t="str">
        <f t="shared" si="10"/>
        <v/>
      </c>
      <c r="K62" s="488" t="str">
        <f t="shared" si="10"/>
        <v/>
      </c>
      <c r="L62" s="488" t="e">
        <f t="shared" si="13"/>
        <v>#N/A</v>
      </c>
    </row>
    <row r="63" spans="1:14" ht="15" customHeight="1" x14ac:dyDescent="0.2">
      <c r="A63" s="490" t="s">
        <v>469</v>
      </c>
      <c r="B63" s="487">
        <v>33490</v>
      </c>
      <c r="C63" s="487">
        <v>7298</v>
      </c>
      <c r="D63" s="487">
        <v>2597</v>
      </c>
      <c r="E63" s="488">
        <f t="shared" si="11"/>
        <v>103.16995779550847</v>
      </c>
      <c r="F63" s="488">
        <f t="shared" si="11"/>
        <v>95.423640167364027</v>
      </c>
      <c r="G63" s="488">
        <f t="shared" si="11"/>
        <v>119.12844036697248</v>
      </c>
      <c r="H63" s="489" t="str">
        <f t="shared" si="14"/>
        <v/>
      </c>
      <c r="I63" s="488" t="str">
        <f t="shared" si="12"/>
        <v/>
      </c>
      <c r="J63" s="488" t="str">
        <f t="shared" si="10"/>
        <v/>
      </c>
      <c r="K63" s="488" t="str">
        <f t="shared" si="10"/>
        <v/>
      </c>
      <c r="L63" s="488" t="e">
        <f t="shared" si="13"/>
        <v>#N/A</v>
      </c>
    </row>
    <row r="64" spans="1:14" ht="15" customHeight="1" x14ac:dyDescent="0.2">
      <c r="A64" s="490" t="s">
        <v>470</v>
      </c>
      <c r="B64" s="487">
        <v>33555</v>
      </c>
      <c r="C64" s="487">
        <v>7433</v>
      </c>
      <c r="D64" s="487">
        <v>2642</v>
      </c>
      <c r="E64" s="488">
        <f t="shared" si="11"/>
        <v>103.37019808385448</v>
      </c>
      <c r="F64" s="488">
        <f t="shared" si="11"/>
        <v>97.188807531380746</v>
      </c>
      <c r="G64" s="488">
        <f t="shared" si="11"/>
        <v>121.19266055045873</v>
      </c>
      <c r="H64" s="489" t="str">
        <f t="shared" si="14"/>
        <v/>
      </c>
      <c r="I64" s="488" t="str">
        <f t="shared" si="12"/>
        <v/>
      </c>
      <c r="J64" s="488" t="str">
        <f t="shared" si="10"/>
        <v/>
      </c>
      <c r="K64" s="488" t="str">
        <f t="shared" si="10"/>
        <v/>
      </c>
      <c r="L64" s="488" t="e">
        <f t="shared" si="13"/>
        <v>#N/A</v>
      </c>
    </row>
    <row r="65" spans="1:12" ht="15" customHeight="1" x14ac:dyDescent="0.2">
      <c r="A65" s="490">
        <v>42979</v>
      </c>
      <c r="B65" s="487">
        <v>34177</v>
      </c>
      <c r="C65" s="487">
        <v>7311</v>
      </c>
      <c r="D65" s="487">
        <v>2742</v>
      </c>
      <c r="E65" s="488">
        <f t="shared" si="11"/>
        <v>105.2863436123348</v>
      </c>
      <c r="F65" s="488">
        <f t="shared" si="11"/>
        <v>95.593619246861934</v>
      </c>
      <c r="G65" s="488">
        <f t="shared" si="11"/>
        <v>125.77981651376146</v>
      </c>
      <c r="H65" s="489">
        <f t="shared" si="14"/>
        <v>42979</v>
      </c>
      <c r="I65" s="488">
        <f t="shared" si="12"/>
        <v>105.2863436123348</v>
      </c>
      <c r="J65" s="488">
        <f t="shared" si="10"/>
        <v>95.593619246861934</v>
      </c>
      <c r="K65" s="488">
        <f t="shared" si="10"/>
        <v>125.77981651376146</v>
      </c>
      <c r="L65" s="488" t="e">
        <f t="shared" si="13"/>
        <v>#N/A</v>
      </c>
    </row>
    <row r="66" spans="1:12" ht="15" customHeight="1" x14ac:dyDescent="0.2">
      <c r="A66" s="490" t="s">
        <v>471</v>
      </c>
      <c r="B66" s="487">
        <v>33480</v>
      </c>
      <c r="C66" s="487">
        <v>7044</v>
      </c>
      <c r="D66" s="487">
        <v>2675</v>
      </c>
      <c r="E66" s="488">
        <f t="shared" si="11"/>
        <v>103.13915159730138</v>
      </c>
      <c r="F66" s="488">
        <f t="shared" si="11"/>
        <v>92.10251046025104</v>
      </c>
      <c r="G66" s="488">
        <f t="shared" si="11"/>
        <v>122.70642201834863</v>
      </c>
      <c r="H66" s="489" t="str">
        <f t="shared" si="14"/>
        <v/>
      </c>
      <c r="I66" s="488" t="str">
        <f t="shared" si="12"/>
        <v/>
      </c>
      <c r="J66" s="488" t="str">
        <f t="shared" si="10"/>
        <v/>
      </c>
      <c r="K66" s="488" t="str">
        <f t="shared" si="10"/>
        <v/>
      </c>
      <c r="L66" s="488" t="e">
        <f t="shared" si="13"/>
        <v>#N/A</v>
      </c>
    </row>
    <row r="67" spans="1:12" ht="15" customHeight="1" x14ac:dyDescent="0.2">
      <c r="A67" s="490" t="s">
        <v>472</v>
      </c>
      <c r="B67" s="487">
        <v>34010</v>
      </c>
      <c r="C67" s="487">
        <v>7267</v>
      </c>
      <c r="D67" s="487">
        <v>2733</v>
      </c>
      <c r="E67" s="488">
        <f t="shared" si="11"/>
        <v>104.77188010227658</v>
      </c>
      <c r="F67" s="488">
        <f t="shared" si="11"/>
        <v>95.018305439330547</v>
      </c>
      <c r="G67" s="488">
        <f t="shared" si="11"/>
        <v>125.36697247706421</v>
      </c>
      <c r="H67" s="489" t="str">
        <f t="shared" si="14"/>
        <v/>
      </c>
      <c r="I67" s="488" t="str">
        <f t="shared" si="12"/>
        <v/>
      </c>
      <c r="J67" s="488" t="str">
        <f t="shared" si="12"/>
        <v/>
      </c>
      <c r="K67" s="488" t="str">
        <f t="shared" si="12"/>
        <v/>
      </c>
      <c r="L67" s="488" t="e">
        <f t="shared" si="13"/>
        <v>#N/A</v>
      </c>
    </row>
    <row r="68" spans="1:12" ht="15" customHeight="1" x14ac:dyDescent="0.2">
      <c r="A68" s="490" t="s">
        <v>473</v>
      </c>
      <c r="B68" s="487">
        <v>33892</v>
      </c>
      <c r="C68" s="487">
        <v>7411</v>
      </c>
      <c r="D68" s="487">
        <v>2737</v>
      </c>
      <c r="E68" s="488">
        <f t="shared" si="11"/>
        <v>104.40836696343305</v>
      </c>
      <c r="F68" s="488">
        <f t="shared" si="11"/>
        <v>96.901150627615067</v>
      </c>
      <c r="G68" s="488">
        <f t="shared" si="11"/>
        <v>125.55045871559633</v>
      </c>
      <c r="H68" s="489" t="str">
        <f t="shared" si="14"/>
        <v/>
      </c>
      <c r="I68" s="488" t="str">
        <f t="shared" si="12"/>
        <v/>
      </c>
      <c r="J68" s="488" t="str">
        <f t="shared" si="12"/>
        <v/>
      </c>
      <c r="K68" s="488" t="str">
        <f t="shared" si="12"/>
        <v/>
      </c>
      <c r="L68" s="488" t="e">
        <f t="shared" si="13"/>
        <v>#N/A</v>
      </c>
    </row>
    <row r="69" spans="1:12" ht="15" customHeight="1" x14ac:dyDescent="0.2">
      <c r="A69" s="490">
        <v>43344</v>
      </c>
      <c r="B69" s="487">
        <v>34277</v>
      </c>
      <c r="C69" s="487">
        <v>7193</v>
      </c>
      <c r="D69" s="487">
        <v>2874</v>
      </c>
      <c r="E69" s="488">
        <f t="shared" si="11"/>
        <v>105.5944055944056</v>
      </c>
      <c r="F69" s="488">
        <f t="shared" si="11"/>
        <v>94.050732217573213</v>
      </c>
      <c r="G69" s="488">
        <f t="shared" si="11"/>
        <v>131.83486238532109</v>
      </c>
      <c r="H69" s="489">
        <f t="shared" si="14"/>
        <v>43344</v>
      </c>
      <c r="I69" s="488">
        <f t="shared" si="12"/>
        <v>105.5944055944056</v>
      </c>
      <c r="J69" s="488">
        <f t="shared" si="12"/>
        <v>94.050732217573213</v>
      </c>
      <c r="K69" s="488">
        <f t="shared" si="12"/>
        <v>131.83486238532109</v>
      </c>
      <c r="L69" s="488" t="e">
        <f t="shared" si="13"/>
        <v>#N/A</v>
      </c>
    </row>
    <row r="70" spans="1:12" ht="15" customHeight="1" x14ac:dyDescent="0.2">
      <c r="A70" s="490" t="s">
        <v>474</v>
      </c>
      <c r="B70" s="487">
        <v>33599</v>
      </c>
      <c r="C70" s="487">
        <v>7127</v>
      </c>
      <c r="D70" s="487">
        <v>2747</v>
      </c>
      <c r="E70" s="488">
        <f t="shared" si="11"/>
        <v>103.50574535596562</v>
      </c>
      <c r="F70" s="488">
        <f t="shared" si="11"/>
        <v>93.187761506276146</v>
      </c>
      <c r="G70" s="488">
        <f t="shared" si="11"/>
        <v>126.0091743119266</v>
      </c>
      <c r="H70" s="489" t="str">
        <f t="shared" si="14"/>
        <v/>
      </c>
      <c r="I70" s="488" t="str">
        <f t="shared" si="12"/>
        <v/>
      </c>
      <c r="J70" s="488" t="str">
        <f t="shared" si="12"/>
        <v/>
      </c>
      <c r="K70" s="488" t="str">
        <f t="shared" si="12"/>
        <v/>
      </c>
      <c r="L70" s="488" t="e">
        <f t="shared" si="13"/>
        <v>#N/A</v>
      </c>
    </row>
    <row r="71" spans="1:12" ht="15" customHeight="1" x14ac:dyDescent="0.2">
      <c r="A71" s="490" t="s">
        <v>475</v>
      </c>
      <c r="B71" s="487">
        <v>33821</v>
      </c>
      <c r="C71" s="487">
        <v>7053</v>
      </c>
      <c r="D71" s="487">
        <v>2762</v>
      </c>
      <c r="E71" s="491">
        <f t="shared" ref="E71:G75" si="15">IF($A$51=37802,IF(COUNTBLANK(B$51:B$70)&gt;0,#N/A,IF(ISBLANK(B71)=FALSE,B71/B$51*100,#N/A)),IF(COUNTBLANK(B$51:B$75)&gt;0,#N/A,B71/B$51*100))</f>
        <v>104.18964295616277</v>
      </c>
      <c r="F71" s="491">
        <f t="shared" si="15"/>
        <v>92.220188284518827</v>
      </c>
      <c r="G71" s="491">
        <f t="shared" si="15"/>
        <v>126.69724770642202</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33557</v>
      </c>
      <c r="C72" s="487">
        <v>7178</v>
      </c>
      <c r="D72" s="487">
        <v>2851</v>
      </c>
      <c r="E72" s="491">
        <f t="shared" si="15"/>
        <v>103.37635932349589</v>
      </c>
      <c r="F72" s="491">
        <f t="shared" si="15"/>
        <v>93.854602510460253</v>
      </c>
      <c r="G72" s="491">
        <f t="shared" si="15"/>
        <v>130.77981651376146</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34108</v>
      </c>
      <c r="C73" s="487">
        <v>7142</v>
      </c>
      <c r="D73" s="487">
        <v>3154</v>
      </c>
      <c r="E73" s="491">
        <f t="shared" si="15"/>
        <v>105.07378084470595</v>
      </c>
      <c r="F73" s="491">
        <f t="shared" si="15"/>
        <v>93.38389121338912</v>
      </c>
      <c r="G73" s="491">
        <f t="shared" si="15"/>
        <v>144.67889908256882</v>
      </c>
      <c r="H73" s="492">
        <f>IF(A$51=37802,IF(ISERROR(L73)=TRUE,IF(ISBLANK(A73)=FALSE,IF(MONTH(A73)=MONTH(MAX(A$51:A$75)),A73,""),""),""),IF(ISERROR(L73)=TRUE,IF(MONTH(A73)=MONTH(MAX(A$51:A$75)),A73,""),""))</f>
        <v>43709</v>
      </c>
      <c r="I73" s="488">
        <f t="shared" si="12"/>
        <v>105.07378084470595</v>
      </c>
      <c r="J73" s="488">
        <f t="shared" si="12"/>
        <v>93.38389121338912</v>
      </c>
      <c r="K73" s="488">
        <f t="shared" si="12"/>
        <v>144.67889908256882</v>
      </c>
      <c r="L73" s="488" t="e">
        <f t="shared" si="13"/>
        <v>#N/A</v>
      </c>
    </row>
    <row r="74" spans="1:12" ht="15" customHeight="1" x14ac:dyDescent="0.2">
      <c r="A74" s="490" t="s">
        <v>477</v>
      </c>
      <c r="B74" s="487">
        <v>33332</v>
      </c>
      <c r="C74" s="487">
        <v>6973</v>
      </c>
      <c r="D74" s="487">
        <v>3108</v>
      </c>
      <c r="E74" s="491">
        <f t="shared" si="15"/>
        <v>102.6832198638366</v>
      </c>
      <c r="F74" s="491">
        <f t="shared" si="15"/>
        <v>91.17416317991632</v>
      </c>
      <c r="G74" s="491">
        <f t="shared" si="15"/>
        <v>142.56880733944953</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33105</v>
      </c>
      <c r="C75" s="493">
        <v>6748</v>
      </c>
      <c r="D75" s="493">
        <v>3003</v>
      </c>
      <c r="E75" s="491">
        <f t="shared" si="15"/>
        <v>101.98391916453591</v>
      </c>
      <c r="F75" s="491">
        <f t="shared" si="15"/>
        <v>88.23221757322176</v>
      </c>
      <c r="G75" s="491">
        <f t="shared" si="15"/>
        <v>137.75229357798165</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105.07378084470595</v>
      </c>
      <c r="J77" s="488">
        <f>IF(J75&lt;&gt;"",J75,IF(J74&lt;&gt;"",J74,IF(J73&lt;&gt;"",J73,IF(J72&lt;&gt;"",J72,IF(J71&lt;&gt;"",J71,IF(J70&lt;&gt;"",J70,""))))))</f>
        <v>93.38389121338912</v>
      </c>
      <c r="K77" s="488">
        <f>IF(K75&lt;&gt;"",K75,IF(K74&lt;&gt;"",K74,IF(K73&lt;&gt;"",K73,IF(K72&lt;&gt;"",K72,IF(K71&lt;&gt;"",K71,IF(K70&lt;&gt;"",K70,""))))))</f>
        <v>144.67889908256882</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+5,1%</v>
      </c>
      <c r="J79" s="488" t="str">
        <f>"GeB - ausschließlich: "&amp;IF(J77&gt;100,"+","")&amp;TEXT(J77-100,"0,0")&amp;"%"</f>
        <v>GeB - ausschließlich: -6,6%</v>
      </c>
      <c r="K79" s="488" t="str">
        <f>"GeB - im Nebenjob: "&amp;IF(K77&gt;100,"+","")&amp;TEXT(K77-100,"0,0")&amp;"%"</f>
        <v>GeB - im Nebenjob: +44,7%</v>
      </c>
    </row>
    <row r="81" spans="9:9" ht="15" customHeight="1" x14ac:dyDescent="0.2">
      <c r="I81" s="488" t="str">
        <f>IF(ISERROR(HLOOKUP(1,I$78:K$79,2,FALSE)),"",HLOOKUP(1,I$78:K$79,2,FALSE))</f>
        <v>GeB - im Nebenjob: +44,7%</v>
      </c>
    </row>
    <row r="82" spans="9:9" ht="15" customHeight="1" x14ac:dyDescent="0.2">
      <c r="I82" s="488" t="str">
        <f>IF(ISERROR(HLOOKUP(2,I$78:K$79,2,FALSE)),"",HLOOKUP(2,I$78:K$79,2,FALSE))</f>
        <v>SvB: +5,1%</v>
      </c>
    </row>
    <row r="83" spans="9:9" ht="15" customHeight="1" x14ac:dyDescent="0.2">
      <c r="I83" s="488" t="str">
        <f>IF(ISERROR(HLOOKUP(3,I$78:K$79,2,FALSE)),"",HLOOKUP(3,I$78:K$79,2,FALSE))</f>
        <v>GeB - ausschließlich: -6,6%</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2020-09-25T08:03:59Z</dcterms:created>
  <dcterms:modified xsi:type="dcterms:W3CDTF">2020-09-28T08:07:42Z</dcterms:modified>
</cp:coreProperties>
</file>