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M44" i="24"/>
  <c r="L44" i="24"/>
  <c r="I44" i="24"/>
  <c r="E44" i="24"/>
  <c r="D44" i="24"/>
  <c r="C44" i="24"/>
  <c r="G44" i="24" s="1"/>
  <c r="B44" i="24"/>
  <c r="K44" i="24" s="1"/>
  <c r="M43" i="24"/>
  <c r="I43" i="24"/>
  <c r="H43" i="24"/>
  <c r="G43" i="24"/>
  <c r="F43" i="24"/>
  <c r="E43" i="24"/>
  <c r="C43" i="24"/>
  <c r="L43" i="24" s="1"/>
  <c r="B43" i="24"/>
  <c r="D43" i="24" s="1"/>
  <c r="M42" i="24"/>
  <c r="L42" i="24"/>
  <c r="I42" i="24"/>
  <c r="E42" i="24"/>
  <c r="D42" i="24"/>
  <c r="C42" i="24"/>
  <c r="G42" i="24" s="1"/>
  <c r="B42" i="24"/>
  <c r="K42" i="24" s="1"/>
  <c r="M41" i="24"/>
  <c r="I41" i="24"/>
  <c r="H41" i="24"/>
  <c r="G41" i="24"/>
  <c r="F41" i="24"/>
  <c r="E41" i="24"/>
  <c r="C41" i="24"/>
  <c r="L41" i="24" s="1"/>
  <c r="B41" i="24"/>
  <c r="D41" i="24" s="1"/>
  <c r="M40" i="24"/>
  <c r="L40" i="24"/>
  <c r="I40" i="24"/>
  <c r="E40" i="24"/>
  <c r="D40" i="24"/>
  <c r="C40" i="24"/>
  <c r="G40" i="24" s="1"/>
  <c r="B40" i="24"/>
  <c r="K40" i="24" s="1"/>
  <c r="M36" i="24"/>
  <c r="L36" i="24"/>
  <c r="K36" i="24"/>
  <c r="J36" i="24"/>
  <c r="I36" i="24"/>
  <c r="H36" i="24"/>
  <c r="G36" i="24"/>
  <c r="F36" i="24"/>
  <c r="E36" i="24"/>
  <c r="D36" i="24"/>
  <c r="L57" i="15"/>
  <c r="K57" i="15"/>
  <c r="C38" i="24"/>
  <c r="C37" i="24"/>
  <c r="C35" i="24"/>
  <c r="C34" i="24"/>
  <c r="C33" i="24"/>
  <c r="C32" i="24"/>
  <c r="C31" i="24"/>
  <c r="C30" i="24"/>
  <c r="C29" i="24"/>
  <c r="C28" i="24"/>
  <c r="C27" i="24"/>
  <c r="C26" i="24"/>
  <c r="C25" i="24"/>
  <c r="C24" i="24"/>
  <c r="C23" i="24"/>
  <c r="C22" i="24"/>
  <c r="C21" i="24"/>
  <c r="C20" i="24"/>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J8" i="24" l="1"/>
  <c r="H8" i="24"/>
  <c r="F8" i="24"/>
  <c r="D8" i="24"/>
  <c r="K8" i="24"/>
  <c r="B14" i="24"/>
  <c r="B6" i="24"/>
  <c r="F17" i="24"/>
  <c r="D17" i="24"/>
  <c r="J17" i="24"/>
  <c r="H17" i="24"/>
  <c r="K17" i="24"/>
  <c r="K30" i="24"/>
  <c r="J30" i="24"/>
  <c r="H30" i="24"/>
  <c r="F30" i="24"/>
  <c r="D30" i="24"/>
  <c r="F33" i="24"/>
  <c r="D33" i="24"/>
  <c r="J33" i="24"/>
  <c r="H33" i="24"/>
  <c r="K33" i="24"/>
  <c r="M15" i="24"/>
  <c r="E15" i="24"/>
  <c r="L15" i="24"/>
  <c r="I15" i="24"/>
  <c r="G15" i="24"/>
  <c r="I28" i="24"/>
  <c r="M28" i="24"/>
  <c r="E28" i="24"/>
  <c r="L28" i="24"/>
  <c r="G28" i="24"/>
  <c r="G31" i="24"/>
  <c r="M31" i="24"/>
  <c r="E31" i="24"/>
  <c r="L31" i="24"/>
  <c r="I31" i="24"/>
  <c r="F9" i="24"/>
  <c r="D9" i="24"/>
  <c r="J9" i="24"/>
  <c r="H9" i="24"/>
  <c r="K9" i="24"/>
  <c r="K24" i="24"/>
  <c r="J24" i="24"/>
  <c r="H24" i="24"/>
  <c r="F24" i="24"/>
  <c r="D24" i="24"/>
  <c r="F27" i="24"/>
  <c r="D27" i="24"/>
  <c r="J27" i="24"/>
  <c r="H27" i="24"/>
  <c r="K27" i="24"/>
  <c r="I22" i="24"/>
  <c r="M22" i="24"/>
  <c r="E22" i="24"/>
  <c r="L22" i="24"/>
  <c r="G22" i="24"/>
  <c r="G25" i="24"/>
  <c r="M25" i="24"/>
  <c r="E25" i="24"/>
  <c r="L25" i="24"/>
  <c r="I25" i="24"/>
  <c r="C45" i="24"/>
  <c r="C39" i="24"/>
  <c r="J18" i="24"/>
  <c r="H18" i="24"/>
  <c r="F18" i="24"/>
  <c r="D18" i="24"/>
  <c r="K18" i="24"/>
  <c r="F21" i="24"/>
  <c r="D21" i="24"/>
  <c r="J21" i="24"/>
  <c r="H21" i="24"/>
  <c r="K21" i="24"/>
  <c r="K34" i="24"/>
  <c r="J34" i="24"/>
  <c r="H34" i="24"/>
  <c r="F34" i="24"/>
  <c r="D34" i="24"/>
  <c r="D38" i="24"/>
  <c r="K38" i="24"/>
  <c r="J38" i="24"/>
  <c r="H38" i="24"/>
  <c r="F38" i="24"/>
  <c r="I16" i="24"/>
  <c r="M16" i="24"/>
  <c r="E16" i="24"/>
  <c r="L16" i="24"/>
  <c r="G16" i="24"/>
  <c r="M19" i="24"/>
  <c r="E19" i="24"/>
  <c r="L19" i="24"/>
  <c r="I19" i="24"/>
  <c r="G19" i="24"/>
  <c r="I32" i="24"/>
  <c r="M32" i="24"/>
  <c r="E32" i="24"/>
  <c r="L32" i="24"/>
  <c r="G32" i="24"/>
  <c r="G35" i="24"/>
  <c r="M35" i="24"/>
  <c r="E35" i="24"/>
  <c r="L35" i="24"/>
  <c r="I35" i="24"/>
  <c r="F15" i="24"/>
  <c r="D15" i="24"/>
  <c r="J15" i="24"/>
  <c r="H15" i="24"/>
  <c r="K15" i="24"/>
  <c r="K28" i="24"/>
  <c r="J28" i="24"/>
  <c r="H28" i="24"/>
  <c r="F28" i="24"/>
  <c r="D28" i="24"/>
  <c r="F31" i="24"/>
  <c r="D31" i="24"/>
  <c r="J31" i="24"/>
  <c r="H31" i="24"/>
  <c r="K31" i="24"/>
  <c r="I26" i="24"/>
  <c r="M26" i="24"/>
  <c r="E26" i="24"/>
  <c r="L26" i="24"/>
  <c r="G26" i="24"/>
  <c r="G29" i="24"/>
  <c r="M29" i="24"/>
  <c r="E29" i="24"/>
  <c r="L29" i="24"/>
  <c r="I29" i="24"/>
  <c r="J22" i="24"/>
  <c r="H22" i="24"/>
  <c r="F22" i="24"/>
  <c r="D22" i="24"/>
  <c r="K22" i="24"/>
  <c r="F25" i="24"/>
  <c r="D25" i="24"/>
  <c r="J25" i="24"/>
  <c r="H25" i="24"/>
  <c r="K25" i="24"/>
  <c r="B45" i="24"/>
  <c r="B39" i="24"/>
  <c r="I20" i="24"/>
  <c r="M20" i="24"/>
  <c r="E20" i="24"/>
  <c r="L20" i="24"/>
  <c r="G20" i="24"/>
  <c r="G23" i="24"/>
  <c r="M23" i="24"/>
  <c r="E23" i="24"/>
  <c r="L23" i="24"/>
  <c r="I23" i="24"/>
  <c r="I37" i="24"/>
  <c r="G37" i="24"/>
  <c r="L37" i="24"/>
  <c r="M37" i="24"/>
  <c r="E37" i="24"/>
  <c r="J16" i="24"/>
  <c r="H16" i="24"/>
  <c r="F16" i="24"/>
  <c r="D16" i="24"/>
  <c r="K16" i="24"/>
  <c r="F19" i="24"/>
  <c r="D19" i="24"/>
  <c r="J19" i="24"/>
  <c r="H19" i="24"/>
  <c r="K19" i="24"/>
  <c r="K32" i="24"/>
  <c r="J32" i="24"/>
  <c r="H32" i="24"/>
  <c r="F32" i="24"/>
  <c r="D32" i="24"/>
  <c r="F35" i="24"/>
  <c r="D35" i="24"/>
  <c r="J35" i="24"/>
  <c r="H35" i="24"/>
  <c r="K35" i="24"/>
  <c r="I8" i="24"/>
  <c r="M8" i="24"/>
  <c r="E8" i="24"/>
  <c r="L8" i="24"/>
  <c r="G8" i="24"/>
  <c r="C14" i="24"/>
  <c r="C6" i="24"/>
  <c r="M17" i="24"/>
  <c r="E17" i="24"/>
  <c r="L17" i="24"/>
  <c r="I17" i="24"/>
  <c r="G17" i="24"/>
  <c r="I30" i="24"/>
  <c r="M30" i="24"/>
  <c r="E30" i="24"/>
  <c r="L30" i="24"/>
  <c r="G30" i="24"/>
  <c r="G33" i="24"/>
  <c r="M33" i="24"/>
  <c r="E33" i="24"/>
  <c r="L33" i="24"/>
  <c r="I33" i="24"/>
  <c r="K26" i="24"/>
  <c r="J26" i="24"/>
  <c r="H26" i="24"/>
  <c r="F26" i="24"/>
  <c r="D26" i="24"/>
  <c r="F29" i="24"/>
  <c r="D29" i="24"/>
  <c r="J29" i="24"/>
  <c r="H29" i="24"/>
  <c r="K29" i="24"/>
  <c r="M7" i="24"/>
  <c r="E7" i="24"/>
  <c r="L7" i="24"/>
  <c r="I7" i="24"/>
  <c r="G7" i="24"/>
  <c r="M9" i="24"/>
  <c r="E9" i="24"/>
  <c r="L9" i="24"/>
  <c r="I9" i="24"/>
  <c r="G9" i="24"/>
  <c r="I24" i="24"/>
  <c r="M24" i="24"/>
  <c r="E24" i="24"/>
  <c r="L24" i="24"/>
  <c r="G24" i="24"/>
  <c r="G27" i="24"/>
  <c r="M27" i="24"/>
  <c r="E27" i="24"/>
  <c r="L27" i="24"/>
  <c r="I27" i="24"/>
  <c r="F7" i="24"/>
  <c r="D7" i="24"/>
  <c r="J7" i="24"/>
  <c r="H7" i="24"/>
  <c r="K7" i="24"/>
  <c r="J20" i="24"/>
  <c r="H20" i="24"/>
  <c r="F20" i="24"/>
  <c r="D20" i="24"/>
  <c r="K20" i="24"/>
  <c r="F23" i="24"/>
  <c r="D23" i="24"/>
  <c r="J23" i="24"/>
  <c r="H23" i="24"/>
  <c r="K23" i="24"/>
  <c r="H37" i="24"/>
  <c r="F37" i="24"/>
  <c r="D37" i="24"/>
  <c r="K37" i="24"/>
  <c r="J37" i="24"/>
  <c r="I18" i="24"/>
  <c r="M18" i="24"/>
  <c r="E18" i="24"/>
  <c r="L18" i="24"/>
  <c r="G18" i="24"/>
  <c r="M21" i="24"/>
  <c r="E21" i="24"/>
  <c r="L21" i="24"/>
  <c r="I21" i="24"/>
  <c r="G21" i="24"/>
  <c r="I34" i="24"/>
  <c r="M34" i="24"/>
  <c r="E34" i="24"/>
  <c r="L34" i="24"/>
  <c r="G34" i="24"/>
  <c r="M38" i="24"/>
  <c r="E38" i="24"/>
  <c r="L38" i="24"/>
  <c r="G38" i="24"/>
  <c r="I38"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K77" i="24" s="1"/>
  <c r="J75" i="24"/>
  <c r="I75" i="24"/>
  <c r="I77" i="24" s="1"/>
  <c r="F40" i="24"/>
  <c r="J41" i="24"/>
  <c r="F42" i="24"/>
  <c r="J43" i="24"/>
  <c r="F44" i="24"/>
  <c r="K41" i="24"/>
  <c r="K43" i="24"/>
  <c r="H40" i="24"/>
  <c r="H42" i="24"/>
  <c r="H44" i="24"/>
  <c r="J40" i="24"/>
  <c r="J42" i="24"/>
  <c r="J44" i="24"/>
  <c r="I39" i="24" l="1"/>
  <c r="G39" i="24"/>
  <c r="L39" i="24"/>
  <c r="M39" i="24"/>
  <c r="E39" i="24"/>
  <c r="I78" i="24"/>
  <c r="I79" i="24"/>
  <c r="I6" i="24"/>
  <c r="M6" i="24"/>
  <c r="E6" i="24"/>
  <c r="L6" i="24"/>
  <c r="G6" i="24"/>
  <c r="J6" i="24"/>
  <c r="H6" i="24"/>
  <c r="F6" i="24"/>
  <c r="D6" i="24"/>
  <c r="K6" i="24"/>
  <c r="J77" i="24"/>
  <c r="I14" i="24"/>
  <c r="M14" i="24"/>
  <c r="E14" i="24"/>
  <c r="L14" i="24"/>
  <c r="G14" i="24"/>
  <c r="J14" i="24"/>
  <c r="H14" i="24"/>
  <c r="F14" i="24"/>
  <c r="D14" i="24"/>
  <c r="K14" i="24"/>
  <c r="H39" i="24"/>
  <c r="F39" i="24"/>
  <c r="D39" i="24"/>
  <c r="K39" i="24"/>
  <c r="J39" i="24"/>
  <c r="I45" i="24"/>
  <c r="G45" i="24"/>
  <c r="L45" i="24"/>
  <c r="M45" i="24"/>
  <c r="E45" i="24"/>
  <c r="K79" i="24"/>
  <c r="K78" i="24"/>
  <c r="H45" i="24"/>
  <c r="F45" i="24"/>
  <c r="D45" i="24"/>
  <c r="K45" i="24"/>
  <c r="J45" i="24"/>
  <c r="I82" i="24" l="1"/>
  <c r="I81" i="24"/>
  <c r="J79" i="24"/>
  <c r="J78" i="24"/>
  <c r="I83" i="24" s="1"/>
</calcChain>
</file>

<file path=xl/sharedStrings.xml><?xml version="1.0" encoding="utf-8"?>
<sst xmlns="http://schemas.openxmlformats.org/spreadsheetml/2006/main" count="1662" uniqueCount="520">
  <si>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</si>
  <si>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</si>
  <si>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</si>
  <si>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</si>
  <si>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</si>
  <si>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</si>
  <si>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</si>
  <si>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</si>
  <si>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</si>
  <si>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</si>
  <si>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</si>
  <si>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</si>
  <si>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</si>
  <si>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Gelsenkirchen, Stadt (05513)</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</si>
  <si>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</si>
  <si>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</si>
  <si>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</si>
  <si>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</si>
  <si>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</si>
  <si>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</si>
  <si>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</si>
  <si>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</si>
  <si>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</si>
  <si>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</si>
  <si>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</si>
  <si>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</si>
  <si>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</si>
  <si>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</si>
  <si>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West</t>
  </si>
  <si>
    <t>Josef-Gockeln-Str. 7</t>
  </si>
  <si>
    <t>40474 Düsseldorf</t>
  </si>
  <si>
    <t>E-Mail:</t>
  </si>
  <si>
    <t>Statistik-Service-West@arbeitsagentur.de</t>
  </si>
  <si>
    <t>Hotline:</t>
  </si>
  <si>
    <t>0211/4306-331</t>
  </si>
  <si>
    <t>Fax:</t>
  </si>
  <si>
    <t>0211/4306-470</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</si>
  <si>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</si>
  <si>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</si>
  <si>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</si>
  <si>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</si>
  <si>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</si>
  <si>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</si>
  <si>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</si>
  <si>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</si>
  <si>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</si>
  <si>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</si>
  <si>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</si>
  <si>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</si>
  <si>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</si>
  <si>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</si>
  <si>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</si>
  <si>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</si>
  <si>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</si>
  <si>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</si>
  <si>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</si>
  <si>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</si>
  <si>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</si>
  <si>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</si>
  <si>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</si>
  <si>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</si>
  <si>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</si>
  <si>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</si>
  <si>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</si>
  <si>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</si>
  <si>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</si>
  <si>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</si>
  <si>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</si>
  <si>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</si>
  <si>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</si>
  <si>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</si>
  <si>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</si>
  <si>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</si>
  <si>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</si>
  <si>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</si>
  <si>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</si>
  <si>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</si>
  <si>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</si>
  <si>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</si>
  <si>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</si>
  <si>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</si>
  <si>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</si>
  <si>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</si>
  <si>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</si>
  <si>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</si>
  <si>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</si>
  <si>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</si>
  <si>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</si>
  <si>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</si>
  <si>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</si>
  <si>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</si>
  <si>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</si>
  <si>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Gelsenkirchen, Stadt (05513);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</si>
  <si>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</si>
  <si>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</si>
  <si>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</si>
  <si>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</si>
  <si>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</si>
  <si>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</si>
  <si>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</si>
  <si>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</si>
  <si>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</si>
  <si>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</si>
  <si>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</si>
  <si>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</si>
  <si>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</si>
  <si>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</si>
  <si>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</si>
  <si>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</si>
  <si>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</si>
  <si>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</si>
  <si>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</si>
  <si>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</si>
  <si>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</si>
  <si>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</si>
  <si>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</si>
  <si>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</si>
  <si>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</si>
  <si>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</si>
  <si>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</si>
  <si>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</si>
  <si>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</si>
  <si>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</si>
  <si>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</si>
  <si>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</si>
  <si>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</si>
  <si>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</si>
  <si>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</si>
  <si>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</si>
  <si>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Nordrhein-Westfalen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</si>
  <si>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</si>
  <si>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</si>
  <si>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</si>
  <si>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</si>
  <si>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</si>
  <si>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</si>
  <si>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</si>
  <si>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</si>
  <si>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</si>
  <si>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</si>
  <si>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</si>
  <si>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</si>
  <si>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</si>
  <si>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</si>
  <si>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</si>
  <si>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</si>
  <si>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</si>
  <si>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</si>
  <si>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</si>
  <si>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</si>
  <si>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</si>
  <si>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</si>
  <si>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</si>
  <si>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</si>
  <si>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</si>
  <si>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</si>
  <si>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</si>
  <si>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</si>
  <si>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</si>
  <si>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</si>
  <si>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</si>
  <si>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</si>
  <si>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</si>
  <si>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</si>
  <si>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</si>
  <si>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</si>
  <si>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</si>
  <si>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</si>
  <si>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</si>
  <si>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</si>
  <si>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</si>
  <si>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</si>
  <si>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</si>
  <si>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</si>
  <si>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</si>
  <si>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</si>
  <si>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</si>
  <si>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</si>
  <si>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</si>
  <si>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</si>
  <si>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</si>
  <si>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</si>
  <si>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</si>
  <si>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Gelsenkirchen, Stadt (05513)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</si>
  <si>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</si>
  <si>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</si>
  <si>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</si>
  <si>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</si>
  <si>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</si>
  <si>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</si>
  <si>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</si>
  <si>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</si>
  <si>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</si>
  <si>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</si>
  <si>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</si>
  <si>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</si>
  <si>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</si>
  <si>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</si>
  <si>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</si>
  <si>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</si>
  <si>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</si>
  <si>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</si>
  <si>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</si>
  <si>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</si>
  <si>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</si>
  <si>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</si>
  <si>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</si>
  <si>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</si>
  <si>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</si>
  <si>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</si>
  <si>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</si>
  <si>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</si>
  <si>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</si>
  <si>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</si>
  <si>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</si>
  <si>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</si>
  <si>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</si>
  <si>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</si>
  <si>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</si>
  <si>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</si>
  <si>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</si>
  <si>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</si>
  <si>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</si>
  <si>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</si>
  <si>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</si>
  <si>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</si>
  <si>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</si>
  <si>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</si>
  <si>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</si>
  <si>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</si>
  <si>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</si>
  <si>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</si>
  <si>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</si>
  <si>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</si>
  <si>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</si>
  <si>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</si>
  <si>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</si>
  <si>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</si>
  <si>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</si>
  <si>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</si>
  <si>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</si>
  <si>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</si>
  <si>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</si>
  <si>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</si>
  <si>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</si>
  <si>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</si>
  <si>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</si>
  <si>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</si>
  <si>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</si>
  <si>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</si>
  <si>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</si>
  <si>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</si>
  <si>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</si>
  <si>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</si>
  <si>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</si>
  <si>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</si>
  <si>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</si>
  <si>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</si>
  <si>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</si>
  <si>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</si>
  <si>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</si>
  <si>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</si>
  <si>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</si>
  <si>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</si>
  <si>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</si>
  <si>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</si>
  <si>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</si>
  <si>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</si>
  <si>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</si>
  <si>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</si>
  <si>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</si>
  <si>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</si>
  <si>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</si>
  <si>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</si>
  <si>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</si>
  <si>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</si>
  <si>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</si>
  <si>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</si>
  <si>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</si>
  <si>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</si>
  <si>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</si>
  <si>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</si>
  <si>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</si>
  <si>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</si>
  <si>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</si>
  <si>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</si>
  <si>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</si>
  <si>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</si>
  <si>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</si>
  <si>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</si>
  <si>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</si>
  <si>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</si>
  <si>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</si>
  <si>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</si>
  <si>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</si>
  <si>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</si>
  <si>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</si>
  <si>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</si>
  <si>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</si>
  <si>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</si>
  <si>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</si>
  <si>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</si>
  <si>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</si>
  <si>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</si>
  <si>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</si>
  <si>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</si>
  <si>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</si>
  <si>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</si>
  <si>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</si>
  <si>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</si>
  <si>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</si>
  <si>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</si>
  <si>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</si>
  <si>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</si>
  <si>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</si>
  <si>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</si>
  <si>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</si>
  <si>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</si>
  <si>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</si>
  <si>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</si>
  <si>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</si>
  <si>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</si>
  <si>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</si>
  <si>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</si>
  <si>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</si>
  <si>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</si>
  <si>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</si>
  <si>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</si>
  <si>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</si>
  <si>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</si>
  <si>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</si>
  <si>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</si>
  <si>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</si>
  <si>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</si>
  <si>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</si>
  <si>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</si>
  <si>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</si>
  <si>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</si>
  <si>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</si>
  <si>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</si>
  <si>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</si>
  <si>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</si>
  <si>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</si>
  <si>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</si>
  <si>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</si>
  <si>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</si>
  <si>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</si>
  <si>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</si>
  <si>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</si>
  <si>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</si>
  <si>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</si>
  <si>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</si>
  <si>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</si>
  <si>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</si>
  <si>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</si>
  <si>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</si>
  <si>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</si>
  <si>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</si>
  <si>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</si>
  <si>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</si>
  <si>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</si>
  <si>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</si>
  <si>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</si>
  <si>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</si>
  <si>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</si>
  <si>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</si>
  <si>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</si>
  <si>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</si>
  <si>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</si>
  <si>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</si>
  <si>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</si>
  <si>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</si>
  <si>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</si>
  <si>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Gelsenkirchen, Stadt (05513);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</si>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</sst>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{5A2A1C1F-8C30-494C-BEED-FB8FFB856B08}</c15:txfldGUID>
                      <c15:f>Daten_Diagramme!$D$6</c15:f>
                      <c15:dlblFieldTableCache>
                        <c:ptCount val="1"/>
                        <c:pt idx="0">
                          <c:v>1.8</c:v>
                        </c:pt>
                      </c15:dlblFieldTableCache>
                    </c15:dlblFTEntry>
                  </c15:dlblFieldTable>
                  <c15:showDataLabelsRange val="0"/>
                </c:ext>
                <c:ext xmlns:c16="http://schemas.microsoft.com/office/drawing/2014/chart" uri="{C3380CC4-5D6E-409C-BE32-E72D297353CC}">
                  <c16:uniqueId val="{00000000-A472-44D4-A3BC-0ACAAB85DF90}"/>
                </c:ext>
              </c:extLst>
            </c:dLbl>
            <c:dLbl>
              <c:idx val="1"/>
              <c:tx>
                <c:strRef>
                  <c:f>Daten_Diagramme!$D$7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{C9330944-27A4-4D72-8928-5AF54162109F}</c15:txfldGUID>
                      <c15:f>Daten_Diagramme!$D$7</c15:f>
                      <c15:dlblFieldTableCache>
                        <c:ptCount val="1"/>
                        <c:pt idx="0">
                          <c:v>1.3</c:v>
                        </c:pt>
                      </c15:dlblFieldTableCache>
                    </c15:dlblFTEntry>
                  </c15:dlblFieldTable>
                  <c15:showDataLabelsRange val="0"/>
                </c:ext>
                <c:ext xmlns:c16="http://schemas.microsoft.com/office/drawing/2014/chart" uri="{C3380CC4-5D6E-409C-BE32-E72D297353CC}">
                  <c16:uniqueId val="{00000001-A472-44D4-A3BC-0ACAAB85DF90}"/>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{061F8D50-ECBF-4718-9CDB-654DDFBF9078}</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A472-44D4-A3BC-0ACAAB85DF90}"/>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{818AFC24-1857-47DD-ACD2-575AAE7DC44C}</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A472-44D4-A3BC-0ACAAB85DF90}"/>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1.7540834175063438</c:v>
                </c:pt>
                <c:pt idx="1">
                  <c:v>1.3225681822425275</c:v>
                </c:pt>
                <c:pt idx="2">
                  <c:v>1.1186464311118853</c:v>
                </c:pt>
                <c:pt idx="3">
                  <c:v>1.0875687030768</c:v>
                </c:pt>
              </c:numCache>
            </c:numRef>
          </c:val>
          <c:extLst>
            <c:ext xmlns:c16="http://schemas.microsoft.com/office/drawing/2014/chart" uri="{C3380CC4-5D6E-409C-BE32-E72D297353CC}">
              <c16:uniqueId val="{00000004-A472-44D4-A3BC-0ACAAB85DF90}"/>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{E7DFABC6-BB0F-45FE-9E64-DB7104D02631}</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A472-44D4-A3BC-0ACAAB85DF90}"/>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{34F15534-88CA-4596-8FE5-C421EF673432}</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A472-44D4-A3BC-0ACAAB85DF90}"/>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{025AA463-26D3-4425-984F-1E18F752C378}</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A472-44D4-A3BC-0ACAAB85DF90}"/>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{0100A1EF-A433-43AD-ADDF-18486973DAB8}</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A472-44D4-A3BC-0ACAAB85DF9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A472-44D4-A3BC-0ACAAB85DF90}"/>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A472-44D4-A3BC-0ACAAB85DF90}"/>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{2967FE93-B681-42DB-84E8-B8DFC4287375}</c15:txfldGUID>
                      <c15:f>Daten_Diagramme!$E$6</c15:f>
                      <c15:dlblFieldTableCache>
                        <c:ptCount val="1"/>
                        <c:pt idx="0">
                          <c:v>-3.5</c:v>
                        </c:pt>
                      </c15:dlblFieldTableCache>
                    </c15:dlblFTEntry>
                  </c15:dlblFieldTable>
                  <c15:showDataLabelsRange val="0"/>
                </c:ext>
                <c:ext xmlns:c16="http://schemas.microsoft.com/office/drawing/2014/chart" uri="{C3380CC4-5D6E-409C-BE32-E72D297353CC}">
                  <c16:uniqueId val="{00000000-F345-46F4-8528-3C769AAE2541}"/>
                </c:ext>
              </c:extLst>
            </c:dLbl>
            <c:dLbl>
              <c:idx val="1"/>
              <c:tx>
                <c:strRef>
                  <c:f>Daten_Diagramme!$E$7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{4DD6672D-8AFC-4503-A62B-CE30C51BE1F1}</c15:txfldGUID>
                      <c15:f>Daten_Diagramme!$E$7</c15:f>
                      <c15:dlblFieldTableCache>
                        <c:ptCount val="1"/>
                        <c:pt idx="0">
                          <c:v>-3.2</c:v>
                        </c:pt>
                      </c15:dlblFieldTableCache>
                    </c15:dlblFTEntry>
                  </c15:dlblFieldTable>
                  <c15:showDataLabelsRange val="0"/>
                </c:ext>
                <c:ext xmlns:c16="http://schemas.microsoft.com/office/drawing/2014/chart" uri="{C3380CC4-5D6E-409C-BE32-E72D297353CC}">
                  <c16:uniqueId val="{00000001-F345-46F4-8528-3C769AAE2541}"/>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{9A01FBD1-6C15-4B3B-B1E2-6D3F1A4F1C19}</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F345-46F4-8528-3C769AAE2541}"/>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{D7F24639-00D5-4706-925B-7A838F79C8FA}</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F345-46F4-8528-3C769AAE254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-3.4843978871676504</c:v>
                </c:pt>
                <c:pt idx="1">
                  <c:v>-3.156552267354261</c:v>
                </c:pt>
                <c:pt idx="2">
                  <c:v>-2.7637010795899166</c:v>
                </c:pt>
                <c:pt idx="3">
                  <c:v>-2.8655893304673015</c:v>
                </c:pt>
              </c:numCache>
            </c:numRef>
          </c:val>
          <c:extLst>
            <c:ext xmlns:c16="http://schemas.microsoft.com/office/drawing/2014/chart" uri="{C3380CC4-5D6E-409C-BE32-E72D297353CC}">
              <c16:uniqueId val="{00000004-F345-46F4-8528-3C769AAE2541}"/>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{E91E661A-C398-4157-BD88-AF6D24D111C9}</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F345-46F4-8528-3C769AAE2541}"/>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{9D139DE8-86F6-472F-97E1-0BC9940168A0}</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F345-46F4-8528-3C769AAE2541}"/>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{59DC3D8E-1AF5-4272-92CE-EDBFB220F531}</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F345-46F4-8528-3C769AAE2541}"/>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{D5F8479E-5D1C-489F-9D55-3D8DFDBC9888}</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F345-46F4-8528-3C769AAE254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F345-46F4-8528-3C769AAE2541}"/>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F345-46F4-8528-3C769AAE2541}"/>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{CCA44D6B-018A-4DD2-8687-6F34C1867B6F}</c15:txfldGUID>
                      <c15:f>Daten_Diagramme!$D$14</c15:f>
                      <c15:dlblFieldTableCache>
                        <c:ptCount val="1"/>
                        <c:pt idx="0">
                          <c:v>1.8</c:v>
                        </c:pt>
                      </c15:dlblFieldTableCache>
                    </c15:dlblFTEntry>
                  </c15:dlblFieldTable>
                  <c15:showDataLabelsRange val="0"/>
                </c:ext>
                <c:ext xmlns:c16="http://schemas.microsoft.com/office/drawing/2014/chart" uri="{C3380CC4-5D6E-409C-BE32-E72D297353CC}">
                  <c16:uniqueId val="{00000000-E66E-446D-8B5B-A9CA7B63782E}"/>
                </c:ext>
              </c:extLst>
            </c:dLbl>
            <c:dLbl>
              <c:idx val="1"/>
              <c:tx>
                <c:strRef>
                  <c:f>Daten_Diagramme!$D$15</c:f>
                  <c:strCache>
                    <c:ptCount val="1"/>
                    <c:pt idx="0">
                      <c:v>11.5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{0E2EF7F6-7BD2-4BBA-AA63-E596A7C2A2C0}</c15:txfldGUID>
                      <c15:f>Daten_Diagramme!$D$15</c15:f>
                      <c15:dlblFieldTableCache>
                        <c:ptCount val="1"/>
                        <c:pt idx="0">
                          <c:v>11.5</c:v>
                        </c:pt>
                      </c15:dlblFieldTableCache>
                    </c15:dlblFTEntry>
                  </c15:dlblFieldTable>
                  <c15:showDataLabelsRange val="0"/>
                </c:ext>
                <c:ext xmlns:c16="http://schemas.microsoft.com/office/drawing/2014/chart" uri="{C3380CC4-5D6E-409C-BE32-E72D297353CC}">
                  <c16:uniqueId val="{00000001-E66E-446D-8B5B-A9CA7B63782E}"/>
                </c:ext>
              </c:extLst>
            </c:dLbl>
            <c:dLbl>
              <c:idx val="2"/>
              <c:tx>
                <c:strRef>
                  <c:f>Daten_Diagramme!$D$16</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{BC6EEE75-CC58-440B-9B86-EF2EC4C4D043}</c15:txfldGUID>
                      <c15:f>Daten_Diagramme!$D$16</c15:f>
                      <c15:dlblFieldTableCache>
                        <c:ptCount val="1"/>
                        <c:pt idx="0">
                          <c:v>-0.6</c:v>
                        </c:pt>
                      </c15:dlblFieldTableCache>
                    </c15:dlblFTEntry>
                  </c15:dlblFieldTable>
                  <c15:showDataLabelsRange val="0"/>
                </c:ext>
                <c:ext xmlns:c16="http://schemas.microsoft.com/office/drawing/2014/chart" uri="{C3380CC4-5D6E-409C-BE32-E72D297353CC}">
                  <c16:uniqueId val="{00000002-E66E-446D-8B5B-A9CA7B63782E}"/>
                </c:ext>
              </c:extLst>
            </c:dLbl>
            <c:dLbl>
              <c:idx val="3"/>
              <c:tx>
                <c:strRef>
                  <c:f>Daten_Diagramme!$D$17</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{9040EE84-9F69-489F-AE7E-CF5A9AE95BC5}</c15:txfldGUID>
                      <c15:f>Daten_Diagramme!$D$17</c15:f>
                      <c15:dlblFieldTableCache>
                        <c:ptCount val="1"/>
                        <c:pt idx="0">
                          <c:v>0.0</c:v>
                        </c:pt>
                      </c15:dlblFieldTableCache>
                    </c15:dlblFTEntry>
                  </c15:dlblFieldTable>
                  <c15:showDataLabelsRange val="0"/>
                </c:ext>
                <c:ext xmlns:c16="http://schemas.microsoft.com/office/drawing/2014/chart" uri="{C3380CC4-5D6E-409C-BE32-E72D297353CC}">
                  <c16:uniqueId val="{00000003-E66E-446D-8B5B-A9CA7B63782E}"/>
                </c:ext>
              </c:extLst>
            </c:dLbl>
            <c:dLbl>
              <c:idx val="4"/>
              <c:tx>
                <c:strRef>
                  <c:f>Daten_Diagramme!$D$18</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{A426E11A-6376-4E14-8E82-6C85B9930E7E}</c15:txfldGUID>
                      <c15:f>Daten_Diagramme!$D$18</c15:f>
                      <c15:dlblFieldTableCache>
                        <c:ptCount val="1"/>
                        <c:pt idx="0">
                          <c:v>3.5</c:v>
                        </c:pt>
                      </c15:dlblFieldTableCache>
                    </c15:dlblFTEntry>
                  </c15:dlblFieldTable>
                  <c15:showDataLabelsRange val="0"/>
                </c:ext>
                <c:ext xmlns:c16="http://schemas.microsoft.com/office/drawing/2014/chart" uri="{C3380CC4-5D6E-409C-BE32-E72D297353CC}">
                  <c16:uniqueId val="{00000004-E66E-446D-8B5B-A9CA7B63782E}"/>
                </c:ext>
              </c:extLst>
            </c:dLbl>
            <c:dLbl>
              <c:idx val="5"/>
              <c:tx>
                <c:strRef>
                  <c:f>Daten_Diagramme!$D$19</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{83D1A434-94C5-44E9-8540-FFCB2D1D0B5A}</c15:txfldGUID>
                      <c15:f>Daten_Diagramme!$D$19</c15:f>
                      <c15:dlblFieldTableCache>
                        <c:ptCount val="1"/>
                        <c:pt idx="0">
                          <c:v>-3.6</c:v>
                        </c:pt>
                      </c15:dlblFieldTableCache>
                    </c15:dlblFTEntry>
                  </c15:dlblFieldTable>
                  <c15:showDataLabelsRange val="0"/>
                </c:ext>
                <c:ext xmlns:c16="http://schemas.microsoft.com/office/drawing/2014/chart" uri="{C3380CC4-5D6E-409C-BE32-E72D297353CC}">
                  <c16:uniqueId val="{00000005-E66E-446D-8B5B-A9CA7B63782E}"/>
                </c:ext>
              </c:extLst>
            </c:dLbl>
            <c:dLbl>
              <c:idx val="6"/>
              <c:tx>
                <c:strRef>
                  <c:f>Daten_Diagramme!$D$20</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{45A2CED7-DCE6-4CAE-AB2D-560545C16243}</c15:txfldGUID>
                      <c15:f>Daten_Diagramme!$D$20</c15:f>
                      <c15:dlblFieldTableCache>
                        <c:ptCount val="1"/>
                        <c:pt idx="0">
                          <c:v>3.2</c:v>
                        </c:pt>
                      </c15:dlblFieldTableCache>
                    </c15:dlblFTEntry>
                  </c15:dlblFieldTable>
                  <c15:showDataLabelsRange val="0"/>
                </c:ext>
                <c:ext xmlns:c16="http://schemas.microsoft.com/office/drawing/2014/chart" uri="{C3380CC4-5D6E-409C-BE32-E72D297353CC}">
                  <c16:uniqueId val="{00000006-E66E-446D-8B5B-A9CA7B63782E}"/>
                </c:ext>
              </c:extLst>
            </c:dLbl>
            <c:dLbl>
              <c:idx val="7"/>
              <c:tx>
                <c:strRef>
                  <c:f>Daten_Diagramme!$D$21</c:f>
                  <c:strCache>
                    <c:ptCount val="1"/>
                    <c:pt idx="0">
                      <c:v>8.6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{F0B48BF7-F3F1-4CE1-99EA-1D83AF00C7BF}</c15:txfldGUID>
                      <c15:f>Daten_Diagramme!$D$21</c15:f>
                      <c15:dlblFieldTableCache>
                        <c:ptCount val="1"/>
                        <c:pt idx="0">
                          <c:v>8.6</c:v>
                        </c:pt>
                      </c15:dlblFieldTableCache>
                    </c15:dlblFTEntry>
                  </c15:dlblFieldTable>
                  <c15:showDataLabelsRange val="0"/>
                </c:ext>
                <c:ext xmlns:c16="http://schemas.microsoft.com/office/drawing/2014/chart" uri="{C3380CC4-5D6E-409C-BE32-E72D297353CC}">
                  <c16:uniqueId val="{00000007-E66E-446D-8B5B-A9CA7B63782E}"/>
                </c:ext>
              </c:extLst>
            </c:dLbl>
            <c:dLbl>
              <c:idx val="8"/>
              <c:tx>
                <c:strRef>
                  <c:f>Daten_Diagramme!$D$22</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{F6923368-D906-4831-84E5-78D53AAD84B8}</c15:txfldGUID>
                      <c15:f>Daten_Diagramme!$D$22</c15:f>
                      <c15:dlblFieldTableCache>
                        <c:ptCount val="1"/>
                        <c:pt idx="0">
                          <c:v>-1.0</c:v>
                        </c:pt>
                      </c15:dlblFieldTableCache>
                    </c15:dlblFTEntry>
                  </c15:dlblFieldTable>
                  <c15:showDataLabelsRange val="0"/>
                </c:ext>
                <c:ext xmlns:c16="http://schemas.microsoft.com/office/drawing/2014/chart" uri="{C3380CC4-5D6E-409C-BE32-E72D297353CC}">
                  <c16:uniqueId val="{00000008-E66E-446D-8B5B-A9CA7B63782E}"/>
                </c:ext>
              </c:extLst>
            </c:dLbl>
            <c:dLbl>
              <c:idx val="9"/>
              <c:tx>
                <c:strRef>
                  <c:f>Daten_Diagramme!$D$23</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{20064007-AF7D-4371-A0B1-A7EB7606EB59}</c15:txfldGUID>
                      <c15:f>Daten_Diagramme!$D$23</c15:f>
                      <c15:dlblFieldTableCache>
                        <c:ptCount val="1"/>
                        <c:pt idx="0">
                          <c:v>4.2</c:v>
                        </c:pt>
                      </c15:dlblFieldTableCache>
                    </c15:dlblFTEntry>
                  </c15:dlblFieldTable>
                  <c15:showDataLabelsRange val="0"/>
                </c:ext>
                <c:ext xmlns:c16="http://schemas.microsoft.com/office/drawing/2014/chart" uri="{C3380CC4-5D6E-409C-BE32-E72D297353CC}">
                  <c16:uniqueId val="{00000009-E66E-446D-8B5B-A9CA7B63782E}"/>
                </c:ext>
              </c:extLst>
            </c:dLbl>
            <c:dLbl>
              <c:idx val="10"/>
              <c:tx>
                <c:strRef>
                  <c:f>Daten_Diagramme!$D$24</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{D675C2EE-B662-4906-AECF-8DFBAE81682F}</c15:txfldGUID>
                      <c15:f>Daten_Diagramme!$D$24</c15:f>
                      <c15:dlblFieldTableCache>
                        <c:ptCount val="1"/>
                        <c:pt idx="0">
                          <c:v>3.7</c:v>
                        </c:pt>
                      </c15:dlblFieldTableCache>
                    </c15:dlblFTEntry>
                  </c15:dlblFieldTable>
                  <c15:showDataLabelsRange val="0"/>
                </c:ext>
                <c:ext xmlns:c16="http://schemas.microsoft.com/office/drawing/2014/chart" uri="{C3380CC4-5D6E-409C-BE32-E72D297353CC}">
                  <c16:uniqueId val="{0000000A-E66E-446D-8B5B-A9CA7B63782E}"/>
                </c:ext>
              </c:extLst>
            </c:dLbl>
            <c:dLbl>
              <c:idx val="11"/>
              <c:tx>
                <c:strRef>
                  <c:f>Daten_Diagramme!$D$25</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{A2788FC6-A578-4069-B444-C98CB0EEDD5E}</c15:txfldGUID>
                      <c15:f>Daten_Diagramme!$D$25</c15:f>
                      <c15:dlblFieldTableCache>
                        <c:ptCount val="1"/>
                        <c:pt idx="0">
                          <c:v>5.8</c:v>
                        </c:pt>
                      </c15:dlblFieldTableCache>
                    </c15:dlblFTEntry>
                  </c15:dlblFieldTable>
                  <c15:showDataLabelsRange val="0"/>
                </c:ext>
                <c:ext xmlns:c16="http://schemas.microsoft.com/office/drawing/2014/chart" uri="{C3380CC4-5D6E-409C-BE32-E72D297353CC}">
                  <c16:uniqueId val="{0000000B-E66E-446D-8B5B-A9CA7B63782E}"/>
                </c:ext>
              </c:extLst>
            </c:dLbl>
            <c:dLbl>
              <c:idx val="12"/>
              <c:tx>
                <c:strRef>
                  <c:f>Daten_Diagramme!$D$26</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{88BEE527-021B-4122-B967-A09E5331C850}</c15:txfldGUID>
                      <c15:f>Daten_Diagramme!$D$26</c15:f>
                      <c15:dlblFieldTableCache>
                        <c:ptCount val="1"/>
                        <c:pt idx="0">
                          <c:v>-0.3</c:v>
                        </c:pt>
                      </c15:dlblFieldTableCache>
                    </c15:dlblFTEntry>
                  </c15:dlblFieldTable>
                  <c15:showDataLabelsRange val="0"/>
                </c:ext>
                <c:ext xmlns:c16="http://schemas.microsoft.com/office/drawing/2014/chart" uri="{C3380CC4-5D6E-409C-BE32-E72D297353CC}">
                  <c16:uniqueId val="{0000000C-E66E-446D-8B5B-A9CA7B63782E}"/>
                </c:ext>
              </c:extLst>
            </c:dLbl>
            <c:dLbl>
              <c:idx val="13"/>
              <c:tx>
                <c:strRef>
                  <c:f>Daten_Diagramme!$D$27</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{F5E38604-A691-4105-B416-7E6F48B51BB2}</c15:txfldGUID>
                      <c15:f>Daten_Diagramme!$D$27</c15:f>
                      <c15:dlblFieldTableCache>
                        <c:ptCount val="1"/>
                        <c:pt idx="0">
                          <c:v>4.9</c:v>
                        </c:pt>
                      </c15:dlblFieldTableCache>
                    </c15:dlblFTEntry>
                  </c15:dlblFieldTable>
                  <c15:showDataLabelsRange val="0"/>
                </c:ext>
                <c:ext xmlns:c16="http://schemas.microsoft.com/office/drawing/2014/chart" uri="{C3380CC4-5D6E-409C-BE32-E72D297353CC}">
                  <c16:uniqueId val="{0000000D-E66E-446D-8B5B-A9CA7B63782E}"/>
                </c:ext>
              </c:extLst>
            </c:dLbl>
            <c:dLbl>
              <c:idx val="14"/>
              <c:tx>
                <c:strRef>
                  <c:f>Daten_Diagramme!$D$28</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{265F2D23-059B-4E43-B2EC-D826D5D7091F}</c15:txfldGUID>
                      <c15:f>Daten_Diagramme!$D$28</c15:f>
                      <c15:dlblFieldTableCache>
                        <c:ptCount val="1"/>
                        <c:pt idx="0">
                          <c:v>-4.6</c:v>
                        </c:pt>
                      </c15:dlblFieldTableCache>
                    </c15:dlblFTEntry>
                  </c15:dlblFieldTable>
                  <c15:showDataLabelsRange val="0"/>
                </c:ext>
                <c:ext xmlns:c16="http://schemas.microsoft.com/office/drawing/2014/chart" uri="{C3380CC4-5D6E-409C-BE32-E72D297353CC}">
                  <c16:uniqueId val="{0000000E-E66E-446D-8B5B-A9CA7B63782E}"/>
                </c:ext>
              </c:extLst>
            </c:dLbl>
            <c:dLbl>
              <c:idx val="15"/>
              <c:tx>
                <c:strRef>
                  <c:f>Daten_Diagramme!$D$29</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{6DDAAC8C-4DA1-4CCD-88E2-7B6E90933C66}</c15:txfldGUID>
                      <c15:f>Daten_Diagramme!$D$29</c15:f>
                      <c15:dlblFieldTableCache>
                        <c:ptCount val="1"/>
                        <c:pt idx="0">
                          <c:v>3.8</c:v>
                        </c:pt>
                      </c15:dlblFieldTableCache>
                    </c15:dlblFTEntry>
                  </c15:dlblFieldTable>
                  <c15:showDataLabelsRange val="0"/>
                </c:ext>
                <c:ext xmlns:c16="http://schemas.microsoft.com/office/drawing/2014/chart" uri="{C3380CC4-5D6E-409C-BE32-E72D297353CC}">
                  <c16:uniqueId val="{0000000F-E66E-446D-8B5B-A9CA7B63782E}"/>
                </c:ext>
              </c:extLst>
            </c:dLbl>
            <c:dLbl>
              <c:idx val="16"/>
              <c:tx>
                <c:strRef>
                  <c:f>Daten_Diagramme!$D$30</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{41860DD8-5D75-48A7-A96D-EDEE67FFD60E}</c15:txfldGUID>
                      <c15:f>Daten_Diagramme!$D$30</c15:f>
                      <c15:dlblFieldTableCache>
                        <c:ptCount val="1"/>
                        <c:pt idx="0">
                          <c:v>0.2</c:v>
                        </c:pt>
                      </c15:dlblFieldTableCache>
                    </c15:dlblFTEntry>
                  </c15:dlblFieldTable>
                  <c15:showDataLabelsRange val="0"/>
                </c:ext>
                <c:ext xmlns:c16="http://schemas.microsoft.com/office/drawing/2014/chart" uri="{C3380CC4-5D6E-409C-BE32-E72D297353CC}">
                  <c16:uniqueId val="{00000010-E66E-446D-8B5B-A9CA7B63782E}"/>
                </c:ext>
              </c:extLst>
            </c:dLbl>
            <c:dLbl>
              <c:idx val="17"/>
              <c:tx>
                <c:strRef>
                  <c:f>Daten_Diagramme!$D$31</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{1CDEA9C0-640B-44FE-A3EC-94D3515F2D0C}</c15:txfldGUID>
                      <c15:f>Daten_Diagramme!$D$31</c15:f>
                      <c15:dlblFieldTableCache>
                        <c:ptCount val="1"/>
                        <c:pt idx="0">
                          <c:v>3.4</c:v>
                        </c:pt>
                      </c15:dlblFieldTableCache>
                    </c15:dlblFTEntry>
                  </c15:dlblFieldTable>
                  <c15:showDataLabelsRange val="0"/>
                </c:ext>
                <c:ext xmlns:c16="http://schemas.microsoft.com/office/drawing/2014/chart" uri="{C3380CC4-5D6E-409C-BE32-E72D297353CC}">
                  <c16:uniqueId val="{00000011-E66E-446D-8B5B-A9CA7B63782E}"/>
                </c:ext>
              </c:extLst>
            </c:dLbl>
            <c:dLbl>
              <c:idx val="18"/>
              <c:tx>
                <c:strRef>
                  <c:f>Daten_Diagramme!$D$32</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{B2028509-4192-408D-A483-6BB79F2F84D4}</c15:txfldGUID>
                      <c15:f>Daten_Diagramme!$D$32</c15:f>
                      <c15:dlblFieldTableCache>
                        <c:ptCount val="1"/>
                        <c:pt idx="0">
                          <c:v>2.1</c:v>
                        </c:pt>
                      </c15:dlblFieldTableCache>
                    </c15:dlblFTEntry>
                  </c15:dlblFieldTable>
                  <c15:showDataLabelsRange val="0"/>
                </c:ext>
                <c:ext xmlns:c16="http://schemas.microsoft.com/office/drawing/2014/chart" uri="{C3380CC4-5D6E-409C-BE32-E72D297353CC}">
                  <c16:uniqueId val="{00000012-E66E-446D-8B5B-A9CA7B63782E}"/>
                </c:ext>
              </c:extLst>
            </c:dLbl>
            <c:dLbl>
              <c:idx val="19"/>
              <c:tx>
                <c:strRef>
                  <c:f>Daten_Diagramme!$D$33</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{00E38A14-47B6-49F9-9CDC-3A09B3CC2E81}</c15:txfldGUID>
                      <c15:f>Daten_Diagramme!$D$33</c15:f>
                      <c15:dlblFieldTableCache>
                        <c:ptCount val="1"/>
                        <c:pt idx="0">
                          <c:v>3.8</c:v>
                        </c:pt>
                      </c15:dlblFieldTableCache>
                    </c15:dlblFTEntry>
                  </c15:dlblFieldTable>
                  <c15:showDataLabelsRange val="0"/>
                </c:ext>
                <c:ext xmlns:c16="http://schemas.microsoft.com/office/drawing/2014/chart" uri="{C3380CC4-5D6E-409C-BE32-E72D297353CC}">
                  <c16:uniqueId val="{00000013-E66E-446D-8B5B-A9CA7B63782E}"/>
                </c:ext>
              </c:extLst>
            </c:dLbl>
            <c:dLbl>
              <c:idx val="20"/>
              <c:tx>
                <c:strRef>
                  <c:f>Daten_Diagramme!$D$34</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{E5235275-8896-4321-B802-2E00766BE2FF}</c15:txfldGUID>
                      <c15:f>Daten_Diagramme!$D$34</c15:f>
                      <c15:dlblFieldTableCache>
                        <c:ptCount val="1"/>
                        <c:pt idx="0">
                          <c:v>2.3</c:v>
                        </c:pt>
                      </c15:dlblFieldTableCache>
                    </c15:dlblFTEntry>
                  </c15:dlblFieldTable>
                  <c15:showDataLabelsRange val="0"/>
                </c:ext>
                <c:ext xmlns:c16="http://schemas.microsoft.com/office/drawing/2014/chart" uri="{C3380CC4-5D6E-409C-BE32-E72D297353CC}">
                  <c16:uniqueId val="{00000014-E66E-446D-8B5B-A9CA7B63782E}"/>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{109D64A7-B07F-4ABC-BB53-52D17308DEA7}</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E66E-446D-8B5B-A9CA7B63782E}"/>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{DEF62BDA-B216-44A0-A5F1-89BF6BE0A680}</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E66E-446D-8B5B-A9CA7B63782E}"/>
                </c:ext>
              </c:extLst>
            </c:dLbl>
            <c:dLbl>
              <c:idx val="23"/>
              <c:tx>
                <c:strRef>
                  <c:f>Daten_Diagramme!$D$37</c:f>
                  <c:strCache>
                    <c:ptCount val="1"/>
                    <c:pt idx="0">
                      <c:v>11.5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{1FDCA389-56DC-4227-AAD3-574708C0007D}</c15:txfldGUID>
                      <c15:f>Daten_Diagramme!$D$37</c15:f>
                      <c15:dlblFieldTableCache>
                        <c:ptCount val="1"/>
                        <c:pt idx="0">
                          <c:v>11.5</c:v>
                        </c:pt>
                      </c15:dlblFieldTableCache>
                    </c15:dlblFTEntry>
                  </c15:dlblFieldTable>
                  <c15:showDataLabelsRange val="0"/>
                </c:ext>
                <c:ext xmlns:c16="http://schemas.microsoft.com/office/drawing/2014/chart" uri="{C3380CC4-5D6E-409C-BE32-E72D297353CC}">
                  <c16:uniqueId val="{00000017-E66E-446D-8B5B-A9CA7B63782E}"/>
                </c:ext>
              </c:extLst>
            </c:dLbl>
            <c:dLbl>
              <c:idx val="24"/>
              <c:layout>
                <c:manualLayout>
                  <c:x val="4.7769028871392123E-3"/>
                  <c:y val="-4.6876052205785108E-5"/>
                </c:manualLayout>
              </c:layout>
              <c:tx>
                <c:strRef>
                  <c:f>Daten_Diagramme!$D$38</c:f>
                  <c:strCache>
                    <c:ptCount val="1"/>
                    <c:pt idx="0">
                      <c:v>2.3</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{E496D7D8-E6D9-48EC-BA23-C283ADE4EFDC}</c15:txfldGUID>
                      <c15:f>Daten_Diagramme!$D$38</c15:f>
                      <c15:dlblFieldTableCache>
                        <c:ptCount val="1"/>
                        <c:pt idx="0">
                          <c:v>2.3</c:v>
                        </c:pt>
                      </c15:dlblFieldTableCache>
                    </c15:dlblFTEntry>
                  </c15:dlblFieldTable>
                  <c15:showDataLabelsRange val="0"/>
                </c:ext>
                <c:ext xmlns:c16="http://schemas.microsoft.com/office/drawing/2014/chart" uri="{C3380CC4-5D6E-409C-BE32-E72D297353CC}">
                  <c16:uniqueId val="{00000018-E66E-446D-8B5B-A9CA7B63782E}"/>
                </c:ext>
              </c:extLst>
            </c:dLbl>
            <c:dLbl>
              <c:idx val="25"/>
              <c:tx>
                <c:strRef>
                  <c:f>Daten_Diagramme!$D$39</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{805F1655-A659-4964-B5D7-2D2CA78E605A}</c15:txfldGUID>
                      <c15:f>Daten_Diagramme!$D$39</c15:f>
                      <c15:dlblFieldTableCache>
                        <c:ptCount val="1"/>
                        <c:pt idx="0">
                          <c:v>1.6</c:v>
                        </c:pt>
                      </c15:dlblFieldTableCache>
                    </c15:dlblFTEntry>
                  </c15:dlblFieldTable>
                  <c15:showDataLabelsRange val="0"/>
                </c:ext>
                <c:ext xmlns:c16="http://schemas.microsoft.com/office/drawing/2014/chart" uri="{C3380CC4-5D6E-409C-BE32-E72D297353CC}">
                  <c16:uniqueId val="{00000019-E66E-446D-8B5B-A9CA7B63782E}"/>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{B140FEF8-39DC-4ADC-9E85-2F157E3DB7C2}</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E66E-446D-8B5B-A9CA7B63782E}"/>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{BEC89F9F-237B-4BCB-ADD9-85230B77CF8E}</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E66E-446D-8B5B-A9CA7B63782E}"/>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{8E4A0216-9B15-45FC-861C-C88BE3BEC93E}</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E66E-446D-8B5B-A9CA7B63782E}"/>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{939C503F-FC40-4FAA-8034-97CE53715EB5}</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E66E-446D-8B5B-A9CA7B63782E}"/>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{55C68820-7B5C-467F-9204-3F223AC33DD1}</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E66E-446D-8B5B-A9CA7B63782E}"/>
                </c:ext>
              </c:extLst>
            </c:dLbl>
            <c:dLbl>
              <c:idx val="31"/>
              <c:tx>
                <c:strRef>
                  <c:f>Daten_Diagramme!$D$45</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{EB9619C8-E0A8-45AB-82BD-7C395E7E4473}</c15:txfldGUID>
                      <c15:f>Daten_Diagramme!$D$45</c15:f>
                      <c15:dlblFieldTableCache>
                        <c:ptCount val="1"/>
                        <c:pt idx="0">
                          <c:v>1.6</c:v>
                        </c:pt>
                      </c15:dlblFieldTableCache>
                    </c15:dlblFTEntry>
                  </c15:dlblFieldTable>
                  <c15:showDataLabelsRange val="0"/>
                </c:ext>
                <c:ext xmlns:c16="http://schemas.microsoft.com/office/drawing/2014/chart" uri="{C3380CC4-5D6E-409C-BE32-E72D297353CC}">
                  <c16:uniqueId val="{0000001F-E66E-446D-8B5B-A9CA7B63782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1.7540834175063438</c:v>
                </c:pt>
                <c:pt idx="1">
                  <c:v>11.538461538461538</c:v>
                </c:pt>
                <c:pt idx="2">
                  <c:v>-0.58690744920993232</c:v>
                </c:pt>
                <c:pt idx="3">
                  <c:v>-3.9288871427168255E-2</c:v>
                </c:pt>
                <c:pt idx="4">
                  <c:v>3.54796320630749</c:v>
                </c:pt>
                <c:pt idx="5">
                  <c:v>-3.5988677719369186</c:v>
                </c:pt>
                <c:pt idx="6">
                  <c:v>3.2318879612173443</c:v>
                </c:pt>
                <c:pt idx="7">
                  <c:v>8.5524953406502373</c:v>
                </c:pt>
                <c:pt idx="8">
                  <c:v>-1.0186263096623982</c:v>
                </c:pt>
                <c:pt idx="9">
                  <c:v>4.2006768863229142</c:v>
                </c:pt>
                <c:pt idx="10">
                  <c:v>3.6962025316455698</c:v>
                </c:pt>
                <c:pt idx="11">
                  <c:v>5.754857997010463</c:v>
                </c:pt>
                <c:pt idx="12">
                  <c:v>-0.32637075718015668</c:v>
                </c:pt>
                <c:pt idx="13">
                  <c:v>4.9066502083011878</c:v>
                </c:pt>
                <c:pt idx="14">
                  <c:v>-4.6134663341645883</c:v>
                </c:pt>
                <c:pt idx="15">
                  <c:v>3.794762159273116</c:v>
                </c:pt>
                <c:pt idx="16">
                  <c:v>0.23900573613766729</c:v>
                </c:pt>
                <c:pt idx="17">
                  <c:v>3.4228666508200618</c:v>
                </c:pt>
                <c:pt idx="18">
                  <c:v>2.1193188778635306</c:v>
                </c:pt>
                <c:pt idx="19">
                  <c:v>3.7815126050420167</c:v>
                </c:pt>
                <c:pt idx="20">
                  <c:v>2.3341873042983203</c:v>
                </c:pt>
                <c:pt idx="21">
                  <c:v>0</c:v>
                </c:pt>
                <c:pt idx="23">
                  <c:v>11.538461538461538</c:v>
                </c:pt>
                <c:pt idx="24">
                  <c:v>2.2989840348330914</c:v>
                </c:pt>
                <c:pt idx="25">
                  <c:v>1.5992488850637665</c:v>
                </c:pt>
              </c:numCache>
            </c:numRef>
          </c:val>
          <c:extLst>
            <c:ext xmlns:c16="http://schemas.microsoft.com/office/drawing/2014/chart" uri="{C3380CC4-5D6E-409C-BE32-E72D297353CC}">
              <c16:uniqueId val="{00000020-E66E-446D-8B5B-A9CA7B63782E}"/>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{16DD2A58-6C80-4286-A48F-516A53BE66F3}</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E66E-446D-8B5B-A9CA7B63782E}"/>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{60944355-5644-4795-9AD8-BC9FD4626CA6}</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E66E-446D-8B5B-A9CA7B63782E}"/>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{7B092392-1714-43B4-9DA8-7843DFC941E2}</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E66E-446D-8B5B-A9CA7B63782E}"/>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{9A46C617-1B34-4629-B334-102C067D201C}</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E66E-446D-8B5B-A9CA7B63782E}"/>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{355A15AE-3E9A-437E-83C8-90A8DFC1CA17}</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E66E-446D-8B5B-A9CA7B63782E}"/>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{33C32858-0AAA-4ED0-A438-86C2317A9711}</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E66E-446D-8B5B-A9CA7B63782E}"/>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{062A3FA3-99F4-40BC-AAFB-5FD9628ABE45}</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E66E-446D-8B5B-A9CA7B63782E}"/>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{978DFA44-0FC2-470B-BB6B-DC47E5E56D6A}</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E66E-446D-8B5B-A9CA7B63782E}"/>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{E892A929-18BF-4373-9568-5E26AC9D9856}</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E66E-446D-8B5B-A9CA7B63782E}"/>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{8E2279AB-080D-4A84-8143-CE96780CD613}</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E66E-446D-8B5B-A9CA7B63782E}"/>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{235F8F46-2067-432F-B9A6-25B2186C77E3}</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E66E-446D-8B5B-A9CA7B63782E}"/>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{3FF176BA-E5FD-4DC2-B0AB-4E8F08F77E3A}</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E66E-446D-8B5B-A9CA7B63782E}"/>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{55B602B6-927A-4ECC-AFF8-7B3692C1849C}</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E66E-446D-8B5B-A9CA7B63782E}"/>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{A095B50E-0B38-406F-9717-310372DA75A2}</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E66E-446D-8B5B-A9CA7B63782E}"/>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{0C8475BD-3154-4378-8779-40444D9E5A95}</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E66E-446D-8B5B-A9CA7B63782E}"/>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{0FC46E0D-46DE-4F5E-9B79-813C4B3EC5C6}</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E66E-446D-8B5B-A9CA7B63782E}"/>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{C80F3D93-C5D3-4DF6-A158-80A4C9DBA1D0}</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E66E-446D-8B5B-A9CA7B63782E}"/>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{A6A6CB16-1BE2-4B90-BE8D-BF13186ABD78}</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E66E-446D-8B5B-A9CA7B63782E}"/>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{523648DE-C2C3-4BBC-BF84-A37477906C12}</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E66E-446D-8B5B-A9CA7B63782E}"/>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{534C30B4-A188-415C-AF3B-92EB4B94719F}</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E66E-446D-8B5B-A9CA7B63782E}"/>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{F1D83DD3-2F70-4730-99C4-192E9E12FCD6}</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E66E-446D-8B5B-A9CA7B63782E}"/>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{A3FD7E38-D224-49F9-9BE1-0BD5645153FB}</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E66E-446D-8B5B-A9CA7B63782E}"/>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{36001E2D-B6D5-49FA-B071-9767BEEE1652}</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E66E-446D-8B5B-A9CA7B63782E}"/>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{77EBB6C5-1EFB-4EB5-9EC9-466B60247E84}</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E66E-446D-8B5B-A9CA7B63782E}"/>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{CF1B7DEF-3543-464A-8677-E95F5EC9D724}</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E66E-446D-8B5B-A9CA7B63782E}"/>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{EA09F26A-429D-4677-90EB-FB30C6377673}</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E66E-446D-8B5B-A9CA7B63782E}"/>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{72D9B62A-4F11-467D-B139-C0D006E7A917}</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E66E-446D-8B5B-A9CA7B63782E}"/>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{04ED5D1E-EAA1-47DE-A077-0DCADFDE5F0C}</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E66E-446D-8B5B-A9CA7B63782E}"/>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{37B073C8-68A2-4983-A358-B57E31C0A4F2}</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E66E-446D-8B5B-A9CA7B63782E}"/>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{8D6918E8-6425-4027-8FFB-28EF12259B6C}</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E66E-446D-8B5B-A9CA7B63782E}"/>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{66C7A744-9626-443B-87C5-82D1B83595B0}</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E66E-446D-8B5B-A9CA7B63782E}"/>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{B767888A-43CB-4018-A220-18C11070F7B2}</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E66E-446D-8B5B-A9CA7B63782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E66E-446D-8B5B-A9CA7B63782E}"/>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E66E-446D-8B5B-A9CA7B63782E}"/>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{9C09468F-C231-4449-9929-3DD3D18D98D5}</c15:txfldGUID>
                      <c15:f>Daten_Diagramme!$E$14</c15:f>
                      <c15:dlblFieldTableCache>
                        <c:ptCount val="1"/>
                        <c:pt idx="0">
                          <c:v>-3.5</c:v>
                        </c:pt>
                      </c15:dlblFieldTableCache>
                    </c15:dlblFTEntry>
                  </c15:dlblFieldTable>
                  <c15:showDataLabelsRange val="0"/>
                </c:ext>
                <c:ext xmlns:c16="http://schemas.microsoft.com/office/drawing/2014/chart" uri="{C3380CC4-5D6E-409C-BE32-E72D297353CC}">
                  <c16:uniqueId val="{00000000-A1EF-4E06-86F3-9454B1D5B0F8}"/>
                </c:ext>
              </c:extLst>
            </c:dLbl>
            <c:dLbl>
              <c:idx val="1"/>
              <c:tx>
                <c:strRef>
                  <c:f>Daten_Diagramme!$E$15</c:f>
                  <c:strCache>
                    <c:ptCount val="1"/>
                    <c:pt idx="0">
                      <c:v>20.0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{30C55A29-691C-447E-973A-140B3FA62F58}</c15:txfldGUID>
                      <c15:f>Daten_Diagramme!$E$15</c15:f>
                      <c15:dlblFieldTableCache>
                        <c:ptCount val="1"/>
                        <c:pt idx="0">
                          <c:v>20.0</c:v>
                        </c:pt>
                      </c15:dlblFieldTableCache>
                    </c15:dlblFTEntry>
                  </c15:dlblFieldTable>
                  <c15:showDataLabelsRange val="0"/>
                </c:ext>
                <c:ext xmlns:c16="http://schemas.microsoft.com/office/drawing/2014/chart" uri="{C3380CC4-5D6E-409C-BE32-E72D297353CC}">
                  <c16:uniqueId val="{00000001-A1EF-4E06-86F3-9454B1D5B0F8}"/>
                </c:ext>
              </c:extLst>
            </c:dLbl>
            <c:dLbl>
              <c:idx val="2"/>
              <c:tx>
                <c:strRef>
                  <c:f>Daten_Diagramme!$E$16</c:f>
                  <c:strCache>
                    <c:ptCount val="1"/>
                    <c:pt idx="0">
                      <c:v>-17.4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{1C4335AB-05B1-4FE3-BED3-C2FE45EABCDE}</c15:txfldGUID>
                      <c15:f>Daten_Diagramme!$E$16</c15:f>
                      <c15:dlblFieldTableCache>
                        <c:ptCount val="1"/>
                        <c:pt idx="0">
                          <c:v>-17.4</c:v>
                        </c:pt>
                      </c15:dlblFieldTableCache>
                    </c15:dlblFTEntry>
                  </c15:dlblFieldTable>
                  <c15:showDataLabelsRange val="0"/>
                </c:ext>
                <c:ext xmlns:c16="http://schemas.microsoft.com/office/drawing/2014/chart" uri="{C3380CC4-5D6E-409C-BE32-E72D297353CC}">
                  <c16:uniqueId val="{00000002-A1EF-4E06-86F3-9454B1D5B0F8}"/>
                </c:ext>
              </c:extLst>
            </c:dLbl>
            <c:dLbl>
              <c:idx val="3"/>
              <c:tx>
                <c:strRef>
                  <c:f>Daten_Diagramme!$E$17</c:f>
                  <c:strCache>
                    <c:ptCount val="1"/>
                    <c:pt idx="0">
                      <c:v>-6.5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{551FD131-5A4C-4D5C-8CF1-BA8EEC6D3B3E}</c15:txfldGUID>
                      <c15:f>Daten_Diagramme!$E$17</c15:f>
                      <c15:dlblFieldTableCache>
                        <c:ptCount val="1"/>
                        <c:pt idx="0">
                          <c:v>-6.5</c:v>
                        </c:pt>
                      </c15:dlblFieldTableCache>
                    </c15:dlblFTEntry>
                  </c15:dlblFieldTable>
                  <c15:showDataLabelsRange val="0"/>
                </c:ext>
                <c:ext xmlns:c16="http://schemas.microsoft.com/office/drawing/2014/chart" uri="{C3380CC4-5D6E-409C-BE32-E72D297353CC}">
                  <c16:uniqueId val="{00000003-A1EF-4E06-86F3-9454B1D5B0F8}"/>
                </c:ext>
              </c:extLst>
            </c:dLbl>
            <c:dLbl>
              <c:idx val="4"/>
              <c:tx>
                <c:strRef>
                  <c:f>Daten_Diagramme!$E$18</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{31BC98B0-FDB0-4847-827D-3603D2B6C785}</c15:txfldGUID>
                      <c15:f>Daten_Diagramme!$E$18</c15:f>
                      <c15:dlblFieldTableCache>
                        <c:ptCount val="1"/>
                        <c:pt idx="0">
                          <c:v>-4.2</c:v>
                        </c:pt>
                      </c15:dlblFieldTableCache>
                    </c15:dlblFTEntry>
                  </c15:dlblFieldTable>
                  <c15:showDataLabelsRange val="0"/>
                </c:ext>
                <c:ext xmlns:c16="http://schemas.microsoft.com/office/drawing/2014/chart" uri="{C3380CC4-5D6E-409C-BE32-E72D297353CC}">
                  <c16:uniqueId val="{00000004-A1EF-4E06-86F3-9454B1D5B0F8}"/>
                </c:ext>
              </c:extLst>
            </c:dLbl>
            <c:dLbl>
              <c:idx val="5"/>
              <c:tx>
                <c:strRef>
                  <c:f>Daten_Diagramme!$E$19</c:f>
                  <c:strCache>
                    <c:ptCount val="1"/>
                    <c:pt idx="0">
                      <c:v>-8.0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{DC024F5A-B091-4FC8-92F6-E7A343F35439}</c15:txfldGUID>
                      <c15:f>Daten_Diagramme!$E$19</c15:f>
                      <c15:dlblFieldTableCache>
                        <c:ptCount val="1"/>
                        <c:pt idx="0">
                          <c:v>-8.0</c:v>
                        </c:pt>
                      </c15:dlblFieldTableCache>
                    </c15:dlblFTEntry>
                  </c15:dlblFieldTable>
                  <c15:showDataLabelsRange val="0"/>
                </c:ext>
                <c:ext xmlns:c16="http://schemas.microsoft.com/office/drawing/2014/chart" uri="{C3380CC4-5D6E-409C-BE32-E72D297353CC}">
                  <c16:uniqueId val="{00000005-A1EF-4E06-86F3-9454B1D5B0F8}"/>
                </c:ext>
              </c:extLst>
            </c:dLbl>
            <c:dLbl>
              <c:idx val="6"/>
              <c:tx>
                <c:strRef>
                  <c:f>Daten_Diagramme!$E$20</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{E19B550D-5209-4C58-844A-C812BF391FB9}</c15:txfldGUID>
                      <c15:f>Daten_Diagramme!$E$20</c15:f>
                      <c15:dlblFieldTableCache>
                        <c:ptCount val="1"/>
                        <c:pt idx="0">
                          <c:v>-5.0</c:v>
                        </c:pt>
                      </c15:dlblFieldTableCache>
                    </c15:dlblFTEntry>
                  </c15:dlblFieldTable>
                  <c15:showDataLabelsRange val="0"/>
                </c:ext>
                <c:ext xmlns:c16="http://schemas.microsoft.com/office/drawing/2014/chart" uri="{C3380CC4-5D6E-409C-BE32-E72D297353CC}">
                  <c16:uniqueId val="{00000006-A1EF-4E06-86F3-9454B1D5B0F8}"/>
                </c:ext>
              </c:extLst>
            </c:dLbl>
            <c:dLbl>
              <c:idx val="7"/>
              <c:tx>
                <c:strRef>
                  <c:f>Daten_Diagramme!$E$21</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{659E7344-9645-4FC3-BB58-F722A2008642}</c15:txfldGUID>
                      <c15:f>Daten_Diagramme!$E$21</c15:f>
                      <c15:dlblFieldTableCache>
                        <c:ptCount val="1"/>
                        <c:pt idx="0">
                          <c:v>0.8</c:v>
                        </c:pt>
                      </c15:dlblFieldTableCache>
                    </c15:dlblFTEntry>
                  </c15:dlblFieldTable>
                  <c15:showDataLabelsRange val="0"/>
                </c:ext>
                <c:ext xmlns:c16="http://schemas.microsoft.com/office/drawing/2014/chart" uri="{C3380CC4-5D6E-409C-BE32-E72D297353CC}">
                  <c16:uniqueId val="{00000007-A1EF-4E06-86F3-9454B1D5B0F8}"/>
                </c:ext>
              </c:extLst>
            </c:dLbl>
            <c:dLbl>
              <c:idx val="8"/>
              <c:tx>
                <c:strRef>
                  <c:f>Daten_Diagramme!$E$22</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{37B5B515-6E2B-4FFE-976D-C25AD82B2A96}</c15:txfldGUID>
                      <c15:f>Daten_Diagramme!$E$22</c15:f>
                      <c15:dlblFieldTableCache>
                        <c:ptCount val="1"/>
                        <c:pt idx="0">
                          <c:v>-2.4</c:v>
                        </c:pt>
                      </c15:dlblFieldTableCache>
                    </c15:dlblFTEntry>
                  </c15:dlblFieldTable>
                  <c15:showDataLabelsRange val="0"/>
                </c:ext>
                <c:ext xmlns:c16="http://schemas.microsoft.com/office/drawing/2014/chart" uri="{C3380CC4-5D6E-409C-BE32-E72D297353CC}">
                  <c16:uniqueId val="{00000008-A1EF-4E06-86F3-9454B1D5B0F8}"/>
                </c:ext>
              </c:extLst>
            </c:dLbl>
            <c:dLbl>
              <c:idx val="9"/>
              <c:tx>
                <c:strRef>
                  <c:f>Daten_Diagramme!$E$23</c:f>
                  <c:strCache>
                    <c:ptCount val="1"/>
                    <c:pt idx="0">
                      <c:v>-9.3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{67198C7D-3C93-44E5-829F-CD08057BF14C}</c15:txfldGUID>
                      <c15:f>Daten_Diagramme!$E$23</c15:f>
                      <c15:dlblFieldTableCache>
                        <c:ptCount val="1"/>
                        <c:pt idx="0">
                          <c:v>-9.3</c:v>
                        </c:pt>
                      </c15:dlblFieldTableCache>
                    </c15:dlblFTEntry>
                  </c15:dlblFieldTable>
                  <c15:showDataLabelsRange val="0"/>
                </c:ext>
                <c:ext xmlns:c16="http://schemas.microsoft.com/office/drawing/2014/chart" uri="{C3380CC4-5D6E-409C-BE32-E72D297353CC}">
                  <c16:uniqueId val="{00000009-A1EF-4E06-86F3-9454B1D5B0F8}"/>
                </c:ext>
              </c:extLst>
            </c:dLbl>
            <c:dLbl>
              <c:idx val="10"/>
              <c:tx>
                <c:strRef>
                  <c:f>Daten_Diagramme!$E$24</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{B1B745E4-1430-4FC6-A621-E4FF83D0B340}</c15:txfldGUID>
                      <c15:f>Daten_Diagramme!$E$24</c15:f>
                      <c15:dlblFieldTableCache>
                        <c:ptCount val="1"/>
                        <c:pt idx="0">
                          <c:v>0.9</c:v>
                        </c:pt>
                      </c15:dlblFieldTableCache>
                    </c15:dlblFTEntry>
                  </c15:dlblFieldTable>
                  <c15:showDataLabelsRange val="0"/>
                </c:ext>
                <c:ext xmlns:c16="http://schemas.microsoft.com/office/drawing/2014/chart" uri="{C3380CC4-5D6E-409C-BE32-E72D297353CC}">
                  <c16:uniqueId val="{0000000A-A1EF-4E06-86F3-9454B1D5B0F8}"/>
                </c:ext>
              </c:extLst>
            </c:dLbl>
            <c:dLbl>
              <c:idx val="11"/>
              <c:tx>
                <c:strRef>
                  <c:f>Daten_Diagramme!$E$25</c:f>
                  <c:strCache>
                    <c:ptCount val="1"/>
                    <c:pt idx="0">
                      <c:v>-8.0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{FDE77E47-DB6B-49B3-8B63-5FC239D3FF1C}</c15:txfldGUID>
                      <c15:f>Daten_Diagramme!$E$25</c15:f>
                      <c15:dlblFieldTableCache>
                        <c:ptCount val="1"/>
                        <c:pt idx="0">
                          <c:v>-8.0</c:v>
                        </c:pt>
                      </c15:dlblFieldTableCache>
                    </c15:dlblFTEntry>
                  </c15:dlblFieldTable>
                  <c15:showDataLabelsRange val="0"/>
                </c:ext>
                <c:ext xmlns:c16="http://schemas.microsoft.com/office/drawing/2014/chart" uri="{C3380CC4-5D6E-409C-BE32-E72D297353CC}">
                  <c16:uniqueId val="{0000000B-A1EF-4E06-86F3-9454B1D5B0F8}"/>
                </c:ext>
              </c:extLst>
            </c:dLbl>
            <c:dLbl>
              <c:idx val="12"/>
              <c:tx>
                <c:strRef>
                  <c:f>Daten_Diagramme!$E$26</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{D41FF48E-8A30-458D-8393-DF8EA3E070DA}</c15:txfldGUID>
                      <c15:f>Daten_Diagramme!$E$26</c15:f>
                      <c15:dlblFieldTableCache>
                        <c:ptCount val="1"/>
                        <c:pt idx="0">
                          <c:v>-4.3</c:v>
                        </c:pt>
                      </c15:dlblFieldTableCache>
                    </c15:dlblFTEntry>
                  </c15:dlblFieldTable>
                  <c15:showDataLabelsRange val="0"/>
                </c:ext>
                <c:ext xmlns:c16="http://schemas.microsoft.com/office/drawing/2014/chart" uri="{C3380CC4-5D6E-409C-BE32-E72D297353CC}">
                  <c16:uniqueId val="{0000000C-A1EF-4E06-86F3-9454B1D5B0F8}"/>
                </c:ext>
              </c:extLst>
            </c:dLbl>
            <c:dLbl>
              <c:idx val="13"/>
              <c:tx>
                <c:strRef>
                  <c:f>Daten_Diagramme!$E$27</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{0F0A0DB0-4C6B-4F34-B26A-DE29C8E8983B}</c15:txfldGUID>
                      <c15:f>Daten_Diagramme!$E$27</c15:f>
                      <c15:dlblFieldTableCache>
                        <c:ptCount val="1"/>
                        <c:pt idx="0">
                          <c:v>0.0</c:v>
                        </c:pt>
                      </c15:dlblFieldTableCache>
                    </c15:dlblFTEntry>
                  </c15:dlblFieldTable>
                  <c15:showDataLabelsRange val="0"/>
                </c:ext>
                <c:ext xmlns:c16="http://schemas.microsoft.com/office/drawing/2014/chart" uri="{C3380CC4-5D6E-409C-BE32-E72D297353CC}">
                  <c16:uniqueId val="{0000000D-A1EF-4E06-86F3-9454B1D5B0F8}"/>
                </c:ext>
              </c:extLst>
            </c:dLbl>
            <c:dLbl>
              <c:idx val="14"/>
              <c:tx>
                <c:strRef>
                  <c:f>Daten_Diagramme!$E$28</c:f>
                  <c:strCache>
                    <c:ptCount val="1"/>
                    <c:pt idx="0">
                      <c:v>-11.6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{93D6BC12-0E8D-4949-929C-A021F35DAE44}</c15:txfldGUID>
                      <c15:f>Daten_Diagramme!$E$28</c15:f>
                      <c15:dlblFieldTableCache>
                        <c:ptCount val="1"/>
                        <c:pt idx="0">
                          <c:v>-11.6</c:v>
                        </c:pt>
                      </c15:dlblFieldTableCache>
                    </c15:dlblFTEntry>
                  </c15:dlblFieldTable>
                  <c15:showDataLabelsRange val="0"/>
                </c:ext>
                <c:ext xmlns:c16="http://schemas.microsoft.com/office/drawing/2014/chart" uri="{C3380CC4-5D6E-409C-BE32-E72D297353CC}">
                  <c16:uniqueId val="{0000000E-A1EF-4E06-86F3-9454B1D5B0F8}"/>
                </c:ext>
              </c:extLst>
            </c:dLbl>
            <c:dLbl>
              <c:idx val="15"/>
              <c:tx>
                <c:strRef>
                  <c:f>Daten_Diagramme!$E$29</c:f>
                  <c:strCache>
                    <c:ptCount val="1"/>
                    <c:pt idx="0">
                      <c:v>-9.4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{6017AAF7-3195-409A-9B97-55B11EC1F43C}</c15:txfldGUID>
                      <c15:f>Daten_Diagramme!$E$29</c15:f>
                      <c15:dlblFieldTableCache>
                        <c:ptCount val="1"/>
                        <c:pt idx="0">
                          <c:v>-9.4</c:v>
                        </c:pt>
                      </c15:dlblFieldTableCache>
                    </c15:dlblFTEntry>
                  </c15:dlblFieldTable>
                  <c15:showDataLabelsRange val="0"/>
                </c:ext>
                <c:ext xmlns:c16="http://schemas.microsoft.com/office/drawing/2014/chart" uri="{C3380CC4-5D6E-409C-BE32-E72D297353CC}">
                  <c16:uniqueId val="{0000000F-A1EF-4E06-86F3-9454B1D5B0F8}"/>
                </c:ext>
              </c:extLst>
            </c:dLbl>
            <c:dLbl>
              <c:idx val="16"/>
              <c:tx>
                <c:strRef>
                  <c:f>Daten_Diagramme!$E$30</c:f>
                  <c:strCache>
                    <c:ptCount val="1"/>
                    <c:pt idx="0">
                      <c:v>44.0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{FF190A9C-9A03-4E75-AE34-8B58DE0BEFEA}</c15:txfldGUID>
                      <c15:f>Daten_Diagramme!$E$30</c15:f>
                      <c15:dlblFieldTableCache>
                        <c:ptCount val="1"/>
                        <c:pt idx="0">
                          <c:v>44.0</c:v>
                        </c:pt>
                      </c15:dlblFieldTableCache>
                    </c15:dlblFTEntry>
                  </c15:dlblFieldTable>
                  <c15:showDataLabelsRange val="0"/>
                </c:ext>
                <c:ext xmlns:c16="http://schemas.microsoft.com/office/drawing/2014/chart" uri="{C3380CC4-5D6E-409C-BE32-E72D297353CC}">
                  <c16:uniqueId val="{00000010-A1EF-4E06-86F3-9454B1D5B0F8}"/>
                </c:ext>
              </c:extLst>
            </c:dLbl>
            <c:dLbl>
              <c:idx val="17"/>
              <c:tx>
                <c:strRef>
                  <c:f>Daten_Diagramme!$E$31</c:f>
                  <c:strCache>
                    <c:ptCount val="1"/>
                    <c:pt idx="0">
                      <c:v>8.8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{365D734B-45C2-499A-97E5-3E857E2CFCBD}</c15:txfldGUID>
                      <c15:f>Daten_Diagramme!$E$31</c15:f>
                      <c15:dlblFieldTableCache>
                        <c:ptCount val="1"/>
                        <c:pt idx="0">
                          <c:v>8.8</c:v>
                        </c:pt>
                      </c15:dlblFieldTableCache>
                    </c15:dlblFTEntry>
                  </c15:dlblFieldTable>
                  <c15:showDataLabelsRange val="0"/>
                </c:ext>
                <c:ext xmlns:c16="http://schemas.microsoft.com/office/drawing/2014/chart" uri="{C3380CC4-5D6E-409C-BE32-E72D297353CC}">
                  <c16:uniqueId val="{00000011-A1EF-4E06-86F3-9454B1D5B0F8}"/>
                </c:ext>
              </c:extLst>
            </c:dLbl>
            <c:dLbl>
              <c:idx val="18"/>
              <c:tx>
                <c:strRef>
                  <c:f>Daten_Diagramme!$E$32</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{9FE5C612-59E7-499E-A734-83D3D47265B6}</c15:txfldGUID>
                      <c15:f>Daten_Diagramme!$E$32</c15:f>
                      <c15:dlblFieldTableCache>
                        <c:ptCount val="1"/>
                        <c:pt idx="0">
                          <c:v>2.1</c:v>
                        </c:pt>
                      </c15:dlblFieldTableCache>
                    </c15:dlblFTEntry>
                  </c15:dlblFieldTable>
                  <c15:showDataLabelsRange val="0"/>
                </c:ext>
                <c:ext xmlns:c16="http://schemas.microsoft.com/office/drawing/2014/chart" uri="{C3380CC4-5D6E-409C-BE32-E72D297353CC}">
                  <c16:uniqueId val="{00000012-A1EF-4E06-86F3-9454B1D5B0F8}"/>
                </c:ext>
              </c:extLst>
            </c:dLbl>
            <c:dLbl>
              <c:idx val="19"/>
              <c:tx>
                <c:strRef>
                  <c:f>Daten_Diagramme!$E$33</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{D448A876-C208-411E-8A94-330DC51C0BF3}</c15:txfldGUID>
                      <c15:f>Daten_Diagramme!$E$33</c15:f>
                      <c15:dlblFieldTableCache>
                        <c:ptCount val="1"/>
                        <c:pt idx="0">
                          <c:v>0.5</c:v>
                        </c:pt>
                      </c15:dlblFieldTableCache>
                    </c15:dlblFTEntry>
                  </c15:dlblFieldTable>
                  <c15:showDataLabelsRange val="0"/>
                </c:ext>
                <c:ext xmlns:c16="http://schemas.microsoft.com/office/drawing/2014/chart" uri="{C3380CC4-5D6E-409C-BE32-E72D297353CC}">
                  <c16:uniqueId val="{00000013-A1EF-4E06-86F3-9454B1D5B0F8}"/>
                </c:ext>
              </c:extLst>
            </c:dLbl>
            <c:dLbl>
              <c:idx val="20"/>
              <c:tx>
                <c:strRef>
                  <c:f>Daten_Diagramme!$E$34</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{E3DE1403-0920-43E2-8472-18AA7943DD68}</c15:txfldGUID>
                      <c15:f>Daten_Diagramme!$E$34</c15:f>
                      <c15:dlblFieldTableCache>
                        <c:ptCount val="1"/>
                        <c:pt idx="0">
                          <c:v>-1.6</c:v>
                        </c:pt>
                      </c15:dlblFieldTableCache>
                    </c15:dlblFTEntry>
                  </c15:dlblFieldTable>
                  <c15:showDataLabelsRange val="0"/>
                </c:ext>
                <c:ext xmlns:c16="http://schemas.microsoft.com/office/drawing/2014/chart" uri="{C3380CC4-5D6E-409C-BE32-E72D297353CC}">
                  <c16:uniqueId val="{00000014-A1EF-4E06-86F3-9454B1D5B0F8}"/>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{284241F7-AACE-4425-9224-98C75E70C20B}</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A1EF-4E06-86F3-9454B1D5B0F8}"/>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{F3414F24-C8EF-4B8E-AF04-C136EB043870}</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A1EF-4E06-86F3-9454B1D5B0F8}"/>
                </c:ext>
              </c:extLst>
            </c:dLbl>
            <c:dLbl>
              <c:idx val="23"/>
              <c:tx>
                <c:strRef>
                  <c:f>Daten_Diagramme!$E$37</c:f>
                  <c:strCache>
                    <c:ptCount val="1"/>
                    <c:pt idx="0">
                      <c:v>20.0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{736CAE83-62FF-4056-A1C9-1827E666224E}</c15:txfldGUID>
                      <c15:f>Daten_Diagramme!$E$37</c15:f>
                      <c15:dlblFieldTableCache>
                        <c:ptCount val="1"/>
                        <c:pt idx="0">
                          <c:v>20.0</c:v>
                        </c:pt>
                      </c15:dlblFieldTableCache>
                    </c15:dlblFTEntry>
                  </c15:dlblFieldTable>
                  <c15:showDataLabelsRange val="0"/>
                </c:ext>
                <c:ext xmlns:c16="http://schemas.microsoft.com/office/drawing/2014/chart" uri="{C3380CC4-5D6E-409C-BE32-E72D297353CC}">
                  <c16:uniqueId val="{00000017-A1EF-4E06-86F3-9454B1D5B0F8}"/>
                </c:ext>
              </c:extLst>
            </c:dLbl>
            <c:dLbl>
              <c:idx val="24"/>
              <c:tx>
                <c:strRef>
                  <c:f>Daten_Diagramme!$E$38</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{B289ACC5-42EC-47D3-AD86-363C88B3C2AB}</c15:txfldGUID>
                      <c15:f>Daten_Diagramme!$E$38</c15:f>
                      <c15:dlblFieldTableCache>
                        <c:ptCount val="1"/>
                        <c:pt idx="0">
                          <c:v>-3.1</c:v>
                        </c:pt>
                      </c15:dlblFieldTableCache>
                    </c15:dlblFTEntry>
                  </c15:dlblFieldTable>
                  <c15:showDataLabelsRange val="0"/>
                </c:ext>
                <c:ext xmlns:c16="http://schemas.microsoft.com/office/drawing/2014/chart" uri="{C3380CC4-5D6E-409C-BE32-E72D297353CC}">
                  <c16:uniqueId val="{00000018-A1EF-4E06-86F3-9454B1D5B0F8}"/>
                </c:ext>
              </c:extLst>
            </c:dLbl>
            <c:dLbl>
              <c:idx val="25"/>
              <c:tx>
                <c:strRef>
                  <c:f>Daten_Diagramme!$E$39</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{B789DBC2-7DFD-48CB-98A7-B917E5464D87}</c15:txfldGUID>
                      <c15:f>Daten_Diagramme!$E$39</c15:f>
                      <c15:dlblFieldTableCache>
                        <c:ptCount val="1"/>
                        <c:pt idx="0">
                          <c:v>-3.5</c:v>
                        </c:pt>
                      </c15:dlblFieldTableCache>
                    </c15:dlblFTEntry>
                  </c15:dlblFieldTable>
                  <c15:showDataLabelsRange val="0"/>
                </c:ext>
                <c:ext xmlns:c16="http://schemas.microsoft.com/office/drawing/2014/chart" uri="{C3380CC4-5D6E-409C-BE32-E72D297353CC}">
                  <c16:uniqueId val="{00000019-A1EF-4E06-86F3-9454B1D5B0F8}"/>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{BC6D9DD9-8096-405C-AEC1-34E50ECCC8E8}</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A1EF-4E06-86F3-9454B1D5B0F8}"/>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{1F26E1F2-35F7-4D63-9749-5F2D5E48DB11}</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A1EF-4E06-86F3-9454B1D5B0F8}"/>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{AD71193D-9240-42A9-AD42-026088E11740}</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A1EF-4E06-86F3-9454B1D5B0F8}"/>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{3B4B1E53-F760-4F2E-8E94-B039AE01E253}</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A1EF-4E06-86F3-9454B1D5B0F8}"/>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{D9AE7E55-B133-4939-AFD2-702EC59E577A}</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A1EF-4E06-86F3-9454B1D5B0F8}"/>
                </c:ext>
              </c:extLst>
            </c:dLbl>
            <c:dLbl>
              <c:idx val="31"/>
              <c:tx>
                <c:strRef>
                  <c:f>Daten_Diagramme!$E$45</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{AEED160F-BA32-41DD-8734-A186720BD5EB}</c15:txfldGUID>
                      <c15:f>Daten_Diagramme!$E$45</c15:f>
                      <c15:dlblFieldTableCache>
                        <c:ptCount val="1"/>
                        <c:pt idx="0">
                          <c:v>-3.5</c:v>
                        </c:pt>
                      </c15:dlblFieldTableCache>
                    </c15:dlblFTEntry>
                  </c15:dlblFieldTable>
                  <c15:showDataLabelsRange val="0"/>
                </c:ext>
                <c:ext xmlns:c16="http://schemas.microsoft.com/office/drawing/2014/chart" uri="{C3380CC4-5D6E-409C-BE32-E72D297353CC}">
                  <c16:uniqueId val="{0000001F-A1EF-4E06-86F3-9454B1D5B0F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-3.4843978871676504</c:v>
                </c:pt>
                <c:pt idx="1">
                  <c:v>20</c:v>
                </c:pt>
                <c:pt idx="2">
                  <c:v>-17.391304347826086</c:v>
                </c:pt>
                <c:pt idx="3">
                  <c:v>-6.4558629776021084</c:v>
                </c:pt>
                <c:pt idx="4">
                  <c:v>-4.166666666666667</c:v>
                </c:pt>
                <c:pt idx="5">
                  <c:v>-7.9726651480637809</c:v>
                </c:pt>
                <c:pt idx="6">
                  <c:v>-5</c:v>
                </c:pt>
                <c:pt idx="7">
                  <c:v>0.83916083916083917</c:v>
                </c:pt>
                <c:pt idx="8">
                  <c:v>-2.3543260741612713</c:v>
                </c:pt>
                <c:pt idx="9">
                  <c:v>-9.3238434163701065</c:v>
                </c:pt>
                <c:pt idx="10">
                  <c:v>0.93533956893045955</c:v>
                </c:pt>
                <c:pt idx="11">
                  <c:v>-8.0459770114942533</c:v>
                </c:pt>
                <c:pt idx="12">
                  <c:v>-4.2682926829268295</c:v>
                </c:pt>
                <c:pt idx="13">
                  <c:v>0</c:v>
                </c:pt>
                <c:pt idx="14">
                  <c:v>-11.552185548617306</c:v>
                </c:pt>
                <c:pt idx="15">
                  <c:v>-9.3862815884476536</c:v>
                </c:pt>
                <c:pt idx="16">
                  <c:v>44</c:v>
                </c:pt>
                <c:pt idx="17">
                  <c:v>8.8397790055248624</c:v>
                </c:pt>
                <c:pt idx="18">
                  <c:v>2.1262458471760799</c:v>
                </c:pt>
                <c:pt idx="19">
                  <c:v>0.54585152838427953</c:v>
                </c:pt>
                <c:pt idx="20">
                  <c:v>-1.6256032512065024</c:v>
                </c:pt>
                <c:pt idx="21">
                  <c:v>0</c:v>
                </c:pt>
                <c:pt idx="23">
                  <c:v>20</c:v>
                </c:pt>
                <c:pt idx="24">
                  <c:v>-3.1396125584502337</c:v>
                </c:pt>
                <c:pt idx="25">
                  <c:v>-3.5445450214387804</c:v>
                </c:pt>
              </c:numCache>
            </c:numRef>
          </c:val>
          <c:extLst>
            <c:ext xmlns:c16="http://schemas.microsoft.com/office/drawing/2014/chart" uri="{C3380CC4-5D6E-409C-BE32-E72D297353CC}">
              <c16:uniqueId val="{00000020-A1EF-4E06-86F3-9454B1D5B0F8}"/>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{02F2A7CA-C117-4557-BF74-63CCF6A04F41}</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A1EF-4E06-86F3-9454B1D5B0F8}"/>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{72C4E2A1-D412-4D7C-97D4-469AD23A214B}</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A1EF-4E06-86F3-9454B1D5B0F8}"/>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{371D2DB2-E86E-4D30-8CFF-3823786F9EE6}</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A1EF-4E06-86F3-9454B1D5B0F8}"/>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{9684C95A-DC38-44FC-B0D3-4E408CD4A5C4}</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A1EF-4E06-86F3-9454B1D5B0F8}"/>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{AFA3DCAF-2517-4909-BD3A-FC556F7CA403}</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A1EF-4E06-86F3-9454B1D5B0F8}"/>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{7FF5B820-7BD2-4D84-8260-E9D1BF17AB4F}</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A1EF-4E06-86F3-9454B1D5B0F8}"/>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{4E605E7E-007D-4294-97FA-205B4136E5B3}</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A1EF-4E06-86F3-9454B1D5B0F8}"/>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{71A2BC12-6BE3-4FCD-B856-77A804ADB524}</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A1EF-4E06-86F3-9454B1D5B0F8}"/>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{7C9A0A40-30EE-4829-B7FC-694E3F295FEA}</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A1EF-4E06-86F3-9454B1D5B0F8}"/>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{E1F9BF08-9E29-45CA-8DCE-7F9256BFE9F6}</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A1EF-4E06-86F3-9454B1D5B0F8}"/>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{02D1ECCD-0A47-4F31-8E4E-533EEAB3D7DE}</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A1EF-4E06-86F3-9454B1D5B0F8}"/>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{01956022-EC99-4B7B-9C56-876F85BEEAF6}</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A1EF-4E06-86F3-9454B1D5B0F8}"/>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{7730F71B-B28C-448F-80AE-91791A72E0E8}</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A1EF-4E06-86F3-9454B1D5B0F8}"/>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{760D9457-5991-4388-8EB7-801CF38EBA21}</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A1EF-4E06-86F3-9454B1D5B0F8}"/>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{4AE8B5D5-B579-4217-A94B-31799EFD3724}</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A1EF-4E06-86F3-9454B1D5B0F8}"/>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{DE116B51-1F5F-43EF-9D95-4DE04EB21A21}</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A1EF-4E06-86F3-9454B1D5B0F8}"/>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{FB78FA27-79D0-4FED-86D9-5FF7B2A91FC4}</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A1EF-4E06-86F3-9454B1D5B0F8}"/>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{8C8C5671-9421-4244-B01E-A021A99A7BFD}</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A1EF-4E06-86F3-9454B1D5B0F8}"/>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{E11F4120-D949-4458-A198-6E6B5B6209BB}</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A1EF-4E06-86F3-9454B1D5B0F8}"/>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{66BD3F55-B57D-45AA-9588-C412BF0A2625}</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A1EF-4E06-86F3-9454B1D5B0F8}"/>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{BB908ADB-80BA-477D-AE36-D97532925019}</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A1EF-4E06-86F3-9454B1D5B0F8}"/>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{444FF889-94B0-4CF2-ACB9-82B92394C47E}</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A1EF-4E06-86F3-9454B1D5B0F8}"/>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{29FF8438-BA78-4673-BF6B-BCBDAB9B5685}</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A1EF-4E06-86F3-9454B1D5B0F8}"/>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{971E02AF-1EE9-4C09-BB7E-9E9CECB83AF2}</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A1EF-4E06-86F3-9454B1D5B0F8}"/>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{2053EFB9-9C80-4FCB-976D-FFE54B80F077}</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A1EF-4E06-86F3-9454B1D5B0F8}"/>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{900EDEB0-2EB7-48FD-A052-53B9789B707E}</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A1EF-4E06-86F3-9454B1D5B0F8}"/>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{C9C67A8C-61E1-424F-A98D-DF816C028CD4}</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A1EF-4E06-86F3-9454B1D5B0F8}"/>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{B9475985-5363-47CB-83EC-01E98B470087}</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A1EF-4E06-86F3-9454B1D5B0F8}"/>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{B3B5E3B8-E1BA-4A73-938C-24BABB7A6DFD}</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A1EF-4E06-86F3-9454B1D5B0F8}"/>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{32437B10-0255-45F0-AA09-A68422A70E18}</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A1EF-4E06-86F3-9454B1D5B0F8}"/>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{B74D5D6F-B408-4FB0-80CD-D5C636B17EF0}</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A1EF-4E06-86F3-9454B1D5B0F8}"/>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{6924D163-9BFC-4E49-97EE-302E6A213BFD}</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A1EF-4E06-86F3-9454B1D5B0F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A1EF-4E06-86F3-9454B1D5B0F8}"/>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A1EF-4E06-86F3-9454B1D5B0F8}"/>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{C5C7B9C5-52A0-4043-807D-78432AD14DE7}</c15:txfldGUID>
                      <c15:f>Diagramm!$I$46</c15:f>
                      <c15:dlblFieldTableCache>
                        <c:ptCount val="1"/>
                      </c15:dlblFieldTableCache>
                    </c15:dlblFTEntry>
                  </c15:dlblFieldTable>
                  <c15:showDataLabelsRange val="0"/>
                </c:ext>
                <c:ext xmlns:c16="http://schemas.microsoft.com/office/drawing/2014/chart" uri="{C3380CC4-5D6E-409C-BE32-E72D297353CC}">
                  <c16:uniqueId val="{00000000-0E2D-4445-AE59-6511F1F95D73}"/>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{18577971-1757-4833-B5FC-FD16480EDD36}</c15:txfldGUID>
                      <c15:f>Diagramm!$I$47</c15:f>
                      <c15:dlblFieldTableCache>
                        <c:ptCount val="1"/>
                      </c15:dlblFieldTableCache>
                    </c15:dlblFTEntry>
                  </c15:dlblFieldTable>
                  <c15:showDataLabelsRange val="0"/>
                </c:ext>
                <c:ext xmlns:c16="http://schemas.microsoft.com/office/drawing/2014/chart" uri="{C3380CC4-5D6E-409C-BE32-E72D297353CC}">
                  <c16:uniqueId val="{00000001-0E2D-4445-AE59-6511F1F95D73}"/>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{805A8000-FCD0-4684-924A-E283D31B4789}</c15:txfldGUID>
                      <c15:f>Diagramm!$I$48</c15:f>
                      <c15:dlblFieldTableCache>
                        <c:ptCount val="1"/>
                      </c15:dlblFieldTableCache>
                    </c15:dlblFTEntry>
                  </c15:dlblFieldTable>
                  <c15:showDataLabelsRange val="0"/>
                </c:ext>
                <c:ext xmlns:c16="http://schemas.microsoft.com/office/drawing/2014/chart" uri="{C3380CC4-5D6E-409C-BE32-E72D297353CC}">
                  <c16:uniqueId val="{00000002-0E2D-4445-AE59-6511F1F95D73}"/>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{1D63841F-11F5-4E54-941F-977AC3B386B7}</c15:txfldGUID>
                      <c15:f>Diagramm!$I$49</c15:f>
                      <c15:dlblFieldTableCache>
                        <c:ptCount val="1"/>
                      </c15:dlblFieldTableCache>
                    </c15:dlblFTEntry>
                  </c15:dlblFieldTable>
                  <c15:showDataLabelsRange val="0"/>
                </c:ext>
                <c:ext xmlns:c16="http://schemas.microsoft.com/office/drawing/2014/chart" uri="{C3380CC4-5D6E-409C-BE32-E72D297353CC}">
                  <c16:uniqueId val="{00000003-0E2D-4445-AE59-6511F1F95D73}"/>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{FC075D85-6D0B-4A55-A122-E85A1CEEB38B}</c15:txfldGUID>
                      <c15:f>Diagramm!$I$50</c15:f>
                      <c15:dlblFieldTableCache>
                        <c:ptCount val="1"/>
                      </c15:dlblFieldTableCache>
                    </c15:dlblFTEntry>
                  </c15:dlblFieldTable>
                  <c15:showDataLabelsRange val="0"/>
                </c:ext>
                <c:ext xmlns:c16="http://schemas.microsoft.com/office/drawing/2014/chart" uri="{C3380CC4-5D6E-409C-BE32-E72D297353CC}">
                  <c16:uniqueId val="{00000004-0E2D-4445-AE59-6511F1F95D73}"/>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{46F6D480-35F9-47B7-B226-217DE27285C7}</c15:txfldGUID>
                      <c15:f>Diagramm!$I$51</c15:f>
                      <c15:dlblFieldTableCache>
                        <c:ptCount val="1"/>
                      </c15:dlblFieldTableCache>
                    </c15:dlblFTEntry>
                  </c15:dlblFieldTable>
                  <c15:showDataLabelsRange val="0"/>
                </c:ext>
                <c:ext xmlns:c16="http://schemas.microsoft.com/office/drawing/2014/chart" uri="{C3380CC4-5D6E-409C-BE32-E72D297353CC}">
                  <c16:uniqueId val="{00000005-0E2D-4445-AE59-6511F1F95D73}"/>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{0BC05852-C56F-4231-8B29-95D1614C4852}</c15:txfldGUID>
                      <c15:f>Diagramm!$I$52</c15:f>
                      <c15:dlblFieldTableCache>
                        <c:ptCount val="1"/>
                      </c15:dlblFieldTableCache>
                    </c15:dlblFTEntry>
                  </c15:dlblFieldTable>
                  <c15:showDataLabelsRange val="0"/>
                </c:ext>
                <c:ext xmlns:c16="http://schemas.microsoft.com/office/drawing/2014/chart" uri="{C3380CC4-5D6E-409C-BE32-E72D297353CC}">
                  <c16:uniqueId val="{00000006-0E2D-4445-AE59-6511F1F95D73}"/>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{D5F77D80-5FAD-4188-8B50-381B99064E19}</c15:txfldGUID>
                      <c15:f>Diagramm!$I$53</c15:f>
                      <c15:dlblFieldTableCache>
                        <c:ptCount val="1"/>
                      </c15:dlblFieldTableCache>
                    </c15:dlblFTEntry>
                  </c15:dlblFieldTable>
                  <c15:showDataLabelsRange val="0"/>
                </c:ext>
                <c:ext xmlns:c16="http://schemas.microsoft.com/office/drawing/2014/chart" uri="{C3380CC4-5D6E-409C-BE32-E72D297353CC}">
                  <c16:uniqueId val="{00000007-0E2D-4445-AE59-6511F1F95D73}"/>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{ACD2FE9E-3CDA-465A-A0C2-30E440C955A9}</c15:txfldGUID>
                      <c15:f>Diagramm!$I$54</c15:f>
                      <c15:dlblFieldTableCache>
                        <c:ptCount val="1"/>
                      </c15:dlblFieldTableCache>
                    </c15:dlblFTEntry>
                  </c15:dlblFieldTable>
                  <c15:showDataLabelsRange val="0"/>
                </c:ext>
                <c:ext xmlns:c16="http://schemas.microsoft.com/office/drawing/2014/chart" uri="{C3380CC4-5D6E-409C-BE32-E72D297353CC}">
                  <c16:uniqueId val="{00000008-0E2D-4445-AE59-6511F1F95D73}"/>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{00826ED6-C8B9-462D-854B-23653376C1AD}</c15:txfldGUID>
                      <c15:f>Diagramm!$I$55</c15:f>
                      <c15:dlblFieldTableCache>
                        <c:ptCount val="1"/>
                      </c15:dlblFieldTableCache>
                    </c15:dlblFTEntry>
                  </c15:dlblFieldTable>
                  <c15:showDataLabelsRange val="0"/>
                </c:ext>
                <c:ext xmlns:c16="http://schemas.microsoft.com/office/drawing/2014/chart" uri="{C3380CC4-5D6E-409C-BE32-E72D297353CC}">
                  <c16:uniqueId val="{00000009-0E2D-4445-AE59-6511F1F95D73}"/>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{FEB609A3-01F9-4587-8CC1-CFCDE3BC72CE}</c15:txfldGUID>
                      <c15:f>Diagramm!$I$56</c15:f>
                      <c15:dlblFieldTableCache>
                        <c:ptCount val="1"/>
                      </c15:dlblFieldTableCache>
                    </c15:dlblFTEntry>
                  </c15:dlblFieldTable>
                  <c15:showDataLabelsRange val="0"/>
                </c:ext>
                <c:ext xmlns:c16="http://schemas.microsoft.com/office/drawing/2014/chart" uri="{C3380CC4-5D6E-409C-BE32-E72D297353CC}">
                  <c16:uniqueId val="{0000000A-0E2D-4445-AE59-6511F1F95D73}"/>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{5DB57262-FEE0-4EA7-B991-628EA9C5BE56}</c15:txfldGUID>
                      <c15:f>Diagramm!$I$57</c15:f>
                      <c15:dlblFieldTableCache>
                        <c:ptCount val="1"/>
                      </c15:dlblFieldTableCache>
                    </c15:dlblFTEntry>
                  </c15:dlblFieldTable>
                  <c15:showDataLabelsRange val="0"/>
                </c:ext>
                <c:ext xmlns:c16="http://schemas.microsoft.com/office/drawing/2014/chart" uri="{C3380CC4-5D6E-409C-BE32-E72D297353CC}">
                  <c16:uniqueId val="{0000000B-0E2D-4445-AE59-6511F1F95D73}"/>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{888DA264-C825-420D-BA30-146DB65A1004}</c15:txfldGUID>
                      <c15:f>Diagramm!$I$58</c15:f>
                      <c15:dlblFieldTableCache>
                        <c:ptCount val="1"/>
                      </c15:dlblFieldTableCache>
                    </c15:dlblFTEntry>
                  </c15:dlblFieldTable>
                  <c15:showDataLabelsRange val="0"/>
                </c:ext>
                <c:ext xmlns:c16="http://schemas.microsoft.com/office/drawing/2014/chart" uri="{C3380CC4-5D6E-409C-BE32-E72D297353CC}">
                  <c16:uniqueId val="{0000000C-0E2D-4445-AE59-6511F1F95D73}"/>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{D497A547-C7A9-4F81-8D09-FFADE098C1CB}</c15:txfldGUID>
                      <c15:f>Diagramm!$I$59</c15:f>
                      <c15:dlblFieldTableCache>
                        <c:ptCount val="1"/>
                      </c15:dlblFieldTableCache>
                    </c15:dlblFTEntry>
                  </c15:dlblFieldTable>
                  <c15:showDataLabelsRange val="0"/>
                </c:ext>
                <c:ext xmlns:c16="http://schemas.microsoft.com/office/drawing/2014/chart" uri="{C3380CC4-5D6E-409C-BE32-E72D297353CC}">
                  <c16:uniqueId val="{0000000D-0E2D-4445-AE59-6511F1F95D73}"/>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{F75F09F8-EFA7-4765-A149-4675F3DA9684}</c15:txfldGUID>
                      <c15:f>Diagramm!$I$60</c15:f>
                      <c15:dlblFieldTableCache>
                        <c:ptCount val="1"/>
                      </c15:dlblFieldTableCache>
                    </c15:dlblFTEntry>
                  </c15:dlblFieldTable>
                  <c15:showDataLabelsRange val="0"/>
                </c:ext>
                <c:ext xmlns:c16="http://schemas.microsoft.com/office/drawing/2014/chart" uri="{C3380CC4-5D6E-409C-BE32-E72D297353CC}">
                  <c16:uniqueId val="{0000000E-0E2D-4445-AE59-6511F1F95D73}"/>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{9AD0881B-05CF-4D57-8891-5F111CA5CEB4}</c15:txfldGUID>
                      <c15:f>Diagramm!$I$61</c15:f>
                      <c15:dlblFieldTableCache>
                        <c:ptCount val="1"/>
                      </c15:dlblFieldTableCache>
                    </c15:dlblFTEntry>
                  </c15:dlblFieldTable>
                  <c15:showDataLabelsRange val="0"/>
                </c:ext>
                <c:ext xmlns:c16="http://schemas.microsoft.com/office/drawing/2014/chart" uri="{C3380CC4-5D6E-409C-BE32-E72D297353CC}">
                  <c16:uniqueId val="{0000000F-0E2D-4445-AE59-6511F1F95D73}"/>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{576EC182-1108-4BD7-A975-9F1DA411BF83}</c15:txfldGUID>
                      <c15:f>Diagramm!$I$62</c15:f>
                      <c15:dlblFieldTableCache>
                        <c:ptCount val="1"/>
                      </c15:dlblFieldTableCache>
                    </c15:dlblFTEntry>
                  </c15:dlblFieldTable>
                  <c15:showDataLabelsRange val="0"/>
                </c:ext>
                <c:ext xmlns:c16="http://schemas.microsoft.com/office/drawing/2014/chart" uri="{C3380CC4-5D6E-409C-BE32-E72D297353CC}">
                  <c16:uniqueId val="{00000010-0E2D-4445-AE59-6511F1F95D73}"/>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{66CB55D6-BF3D-4DC7-AC03-7040F996C343}</c15:txfldGUID>
                      <c15:f>Diagramm!$I$63</c15:f>
                      <c15:dlblFieldTableCache>
                        <c:ptCount val="1"/>
                      </c15:dlblFieldTableCache>
                    </c15:dlblFTEntry>
                  </c15:dlblFieldTable>
                  <c15:showDataLabelsRange val="0"/>
                </c:ext>
                <c:ext xmlns:c16="http://schemas.microsoft.com/office/drawing/2014/chart" uri="{C3380CC4-5D6E-409C-BE32-E72D297353CC}">
                  <c16:uniqueId val="{00000011-0E2D-4445-AE59-6511F1F95D73}"/>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{1F252E54-F1DD-4028-AD0A-CB75095F68C8}</c15:txfldGUID>
                      <c15:f>Diagramm!$I$64</c15:f>
                      <c15:dlblFieldTableCache>
                        <c:ptCount val="1"/>
                      </c15:dlblFieldTableCache>
                    </c15:dlblFTEntry>
                  </c15:dlblFieldTable>
                  <c15:showDataLabelsRange val="0"/>
                </c:ext>
                <c:ext xmlns:c16="http://schemas.microsoft.com/office/drawing/2014/chart" uri="{C3380CC4-5D6E-409C-BE32-E72D297353CC}">
                  <c16:uniqueId val="{00000012-0E2D-4445-AE59-6511F1F95D73}"/>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{538759E8-4D23-4C53-B935-A5874BEF4D20}</c15:txfldGUID>
                      <c15:f>Diagramm!$I$65</c15:f>
                      <c15:dlblFieldTableCache>
                        <c:ptCount val="1"/>
                      </c15:dlblFieldTableCache>
                    </c15:dlblFTEntry>
                  </c15:dlblFieldTable>
                  <c15:showDataLabelsRange val="0"/>
                </c:ext>
                <c:ext xmlns:c16="http://schemas.microsoft.com/office/drawing/2014/chart" uri="{C3380CC4-5D6E-409C-BE32-E72D297353CC}">
                  <c16:uniqueId val="{00000013-0E2D-4445-AE59-6511F1F95D73}"/>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{411FE71B-4593-47F4-9545-760FD93838B6}</c15:txfldGUID>
                      <c15:f>Diagramm!$I$66</c15:f>
                      <c15:dlblFieldTableCache>
                        <c:ptCount val="1"/>
                      </c15:dlblFieldTableCache>
                    </c15:dlblFTEntry>
                  </c15:dlblFieldTable>
                  <c15:showDataLabelsRange val="0"/>
                </c:ext>
                <c:ext xmlns:c16="http://schemas.microsoft.com/office/drawing/2014/chart" uri="{C3380CC4-5D6E-409C-BE32-E72D297353CC}">
                  <c16:uniqueId val="{00000014-0E2D-4445-AE59-6511F1F95D73}"/>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{12CC7EC0-405C-4697-89C3-57990052FBDD}</c15:txfldGUID>
                      <c15:f>Diagramm!$I$67</c15:f>
                      <c15:dlblFieldTableCache>
                        <c:ptCount val="1"/>
                      </c15:dlblFieldTableCache>
                    </c15:dlblFTEntry>
                  </c15:dlblFieldTable>
                  <c15:showDataLabelsRange val="0"/>
                </c:ext>
                <c:ext xmlns:c16="http://schemas.microsoft.com/office/drawing/2014/chart" uri="{C3380CC4-5D6E-409C-BE32-E72D297353CC}">
                  <c16:uniqueId val="{00000015-0E2D-4445-AE59-6511F1F95D7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0E2D-4445-AE59-6511F1F95D73}"/>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{F51EACBF-47B4-4C79-900A-4503202D6A34}</c15:txfldGUID>
                      <c15:f>Diagramm!$K$46</c15:f>
                      <c15:dlblFieldTableCache>
                        <c:ptCount val="1"/>
                      </c15:dlblFieldTableCache>
                    </c15:dlblFTEntry>
                  </c15:dlblFieldTable>
                  <c15:showDataLabelsRange val="0"/>
                </c:ext>
                <c:ext xmlns:c16="http://schemas.microsoft.com/office/drawing/2014/chart" uri="{C3380CC4-5D6E-409C-BE32-E72D297353CC}">
                  <c16:uniqueId val="{00000017-0E2D-4445-AE59-6511F1F95D73}"/>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{71D22CF1-25C0-49D5-927C-27F13BC0FFBE}</c15:txfldGUID>
                      <c15:f>Diagramm!$K$47</c15:f>
                      <c15:dlblFieldTableCache>
                        <c:ptCount val="1"/>
                      </c15:dlblFieldTableCache>
                    </c15:dlblFTEntry>
                  </c15:dlblFieldTable>
                  <c15:showDataLabelsRange val="0"/>
                </c:ext>
                <c:ext xmlns:c16="http://schemas.microsoft.com/office/drawing/2014/chart" uri="{C3380CC4-5D6E-409C-BE32-E72D297353CC}">
                  <c16:uniqueId val="{00000018-0E2D-4445-AE59-6511F1F95D73}"/>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{194DCBFF-DB7A-4A89-9D54-6B230263A574}</c15:txfldGUID>
                      <c15:f>Diagramm!$K$48</c15:f>
                      <c15:dlblFieldTableCache>
                        <c:ptCount val="1"/>
                      </c15:dlblFieldTableCache>
                    </c15:dlblFTEntry>
                  </c15:dlblFieldTable>
                  <c15:showDataLabelsRange val="0"/>
                </c:ext>
                <c:ext xmlns:c16="http://schemas.microsoft.com/office/drawing/2014/chart" uri="{C3380CC4-5D6E-409C-BE32-E72D297353CC}">
                  <c16:uniqueId val="{00000019-0E2D-4445-AE59-6511F1F95D73}"/>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{35A85712-69FB-4891-9563-DAEA14A91081}</c15:txfldGUID>
                      <c15:f>Diagramm!$K$49</c15:f>
                      <c15:dlblFieldTableCache>
                        <c:ptCount val="1"/>
                      </c15:dlblFieldTableCache>
                    </c15:dlblFTEntry>
                  </c15:dlblFieldTable>
                  <c15:showDataLabelsRange val="0"/>
                </c:ext>
                <c:ext xmlns:c16="http://schemas.microsoft.com/office/drawing/2014/chart" uri="{C3380CC4-5D6E-409C-BE32-E72D297353CC}">
                  <c16:uniqueId val="{0000001A-0E2D-4445-AE59-6511F1F95D73}"/>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{7B70CB7D-B12E-4425-98D4-DDE9D6862273}</c15:txfldGUID>
                      <c15:f>Diagramm!$K$50</c15:f>
                      <c15:dlblFieldTableCache>
                        <c:ptCount val="1"/>
                      </c15:dlblFieldTableCache>
                    </c15:dlblFTEntry>
                  </c15:dlblFieldTable>
                  <c15:showDataLabelsRange val="0"/>
                </c:ext>
                <c:ext xmlns:c16="http://schemas.microsoft.com/office/drawing/2014/chart" uri="{C3380CC4-5D6E-409C-BE32-E72D297353CC}">
                  <c16:uniqueId val="{0000001B-0E2D-4445-AE59-6511F1F95D73}"/>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{674721E2-01CB-43FE-A059-BBE10D783F65}</c15:txfldGUID>
                      <c15:f>Diagramm!$K$51</c15:f>
                      <c15:dlblFieldTableCache>
                        <c:ptCount val="1"/>
                      </c15:dlblFieldTableCache>
                    </c15:dlblFTEntry>
                  </c15:dlblFieldTable>
                  <c15:showDataLabelsRange val="0"/>
                </c:ext>
                <c:ext xmlns:c16="http://schemas.microsoft.com/office/drawing/2014/chart" uri="{C3380CC4-5D6E-409C-BE32-E72D297353CC}">
                  <c16:uniqueId val="{0000001C-0E2D-4445-AE59-6511F1F95D73}"/>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{D5BF22E7-2289-42E4-A349-666AB2C4127C}</c15:txfldGUID>
                      <c15:f>Diagramm!$K$52</c15:f>
                      <c15:dlblFieldTableCache>
                        <c:ptCount val="1"/>
                      </c15:dlblFieldTableCache>
                    </c15:dlblFTEntry>
                  </c15:dlblFieldTable>
                  <c15:showDataLabelsRange val="0"/>
                </c:ext>
                <c:ext xmlns:c16="http://schemas.microsoft.com/office/drawing/2014/chart" uri="{C3380CC4-5D6E-409C-BE32-E72D297353CC}">
                  <c16:uniqueId val="{0000001D-0E2D-4445-AE59-6511F1F95D73}"/>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{88A90F21-3879-4EA6-AF31-8FED28831D5F}</c15:txfldGUID>
                      <c15:f>Diagramm!$K$53</c15:f>
                      <c15:dlblFieldTableCache>
                        <c:ptCount val="1"/>
                      </c15:dlblFieldTableCache>
                    </c15:dlblFTEntry>
                  </c15:dlblFieldTable>
                  <c15:showDataLabelsRange val="0"/>
                </c:ext>
                <c:ext xmlns:c16="http://schemas.microsoft.com/office/drawing/2014/chart" uri="{C3380CC4-5D6E-409C-BE32-E72D297353CC}">
                  <c16:uniqueId val="{0000001E-0E2D-4445-AE59-6511F1F95D73}"/>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{4C44ABE0-C375-4A2B-80CE-55400BB9DF41}</c15:txfldGUID>
                      <c15:f>Diagramm!$K$54</c15:f>
                      <c15:dlblFieldTableCache>
                        <c:ptCount val="1"/>
                      </c15:dlblFieldTableCache>
                    </c15:dlblFTEntry>
                  </c15:dlblFieldTable>
                  <c15:showDataLabelsRange val="0"/>
                </c:ext>
                <c:ext xmlns:c16="http://schemas.microsoft.com/office/drawing/2014/chart" uri="{C3380CC4-5D6E-409C-BE32-E72D297353CC}">
                  <c16:uniqueId val="{0000001F-0E2D-4445-AE59-6511F1F95D73}"/>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{32A4C62C-9595-4994-8E32-B26687EA1449}</c15:txfldGUID>
                      <c15:f>Diagramm!$K$55</c15:f>
                      <c15:dlblFieldTableCache>
                        <c:ptCount val="1"/>
                      </c15:dlblFieldTableCache>
                    </c15:dlblFTEntry>
                  </c15:dlblFieldTable>
                  <c15:showDataLabelsRange val="0"/>
                </c:ext>
                <c:ext xmlns:c16="http://schemas.microsoft.com/office/drawing/2014/chart" uri="{C3380CC4-5D6E-409C-BE32-E72D297353CC}">
                  <c16:uniqueId val="{00000020-0E2D-4445-AE59-6511F1F95D73}"/>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{00817C2E-0841-498A-8521-DDB69FF93B56}</c15:txfldGUID>
                      <c15:f>Diagramm!$K$56</c15:f>
                      <c15:dlblFieldTableCache>
                        <c:ptCount val="1"/>
                      </c15:dlblFieldTableCache>
                    </c15:dlblFTEntry>
                  </c15:dlblFieldTable>
                  <c15:showDataLabelsRange val="0"/>
                </c:ext>
                <c:ext xmlns:c16="http://schemas.microsoft.com/office/drawing/2014/chart" uri="{C3380CC4-5D6E-409C-BE32-E72D297353CC}">
                  <c16:uniqueId val="{00000021-0E2D-4445-AE59-6511F1F95D73}"/>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{854FF3AB-29CF-4FE4-A750-AC356E9AE218}</c15:txfldGUID>
                      <c15:f>Diagramm!$K$57</c15:f>
                      <c15:dlblFieldTableCache>
                        <c:ptCount val="1"/>
                      </c15:dlblFieldTableCache>
                    </c15:dlblFTEntry>
                  </c15:dlblFieldTable>
                  <c15:showDataLabelsRange val="0"/>
                </c:ext>
                <c:ext xmlns:c16="http://schemas.microsoft.com/office/drawing/2014/chart" uri="{C3380CC4-5D6E-409C-BE32-E72D297353CC}">
                  <c16:uniqueId val="{00000022-0E2D-4445-AE59-6511F1F95D73}"/>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{0203B23F-A3A8-4FA8-B2E7-ACF70A8AC2C3}</c15:txfldGUID>
                      <c15:f>Diagramm!$K$58</c15:f>
                      <c15:dlblFieldTableCache>
                        <c:ptCount val="1"/>
                      </c15:dlblFieldTableCache>
                    </c15:dlblFTEntry>
                  </c15:dlblFieldTable>
                  <c15:showDataLabelsRange val="0"/>
                </c:ext>
                <c:ext xmlns:c16="http://schemas.microsoft.com/office/drawing/2014/chart" uri="{C3380CC4-5D6E-409C-BE32-E72D297353CC}">
                  <c16:uniqueId val="{00000023-0E2D-4445-AE59-6511F1F95D73}"/>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{BCF9C304-80C1-412D-92D6-9B177EADD367}</c15:txfldGUID>
                      <c15:f>Diagramm!$K$59</c15:f>
                      <c15:dlblFieldTableCache>
                        <c:ptCount val="1"/>
                      </c15:dlblFieldTableCache>
                    </c15:dlblFTEntry>
                  </c15:dlblFieldTable>
                  <c15:showDataLabelsRange val="0"/>
                </c:ext>
                <c:ext xmlns:c16="http://schemas.microsoft.com/office/drawing/2014/chart" uri="{C3380CC4-5D6E-409C-BE32-E72D297353CC}">
                  <c16:uniqueId val="{00000024-0E2D-4445-AE59-6511F1F95D73}"/>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{9EFC4CE2-07A9-4742-86B3-7FD4F7B7AF2E}</c15:txfldGUID>
                      <c15:f>Diagramm!$K$60</c15:f>
                      <c15:dlblFieldTableCache>
                        <c:ptCount val="1"/>
                      </c15:dlblFieldTableCache>
                    </c15:dlblFTEntry>
                  </c15:dlblFieldTable>
                  <c15:showDataLabelsRange val="0"/>
                </c:ext>
                <c:ext xmlns:c16="http://schemas.microsoft.com/office/drawing/2014/chart" uri="{C3380CC4-5D6E-409C-BE32-E72D297353CC}">
                  <c16:uniqueId val="{00000025-0E2D-4445-AE59-6511F1F95D73}"/>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{B33DA362-EB8E-427F-813D-34C935BA16F8}</c15:txfldGUID>
                      <c15:f>Diagramm!$K$61</c15:f>
                      <c15:dlblFieldTableCache>
                        <c:ptCount val="1"/>
                      </c15:dlblFieldTableCache>
                    </c15:dlblFTEntry>
                  </c15:dlblFieldTable>
                  <c15:showDataLabelsRange val="0"/>
                </c:ext>
                <c:ext xmlns:c16="http://schemas.microsoft.com/office/drawing/2014/chart" uri="{C3380CC4-5D6E-409C-BE32-E72D297353CC}">
                  <c16:uniqueId val="{00000026-0E2D-4445-AE59-6511F1F95D73}"/>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{7DBBC923-3A16-400D-8101-844A40DFFDB8}</c15:txfldGUID>
                      <c15:f>Diagramm!$K$62</c15:f>
                      <c15:dlblFieldTableCache>
                        <c:ptCount val="1"/>
                      </c15:dlblFieldTableCache>
                    </c15:dlblFTEntry>
                  </c15:dlblFieldTable>
                  <c15:showDataLabelsRange val="0"/>
                </c:ext>
                <c:ext xmlns:c16="http://schemas.microsoft.com/office/drawing/2014/chart" uri="{C3380CC4-5D6E-409C-BE32-E72D297353CC}">
                  <c16:uniqueId val="{00000027-0E2D-4445-AE59-6511F1F95D73}"/>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{C99DA5C2-8EE2-475A-BFC7-BCF8843938D0}</c15:txfldGUID>
                      <c15:f>Diagramm!$K$63</c15:f>
                      <c15:dlblFieldTableCache>
                        <c:ptCount val="1"/>
                      </c15:dlblFieldTableCache>
                    </c15:dlblFTEntry>
                  </c15:dlblFieldTable>
                  <c15:showDataLabelsRange val="0"/>
                </c:ext>
                <c:ext xmlns:c16="http://schemas.microsoft.com/office/drawing/2014/chart" uri="{C3380CC4-5D6E-409C-BE32-E72D297353CC}">
                  <c16:uniqueId val="{00000028-0E2D-4445-AE59-6511F1F95D73}"/>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{C4EAEDD6-FAA6-40C2-9245-0536BE1508BA}</c15:txfldGUID>
                      <c15:f>Diagramm!$K$64</c15:f>
                      <c15:dlblFieldTableCache>
                        <c:ptCount val="1"/>
                      </c15:dlblFieldTableCache>
                    </c15:dlblFTEntry>
                  </c15:dlblFieldTable>
                  <c15:showDataLabelsRange val="0"/>
                </c:ext>
                <c:ext xmlns:c16="http://schemas.microsoft.com/office/drawing/2014/chart" uri="{C3380CC4-5D6E-409C-BE32-E72D297353CC}">
                  <c16:uniqueId val="{00000029-0E2D-4445-AE59-6511F1F95D73}"/>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{AB48954F-576D-498C-B29A-35D2DBC6EBC4}</c15:txfldGUID>
                      <c15:f>Diagramm!$K$65</c15:f>
                      <c15:dlblFieldTableCache>
                        <c:ptCount val="1"/>
                      </c15:dlblFieldTableCache>
                    </c15:dlblFTEntry>
                  </c15:dlblFieldTable>
                  <c15:showDataLabelsRange val="0"/>
                </c:ext>
                <c:ext xmlns:c16="http://schemas.microsoft.com/office/drawing/2014/chart" uri="{C3380CC4-5D6E-409C-BE32-E72D297353CC}">
                  <c16:uniqueId val="{0000002A-0E2D-4445-AE59-6511F1F95D73}"/>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{9B3F1381-71EA-43D7-8838-B403ECED2DB8}</c15:txfldGUID>
                      <c15:f>Diagramm!$K$66</c15:f>
                      <c15:dlblFieldTableCache>
                        <c:ptCount val="1"/>
                      </c15:dlblFieldTableCache>
                    </c15:dlblFTEntry>
                  </c15:dlblFieldTable>
                  <c15:showDataLabelsRange val="0"/>
                </c:ext>
                <c:ext xmlns:c16="http://schemas.microsoft.com/office/drawing/2014/chart" uri="{C3380CC4-5D6E-409C-BE32-E72D297353CC}">
                  <c16:uniqueId val="{0000002B-0E2D-4445-AE59-6511F1F95D73}"/>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{1EDD83F3-1579-48A4-BF8D-67F03A559F3F}</c15:txfldGUID>
                      <c15:f>Diagramm!$K$67</c15:f>
                      <c15:dlblFieldTableCache>
                        <c:ptCount val="1"/>
                      </c15:dlblFieldTableCache>
                    </c15:dlblFTEntry>
                  </c15:dlblFieldTable>
                  <c15:showDataLabelsRange val="0"/>
                </c:ext>
                <c:ext xmlns:c16="http://schemas.microsoft.com/office/drawing/2014/chart" uri="{C3380CC4-5D6E-409C-BE32-E72D297353CC}">
                  <c16:uniqueId val="{0000002C-0E2D-4445-AE59-6511F1F95D73}"/>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0E2D-4445-AE59-6511F1F95D73}"/>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{2F8D5DE5-8BDA-4F53-8DFC-4E2A2A0850B8}</c15:txfldGUID>
                      <c15:f>Diagramm!$J$46</c15:f>
                      <c15:dlblFieldTableCache>
                        <c:ptCount val="1"/>
                      </c15:dlblFieldTableCache>
                    </c15:dlblFTEntry>
                  </c15:dlblFieldTable>
                  <c15:showDataLabelsRange val="0"/>
                </c:ext>
                <c:ext xmlns:c16="http://schemas.microsoft.com/office/drawing/2014/chart" uri="{C3380CC4-5D6E-409C-BE32-E72D297353CC}">
                  <c16:uniqueId val="{0000002E-0E2D-4445-AE59-6511F1F95D73}"/>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{E1C83845-108F-49D8-8DCC-C755CB185512}</c15:txfldGUID>
                      <c15:f>Diagramm!$J$47</c15:f>
                      <c15:dlblFieldTableCache>
                        <c:ptCount val="1"/>
                      </c15:dlblFieldTableCache>
                    </c15:dlblFTEntry>
                  </c15:dlblFieldTable>
                  <c15:showDataLabelsRange val="0"/>
                </c:ext>
                <c:ext xmlns:c16="http://schemas.microsoft.com/office/drawing/2014/chart" uri="{C3380CC4-5D6E-409C-BE32-E72D297353CC}">
                  <c16:uniqueId val="{0000002F-0E2D-4445-AE59-6511F1F95D73}"/>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{C079D1D0-0DBE-4FB9-96D2-D0E202F093C2}</c15:txfldGUID>
                      <c15:f>Diagramm!$J$48</c15:f>
                      <c15:dlblFieldTableCache>
                        <c:ptCount val="1"/>
                      </c15:dlblFieldTableCache>
                    </c15:dlblFTEntry>
                  </c15:dlblFieldTable>
                  <c15:showDataLabelsRange val="0"/>
                </c:ext>
                <c:ext xmlns:c16="http://schemas.microsoft.com/office/drawing/2014/chart" uri="{C3380CC4-5D6E-409C-BE32-E72D297353CC}">
                  <c16:uniqueId val="{00000030-0E2D-4445-AE59-6511F1F95D73}"/>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{80BE100F-F89C-43BA-B71D-135CD3E436DB}</c15:txfldGUID>
                      <c15:f>Diagramm!$J$49</c15:f>
                      <c15:dlblFieldTableCache>
                        <c:ptCount val="1"/>
                      </c15:dlblFieldTableCache>
                    </c15:dlblFTEntry>
                  </c15:dlblFieldTable>
                  <c15:showDataLabelsRange val="0"/>
                </c:ext>
                <c:ext xmlns:c16="http://schemas.microsoft.com/office/drawing/2014/chart" uri="{C3380CC4-5D6E-409C-BE32-E72D297353CC}">
                  <c16:uniqueId val="{00000031-0E2D-4445-AE59-6511F1F95D73}"/>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{20D1D82E-169E-47B0-A7A6-893D48F21C25}</c15:txfldGUID>
                      <c15:f>Diagramm!$J$50</c15:f>
                      <c15:dlblFieldTableCache>
                        <c:ptCount val="1"/>
                      </c15:dlblFieldTableCache>
                    </c15:dlblFTEntry>
                  </c15:dlblFieldTable>
                  <c15:showDataLabelsRange val="0"/>
                </c:ext>
                <c:ext xmlns:c16="http://schemas.microsoft.com/office/drawing/2014/chart" uri="{C3380CC4-5D6E-409C-BE32-E72D297353CC}">
                  <c16:uniqueId val="{00000032-0E2D-4445-AE59-6511F1F95D73}"/>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{D791831A-8553-4723-9696-29EB3E7C18FF}</c15:txfldGUID>
                      <c15:f>Diagramm!$J$51</c15:f>
                      <c15:dlblFieldTableCache>
                        <c:ptCount val="1"/>
                      </c15:dlblFieldTableCache>
                    </c15:dlblFTEntry>
                  </c15:dlblFieldTable>
                  <c15:showDataLabelsRange val="0"/>
                </c:ext>
                <c:ext xmlns:c16="http://schemas.microsoft.com/office/drawing/2014/chart" uri="{C3380CC4-5D6E-409C-BE32-E72D297353CC}">
                  <c16:uniqueId val="{00000033-0E2D-4445-AE59-6511F1F95D73}"/>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{231140B7-EF77-4FCB-8CEF-1449853BF71D}</c15:txfldGUID>
                      <c15:f>Diagramm!$J$52</c15:f>
                      <c15:dlblFieldTableCache>
                        <c:ptCount val="1"/>
                      </c15:dlblFieldTableCache>
                    </c15:dlblFTEntry>
                  </c15:dlblFieldTable>
                  <c15:showDataLabelsRange val="0"/>
                </c:ext>
                <c:ext xmlns:c16="http://schemas.microsoft.com/office/drawing/2014/chart" uri="{C3380CC4-5D6E-409C-BE32-E72D297353CC}">
                  <c16:uniqueId val="{00000034-0E2D-4445-AE59-6511F1F95D73}"/>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{F9070BCA-939F-419B-81B3-C44B8D596EA2}</c15:txfldGUID>
                      <c15:f>Diagramm!$J$53</c15:f>
                      <c15:dlblFieldTableCache>
                        <c:ptCount val="1"/>
                      </c15:dlblFieldTableCache>
                    </c15:dlblFTEntry>
                  </c15:dlblFieldTable>
                  <c15:showDataLabelsRange val="0"/>
                </c:ext>
                <c:ext xmlns:c16="http://schemas.microsoft.com/office/drawing/2014/chart" uri="{C3380CC4-5D6E-409C-BE32-E72D297353CC}">
                  <c16:uniqueId val="{00000035-0E2D-4445-AE59-6511F1F95D73}"/>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{9D33FE5F-F7C5-47EB-B723-5295B80E125B}</c15:txfldGUID>
                      <c15:f>Diagramm!$J$54</c15:f>
                      <c15:dlblFieldTableCache>
                        <c:ptCount val="1"/>
                      </c15:dlblFieldTableCache>
                    </c15:dlblFTEntry>
                  </c15:dlblFieldTable>
                  <c15:showDataLabelsRange val="0"/>
                </c:ext>
                <c:ext xmlns:c16="http://schemas.microsoft.com/office/drawing/2014/chart" uri="{C3380CC4-5D6E-409C-BE32-E72D297353CC}">
                  <c16:uniqueId val="{00000036-0E2D-4445-AE59-6511F1F95D73}"/>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{96FB57A9-E664-4BFB-A2ED-E85C14AE7F32}</c15:txfldGUID>
                      <c15:f>Diagramm!$J$55</c15:f>
                      <c15:dlblFieldTableCache>
                        <c:ptCount val="1"/>
                      </c15:dlblFieldTableCache>
                    </c15:dlblFTEntry>
                  </c15:dlblFieldTable>
                  <c15:showDataLabelsRange val="0"/>
                </c:ext>
                <c:ext xmlns:c16="http://schemas.microsoft.com/office/drawing/2014/chart" uri="{C3380CC4-5D6E-409C-BE32-E72D297353CC}">
                  <c16:uniqueId val="{00000037-0E2D-4445-AE59-6511F1F95D73}"/>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{316DC084-049F-4ADA-BD49-9F63B618DFCC}</c15:txfldGUID>
                      <c15:f>Diagramm!$J$56</c15:f>
                      <c15:dlblFieldTableCache>
                        <c:ptCount val="1"/>
                      </c15:dlblFieldTableCache>
                    </c15:dlblFTEntry>
                  </c15:dlblFieldTable>
                  <c15:showDataLabelsRange val="0"/>
                </c:ext>
                <c:ext xmlns:c16="http://schemas.microsoft.com/office/drawing/2014/chart" uri="{C3380CC4-5D6E-409C-BE32-E72D297353CC}">
                  <c16:uniqueId val="{00000038-0E2D-4445-AE59-6511F1F95D73}"/>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{691A81A0-B131-4982-BEFE-53146B01BEEA}</c15:txfldGUID>
                      <c15:f>Diagramm!$J$57</c15:f>
                      <c15:dlblFieldTableCache>
                        <c:ptCount val="1"/>
                      </c15:dlblFieldTableCache>
                    </c15:dlblFTEntry>
                  </c15:dlblFieldTable>
                  <c15:showDataLabelsRange val="0"/>
                </c:ext>
                <c:ext xmlns:c16="http://schemas.microsoft.com/office/drawing/2014/chart" uri="{C3380CC4-5D6E-409C-BE32-E72D297353CC}">
                  <c16:uniqueId val="{00000039-0E2D-4445-AE59-6511F1F95D73}"/>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{1849B955-2BFE-4EC5-8CB3-3269BB62901F}</c15:txfldGUID>
                      <c15:f>Diagramm!$J$58</c15:f>
                      <c15:dlblFieldTableCache>
                        <c:ptCount val="1"/>
                      </c15:dlblFieldTableCache>
                    </c15:dlblFTEntry>
                  </c15:dlblFieldTable>
                  <c15:showDataLabelsRange val="0"/>
                </c:ext>
                <c:ext xmlns:c16="http://schemas.microsoft.com/office/drawing/2014/chart" uri="{C3380CC4-5D6E-409C-BE32-E72D297353CC}">
                  <c16:uniqueId val="{0000003A-0E2D-4445-AE59-6511F1F95D73}"/>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{61CA3623-40E2-4642-B68C-A2ED28642841}</c15:txfldGUID>
                      <c15:f>Diagramm!$J$59</c15:f>
                      <c15:dlblFieldTableCache>
                        <c:ptCount val="1"/>
                      </c15:dlblFieldTableCache>
                    </c15:dlblFTEntry>
                  </c15:dlblFieldTable>
                  <c15:showDataLabelsRange val="0"/>
                </c:ext>
                <c:ext xmlns:c16="http://schemas.microsoft.com/office/drawing/2014/chart" uri="{C3380CC4-5D6E-409C-BE32-E72D297353CC}">
                  <c16:uniqueId val="{0000003B-0E2D-4445-AE59-6511F1F95D73}"/>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{2C11FA13-8974-4A55-AE46-72164F4D28A2}</c15:txfldGUID>
                      <c15:f>Diagramm!$J$60</c15:f>
                      <c15:dlblFieldTableCache>
                        <c:ptCount val="1"/>
                      </c15:dlblFieldTableCache>
                    </c15:dlblFTEntry>
                  </c15:dlblFieldTable>
                  <c15:showDataLabelsRange val="0"/>
                </c:ext>
                <c:ext xmlns:c16="http://schemas.microsoft.com/office/drawing/2014/chart" uri="{C3380CC4-5D6E-409C-BE32-E72D297353CC}">
                  <c16:uniqueId val="{0000003C-0E2D-4445-AE59-6511F1F95D73}"/>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{44AD4323-8F5C-4F88-A2F0-A64FFCF3C216}</c15:txfldGUID>
                      <c15:f>Diagramm!$J$61</c15:f>
                      <c15:dlblFieldTableCache>
                        <c:ptCount val="1"/>
                      </c15:dlblFieldTableCache>
                    </c15:dlblFTEntry>
                  </c15:dlblFieldTable>
                  <c15:showDataLabelsRange val="0"/>
                </c:ext>
                <c:ext xmlns:c16="http://schemas.microsoft.com/office/drawing/2014/chart" uri="{C3380CC4-5D6E-409C-BE32-E72D297353CC}">
                  <c16:uniqueId val="{0000003D-0E2D-4445-AE59-6511F1F95D73}"/>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{082C5B3B-9FEE-41CE-9420-051E7F115CD5}</c15:txfldGUID>
                      <c15:f>Diagramm!$J$62</c15:f>
                      <c15:dlblFieldTableCache>
                        <c:ptCount val="1"/>
                      </c15:dlblFieldTableCache>
                    </c15:dlblFTEntry>
                  </c15:dlblFieldTable>
                  <c15:showDataLabelsRange val="0"/>
                </c:ext>
                <c:ext xmlns:c16="http://schemas.microsoft.com/office/drawing/2014/chart" uri="{C3380CC4-5D6E-409C-BE32-E72D297353CC}">
                  <c16:uniqueId val="{0000003E-0E2D-4445-AE59-6511F1F95D73}"/>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{F0B17DCD-F9C1-4298-8899-A3A384A36BD3}</c15:txfldGUID>
                      <c15:f>Diagramm!$J$63</c15:f>
                      <c15:dlblFieldTableCache>
                        <c:ptCount val="1"/>
                      </c15:dlblFieldTableCache>
                    </c15:dlblFTEntry>
                  </c15:dlblFieldTable>
                  <c15:showDataLabelsRange val="0"/>
                </c:ext>
                <c:ext xmlns:c16="http://schemas.microsoft.com/office/drawing/2014/chart" uri="{C3380CC4-5D6E-409C-BE32-E72D297353CC}">
                  <c16:uniqueId val="{0000003F-0E2D-4445-AE59-6511F1F95D73}"/>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{D98DE83D-6760-482B-A987-4A6BF39A2EB1}</c15:txfldGUID>
                      <c15:f>Diagramm!$J$64</c15:f>
                      <c15:dlblFieldTableCache>
                        <c:ptCount val="1"/>
                      </c15:dlblFieldTableCache>
                    </c15:dlblFTEntry>
                  </c15:dlblFieldTable>
                  <c15:showDataLabelsRange val="0"/>
                </c:ext>
                <c:ext xmlns:c16="http://schemas.microsoft.com/office/drawing/2014/chart" uri="{C3380CC4-5D6E-409C-BE32-E72D297353CC}">
                  <c16:uniqueId val="{00000040-0E2D-4445-AE59-6511F1F95D73}"/>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{FC4CA305-25C6-4D3F-857A-AEAD40383989}</c15:txfldGUID>
                      <c15:f>Diagramm!$J$65</c15:f>
                      <c15:dlblFieldTableCache>
                        <c:ptCount val="1"/>
                      </c15:dlblFieldTableCache>
                    </c15:dlblFTEntry>
                  </c15:dlblFieldTable>
                  <c15:showDataLabelsRange val="0"/>
                </c:ext>
                <c:ext xmlns:c16="http://schemas.microsoft.com/office/drawing/2014/chart" uri="{C3380CC4-5D6E-409C-BE32-E72D297353CC}">
                  <c16:uniqueId val="{00000041-0E2D-4445-AE59-6511F1F95D73}"/>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{55054F75-0696-4DF0-8212-C01F69373A43}</c15:txfldGUID>
                      <c15:f>Diagramm!$J$66</c15:f>
                      <c15:dlblFieldTableCache>
                        <c:ptCount val="1"/>
                      </c15:dlblFieldTableCache>
                    </c15:dlblFTEntry>
                  </c15:dlblFieldTable>
                  <c15:showDataLabelsRange val="0"/>
                </c:ext>
                <c:ext xmlns:c16="http://schemas.microsoft.com/office/drawing/2014/chart" uri="{C3380CC4-5D6E-409C-BE32-E72D297353CC}">
                  <c16:uniqueId val="{00000042-0E2D-4445-AE59-6511F1F95D73}"/>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{7BE53AD7-750A-448E-9938-EBFBC53F286F}</c15:txfldGUID>
                      <c15:f>Diagramm!$J$67</c15:f>
                      <c15:dlblFieldTableCache>
                        <c:ptCount val="1"/>
                      </c15:dlblFieldTableCache>
                    </c15:dlblFTEntry>
                  </c15:dlblFieldTable>
                  <c15:showDataLabelsRange val="0"/>
                </c:ext>
                <c:ext xmlns:c16="http://schemas.microsoft.com/office/drawing/2014/chart" uri="{C3380CC4-5D6E-409C-BE32-E72D297353CC}">
                  <c16:uniqueId val="{00000043-0E2D-4445-AE59-6511F1F95D7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0E2D-4445-AE59-6511F1F95D73}"/>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CB1-4DDF-BADA-14D9905EB39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CB1-4DDF-BADA-14D9905EB39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CB1-4DDF-BADA-14D9905EB39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CB1-4DDF-BADA-14D9905EB39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CB1-4DDF-BADA-14D9905EB39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CB1-4DDF-BADA-14D9905EB39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CB1-4DDF-BADA-14D9905EB39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CB1-4DDF-BADA-14D9905EB39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CB1-4DDF-BADA-14D9905EB39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CB1-4DDF-BADA-14D9905EB39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ACB1-4DDF-BADA-14D9905EB39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ACB1-4DDF-BADA-14D9905EB39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ACB1-4DDF-BADA-14D9905EB39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ACB1-4DDF-BADA-14D9905EB39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ACB1-4DDF-BADA-14D9905EB39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ACB1-4DDF-BADA-14D9905EB39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ACB1-4DDF-BADA-14D9905EB39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ACB1-4DDF-BADA-14D9905EB39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ACB1-4DDF-BADA-14D9905EB39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ACB1-4DDF-BADA-14D9905EB39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ACB1-4DDF-BADA-14D9905EB39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ACB1-4DDF-BADA-14D9905EB39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ACB1-4DDF-BADA-14D9905EB398}"/>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ACB1-4DDF-BADA-14D9905EB39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ACB1-4DDF-BADA-14D9905EB39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ACB1-4DDF-BADA-14D9905EB39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ACB1-4DDF-BADA-14D9905EB39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ACB1-4DDF-BADA-14D9905EB39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ACB1-4DDF-BADA-14D9905EB39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ACB1-4DDF-BADA-14D9905EB39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ACB1-4DDF-BADA-14D9905EB39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ACB1-4DDF-BADA-14D9905EB39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ACB1-4DDF-BADA-14D9905EB39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ACB1-4DDF-BADA-14D9905EB39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ACB1-4DDF-BADA-14D9905EB39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ACB1-4DDF-BADA-14D9905EB39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ACB1-4DDF-BADA-14D9905EB39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ACB1-4DDF-BADA-14D9905EB39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ACB1-4DDF-BADA-14D9905EB39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ACB1-4DDF-BADA-14D9905EB39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ACB1-4DDF-BADA-14D9905EB39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ACB1-4DDF-BADA-14D9905EB39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ACB1-4DDF-BADA-14D9905EB39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ACB1-4DDF-BADA-14D9905EB39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ACB1-4DDF-BADA-14D9905EB398}"/>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ACB1-4DDF-BADA-14D9905EB398}"/>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ACB1-4DDF-BADA-14D9905EB39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ACB1-4DDF-BADA-14D9905EB39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ACB1-4DDF-BADA-14D9905EB39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ACB1-4DDF-BADA-14D9905EB39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ACB1-4DDF-BADA-14D9905EB39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ACB1-4DDF-BADA-14D9905EB39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ACB1-4DDF-BADA-14D9905EB39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ACB1-4DDF-BADA-14D9905EB39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ACB1-4DDF-BADA-14D9905EB39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ACB1-4DDF-BADA-14D9905EB39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ACB1-4DDF-BADA-14D9905EB39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ACB1-4DDF-BADA-14D9905EB39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ACB1-4DDF-BADA-14D9905EB39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ACB1-4DDF-BADA-14D9905EB39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ACB1-4DDF-BADA-14D9905EB39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ACB1-4DDF-BADA-14D9905EB39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ACB1-4DDF-BADA-14D9905EB39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ACB1-4DDF-BADA-14D9905EB39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ACB1-4DDF-BADA-14D9905EB39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ACB1-4DDF-BADA-14D9905EB39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ACB1-4DDF-BADA-14D9905EB39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ACB1-4DDF-BADA-14D9905EB39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ACB1-4DDF-BADA-14D9905EB398}"/>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99.620696871403155</c:v>
                </c:pt>
                <c:pt idx="2">
                  <c:v>101.16799204771371</c:v>
                </c:pt>
                <c:pt idx="3">
                  <c:v>100.64743120226012</c:v>
                </c:pt>
                <c:pt idx="4">
                  <c:v>100.74421889714344</c:v>
                </c:pt>
                <c:pt idx="5">
                  <c:v>99.764570471905415</c:v>
                </c:pt>
                <c:pt idx="6">
                  <c:v>102.02338599979073</c:v>
                </c:pt>
                <c:pt idx="7">
                  <c:v>101.64015904572565</c:v>
                </c:pt>
                <c:pt idx="8">
                  <c:v>101.26739562624255</c:v>
                </c:pt>
                <c:pt idx="9">
                  <c:v>101.56429842000627</c:v>
                </c:pt>
                <c:pt idx="10">
                  <c:v>102.4092288375013</c:v>
                </c:pt>
                <c:pt idx="11">
                  <c:v>102.81599874437586</c:v>
                </c:pt>
                <c:pt idx="12">
                  <c:v>102.15548812388823</c:v>
                </c:pt>
                <c:pt idx="13">
                  <c:v>102.40530501203307</c:v>
                </c:pt>
                <c:pt idx="14">
                  <c:v>104.95186774092289</c:v>
                </c:pt>
                <c:pt idx="15">
                  <c:v>104.74521293292874</c:v>
                </c:pt>
                <c:pt idx="16">
                  <c:v>105.65423249973843</c:v>
                </c:pt>
                <c:pt idx="17">
                  <c:v>105.66077220885215</c:v>
                </c:pt>
                <c:pt idx="18">
                  <c:v>107.50235429528094</c:v>
                </c:pt>
                <c:pt idx="19">
                  <c:v>107.54944020089987</c:v>
                </c:pt>
                <c:pt idx="20">
                  <c:v>106.18133305430575</c:v>
                </c:pt>
                <c:pt idx="21">
                  <c:v>106.70189389975934</c:v>
                </c:pt>
                <c:pt idx="22">
                  <c:v>109.06796065710998</c:v>
                </c:pt>
                <c:pt idx="23">
                  <c:v>108.49377419692372</c:v>
                </c:pt>
                <c:pt idx="24">
                  <c:v>108.04384220989851</c:v>
                </c:pt>
              </c:numCache>
            </c:numRef>
          </c:val>
          <c:smooth val="0"/>
          <c:extLst>
            <c:ext xmlns:c16="http://schemas.microsoft.com/office/drawing/2014/chart" uri="{C3380CC4-5D6E-409C-BE32-E72D297353CC}">
              <c16:uniqueId val="{00000000-AAD5-492D-9591-281EF816075A}"/>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97.407740774077411</c:v>
                </c:pt>
                <c:pt idx="2">
                  <c:v>105.72457245724571</c:v>
                </c:pt>
                <c:pt idx="3">
                  <c:v>104.19441944194419</c:v>
                </c:pt>
                <c:pt idx="4">
                  <c:v>103.47434743474346</c:v>
                </c:pt>
                <c:pt idx="5">
                  <c:v>105.61656165616562</c:v>
                </c:pt>
                <c:pt idx="6">
                  <c:v>115.17551755175516</c:v>
                </c:pt>
                <c:pt idx="7">
                  <c:v>114.59945994599461</c:v>
                </c:pt>
                <c:pt idx="8">
                  <c:v>113.59135913591358</c:v>
                </c:pt>
                <c:pt idx="9">
                  <c:v>113.98739873987398</c:v>
                </c:pt>
                <c:pt idx="10">
                  <c:v>117.06570657065707</c:v>
                </c:pt>
                <c:pt idx="11">
                  <c:v>115.48154815481548</c:v>
                </c:pt>
                <c:pt idx="12">
                  <c:v>112.83528352835283</c:v>
                </c:pt>
                <c:pt idx="13">
                  <c:v>109.75697569756974</c:v>
                </c:pt>
                <c:pt idx="14">
                  <c:v>118.75787578757875</c:v>
                </c:pt>
                <c:pt idx="15">
                  <c:v>118.77587758775879</c:v>
                </c:pt>
                <c:pt idx="16">
                  <c:v>118.991899189919</c:v>
                </c:pt>
                <c:pt idx="17">
                  <c:v>118.55985598559855</c:v>
                </c:pt>
                <c:pt idx="18">
                  <c:v>124.96849684968497</c:v>
                </c:pt>
                <c:pt idx="19">
                  <c:v>125.00450045004501</c:v>
                </c:pt>
                <c:pt idx="20">
                  <c:v>125.4005400540054</c:v>
                </c:pt>
                <c:pt idx="21">
                  <c:v>126.06660666066607</c:v>
                </c:pt>
                <c:pt idx="22">
                  <c:v>131.66516651665165</c:v>
                </c:pt>
                <c:pt idx="23">
                  <c:v>130.94509450945097</c:v>
                </c:pt>
                <c:pt idx="24">
                  <c:v>127.16471647164715</c:v>
                </c:pt>
              </c:numCache>
            </c:numRef>
          </c:val>
          <c:smooth val="0"/>
          <c:extLst>
            <c:ext xmlns:c16="http://schemas.microsoft.com/office/drawing/2014/chart" uri="{C3380CC4-5D6E-409C-BE32-E72D297353CC}">
              <c16:uniqueId val="{00000001-AAD5-492D-9591-281EF816075A}"/>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100.44730525856427</c:v>
                </c:pt>
                <c:pt idx="2">
                  <c:v>101.08007855116736</c:v>
                </c:pt>
                <c:pt idx="3">
                  <c:v>100.88915557495091</c:v>
                </c:pt>
                <c:pt idx="4">
                  <c:v>97.447087060877152</c:v>
                </c:pt>
                <c:pt idx="5">
                  <c:v>98.019855989526519</c:v>
                </c:pt>
                <c:pt idx="6">
                  <c:v>97.818023128954835</c:v>
                </c:pt>
                <c:pt idx="7">
                  <c:v>98.298058040584763</c:v>
                </c:pt>
                <c:pt idx="8">
                  <c:v>97.52345625136374</c:v>
                </c:pt>
                <c:pt idx="9">
                  <c:v>96.694305040366572</c:v>
                </c:pt>
                <c:pt idx="10">
                  <c:v>92.652192886755401</c:v>
                </c:pt>
                <c:pt idx="11">
                  <c:v>91.713942832205973</c:v>
                </c:pt>
                <c:pt idx="12">
                  <c:v>89.684704342133969</c:v>
                </c:pt>
                <c:pt idx="13">
                  <c:v>88.642810386209902</c:v>
                </c:pt>
                <c:pt idx="14">
                  <c:v>89.035566222998042</c:v>
                </c:pt>
                <c:pt idx="15">
                  <c:v>88.528256600480034</c:v>
                </c:pt>
                <c:pt idx="16">
                  <c:v>87.922758018764995</c:v>
                </c:pt>
                <c:pt idx="17">
                  <c:v>87.68274056295003</c:v>
                </c:pt>
                <c:pt idx="18">
                  <c:v>87.006327732926039</c:v>
                </c:pt>
                <c:pt idx="19">
                  <c:v>86.095352389264676</c:v>
                </c:pt>
                <c:pt idx="20">
                  <c:v>84.895265110189825</c:v>
                </c:pt>
                <c:pt idx="21">
                  <c:v>84.81344097752563</c:v>
                </c:pt>
                <c:pt idx="22">
                  <c:v>82.615099279947628</c:v>
                </c:pt>
                <c:pt idx="23">
                  <c:v>82.871481562295429</c:v>
                </c:pt>
                <c:pt idx="24">
                  <c:v>80.078551167357631</c:v>
                </c:pt>
              </c:numCache>
            </c:numRef>
          </c:val>
          <c:smooth val="0"/>
          <c:extLst>
            <c:ext xmlns:c16="http://schemas.microsoft.com/office/drawing/2014/chart" uri="{C3380CC4-5D6E-409C-BE32-E72D297353CC}">
              <c16:uniqueId val="{00000002-AAD5-492D-9591-281EF816075A}"/>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AAD5-492D-9591-281EF816075A}"/>
                </c:ext>
              </c:extLst>
            </c:dLbl>
            <c:dLbl>
              <c:idx val="1"/>
              <c:delete val="1"/>
              <c:extLst>
                <c:ext xmlns:c15="http://schemas.microsoft.com/office/drawing/2012/chart" uri="{CE6537A1-D6FC-4f65-9D91-7224C49458BB}"/>
                <c:ext xmlns:c16="http://schemas.microsoft.com/office/drawing/2014/chart" uri="{C3380CC4-5D6E-409C-BE32-E72D297353CC}">
                  <c16:uniqueId val="{00000004-AAD5-492D-9591-281EF816075A}"/>
                </c:ext>
              </c:extLst>
            </c:dLbl>
            <c:dLbl>
              <c:idx val="2"/>
              <c:delete val="1"/>
              <c:extLst>
                <c:ext xmlns:c15="http://schemas.microsoft.com/office/drawing/2012/chart" uri="{CE6537A1-D6FC-4f65-9D91-7224C49458BB}"/>
                <c:ext xmlns:c16="http://schemas.microsoft.com/office/drawing/2014/chart" uri="{C3380CC4-5D6E-409C-BE32-E72D297353CC}">
                  <c16:uniqueId val="{00000005-AAD5-492D-9591-281EF816075A}"/>
                </c:ext>
              </c:extLst>
            </c:dLbl>
            <c:dLbl>
              <c:idx val="3"/>
              <c:delete val="1"/>
              <c:extLst>
                <c:ext xmlns:c15="http://schemas.microsoft.com/office/drawing/2012/chart" uri="{CE6537A1-D6FC-4f65-9D91-7224C49458BB}"/>
                <c:ext xmlns:c16="http://schemas.microsoft.com/office/drawing/2014/chart" uri="{C3380CC4-5D6E-409C-BE32-E72D297353CC}">
                  <c16:uniqueId val="{00000006-AAD5-492D-9591-281EF816075A}"/>
                </c:ext>
              </c:extLst>
            </c:dLbl>
            <c:dLbl>
              <c:idx val="4"/>
              <c:delete val="1"/>
              <c:extLst>
                <c:ext xmlns:c15="http://schemas.microsoft.com/office/drawing/2012/chart" uri="{CE6537A1-D6FC-4f65-9D91-7224C49458BB}"/>
                <c:ext xmlns:c16="http://schemas.microsoft.com/office/drawing/2014/chart" uri="{C3380CC4-5D6E-409C-BE32-E72D297353CC}">
                  <c16:uniqueId val="{00000007-AAD5-492D-9591-281EF816075A}"/>
                </c:ext>
              </c:extLst>
            </c:dLbl>
            <c:dLbl>
              <c:idx val="5"/>
              <c:delete val="1"/>
              <c:extLst>
                <c:ext xmlns:c15="http://schemas.microsoft.com/office/drawing/2012/chart" uri="{CE6537A1-D6FC-4f65-9D91-7224C49458BB}"/>
                <c:ext xmlns:c16="http://schemas.microsoft.com/office/drawing/2014/chart" uri="{C3380CC4-5D6E-409C-BE32-E72D297353CC}">
                  <c16:uniqueId val="{00000008-AAD5-492D-9591-281EF816075A}"/>
                </c:ext>
              </c:extLst>
            </c:dLbl>
            <c:dLbl>
              <c:idx val="6"/>
              <c:delete val="1"/>
              <c:extLst>
                <c:ext xmlns:c15="http://schemas.microsoft.com/office/drawing/2012/chart" uri="{CE6537A1-D6FC-4f65-9D91-7224C49458BB}"/>
                <c:ext xmlns:c16="http://schemas.microsoft.com/office/drawing/2014/chart" uri="{C3380CC4-5D6E-409C-BE32-E72D297353CC}">
                  <c16:uniqueId val="{00000009-AAD5-492D-9591-281EF816075A}"/>
                </c:ext>
              </c:extLst>
            </c:dLbl>
            <c:dLbl>
              <c:idx val="7"/>
              <c:delete val="1"/>
              <c:extLst>
                <c:ext xmlns:c15="http://schemas.microsoft.com/office/drawing/2012/chart" uri="{CE6537A1-D6FC-4f65-9D91-7224C49458BB}"/>
                <c:ext xmlns:c16="http://schemas.microsoft.com/office/drawing/2014/chart" uri="{C3380CC4-5D6E-409C-BE32-E72D297353CC}">
                  <c16:uniqueId val="{0000000A-AAD5-492D-9591-281EF816075A}"/>
                </c:ext>
              </c:extLst>
            </c:dLbl>
            <c:dLbl>
              <c:idx val="8"/>
              <c:delete val="1"/>
              <c:extLst>
                <c:ext xmlns:c15="http://schemas.microsoft.com/office/drawing/2012/chart" uri="{CE6537A1-D6FC-4f65-9D91-7224C49458BB}"/>
                <c:ext xmlns:c16="http://schemas.microsoft.com/office/drawing/2014/chart" uri="{C3380CC4-5D6E-409C-BE32-E72D297353CC}">
                  <c16:uniqueId val="{0000000B-AAD5-492D-9591-281EF816075A}"/>
                </c:ext>
              </c:extLst>
            </c:dLbl>
            <c:dLbl>
              <c:idx val="9"/>
              <c:delete val="1"/>
              <c:extLst>
                <c:ext xmlns:c15="http://schemas.microsoft.com/office/drawing/2012/chart" uri="{CE6537A1-D6FC-4f65-9D91-7224C49458BB}"/>
                <c:ext xmlns:c16="http://schemas.microsoft.com/office/drawing/2014/chart" uri="{C3380CC4-5D6E-409C-BE32-E72D297353CC}">
                  <c16:uniqueId val="{0000000C-AAD5-492D-9591-281EF816075A}"/>
                </c:ext>
              </c:extLst>
            </c:dLbl>
            <c:dLbl>
              <c:idx val="10"/>
              <c:delete val="1"/>
              <c:extLst>
                <c:ext xmlns:c15="http://schemas.microsoft.com/office/drawing/2012/chart" uri="{CE6537A1-D6FC-4f65-9D91-7224C49458BB}"/>
                <c:ext xmlns:c16="http://schemas.microsoft.com/office/drawing/2014/chart" uri="{C3380CC4-5D6E-409C-BE32-E72D297353CC}">
                  <c16:uniqueId val="{0000000D-AAD5-492D-9591-281EF816075A}"/>
                </c:ext>
              </c:extLst>
            </c:dLbl>
            <c:dLbl>
              <c:idx val="11"/>
              <c:delete val="1"/>
              <c:extLst>
                <c:ext xmlns:c15="http://schemas.microsoft.com/office/drawing/2012/chart" uri="{CE6537A1-D6FC-4f65-9D91-7224C49458BB}"/>
                <c:ext xmlns:c16="http://schemas.microsoft.com/office/drawing/2014/chart" uri="{C3380CC4-5D6E-409C-BE32-E72D297353CC}">
                  <c16:uniqueId val="{0000000E-AAD5-492D-9591-281EF816075A}"/>
                </c:ext>
              </c:extLst>
            </c:dLbl>
            <c:dLbl>
              <c:idx val="12"/>
              <c:delete val="1"/>
              <c:extLst>
                <c:ext xmlns:c15="http://schemas.microsoft.com/office/drawing/2012/chart" uri="{CE6537A1-D6FC-4f65-9D91-7224C49458BB}"/>
                <c:ext xmlns:c16="http://schemas.microsoft.com/office/drawing/2014/chart" uri="{C3380CC4-5D6E-409C-BE32-E72D297353CC}">
                  <c16:uniqueId val="{0000000F-AAD5-492D-9591-281EF816075A}"/>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AAD5-492D-9591-281EF816075A}"/>
                </c:ext>
              </c:extLst>
            </c:dLbl>
            <c:dLbl>
              <c:idx val="14"/>
              <c:delete val="1"/>
              <c:extLst>
                <c:ext xmlns:c15="http://schemas.microsoft.com/office/drawing/2012/chart" uri="{CE6537A1-D6FC-4f65-9D91-7224C49458BB}"/>
                <c:ext xmlns:c16="http://schemas.microsoft.com/office/drawing/2014/chart" uri="{C3380CC4-5D6E-409C-BE32-E72D297353CC}">
                  <c16:uniqueId val="{00000011-AAD5-492D-9591-281EF816075A}"/>
                </c:ext>
              </c:extLst>
            </c:dLbl>
            <c:dLbl>
              <c:idx val="15"/>
              <c:delete val="1"/>
              <c:extLst>
                <c:ext xmlns:c15="http://schemas.microsoft.com/office/drawing/2012/chart" uri="{CE6537A1-D6FC-4f65-9D91-7224C49458BB}"/>
                <c:ext xmlns:c16="http://schemas.microsoft.com/office/drawing/2014/chart" uri="{C3380CC4-5D6E-409C-BE32-E72D297353CC}">
                  <c16:uniqueId val="{00000012-AAD5-492D-9591-281EF816075A}"/>
                </c:ext>
              </c:extLst>
            </c:dLbl>
            <c:dLbl>
              <c:idx val="16"/>
              <c:delete val="1"/>
              <c:extLst>
                <c:ext xmlns:c15="http://schemas.microsoft.com/office/drawing/2012/chart" uri="{CE6537A1-D6FC-4f65-9D91-7224C49458BB}"/>
                <c:ext xmlns:c16="http://schemas.microsoft.com/office/drawing/2014/chart" uri="{C3380CC4-5D6E-409C-BE32-E72D297353CC}">
                  <c16:uniqueId val="{00000013-AAD5-492D-9591-281EF816075A}"/>
                </c:ext>
              </c:extLst>
            </c:dLbl>
            <c:dLbl>
              <c:idx val="17"/>
              <c:delete val="1"/>
              <c:extLst>
                <c:ext xmlns:c15="http://schemas.microsoft.com/office/drawing/2012/chart" uri="{CE6537A1-D6FC-4f65-9D91-7224C49458BB}"/>
                <c:ext xmlns:c16="http://schemas.microsoft.com/office/drawing/2014/chart" uri="{C3380CC4-5D6E-409C-BE32-E72D297353CC}">
                  <c16:uniqueId val="{00000014-AAD5-492D-9591-281EF816075A}"/>
                </c:ext>
              </c:extLst>
            </c:dLbl>
            <c:dLbl>
              <c:idx val="18"/>
              <c:delete val="1"/>
              <c:extLst>
                <c:ext xmlns:c15="http://schemas.microsoft.com/office/drawing/2012/chart" uri="{CE6537A1-D6FC-4f65-9D91-7224C49458BB}"/>
                <c:ext xmlns:c16="http://schemas.microsoft.com/office/drawing/2014/chart" uri="{C3380CC4-5D6E-409C-BE32-E72D297353CC}">
                  <c16:uniqueId val="{00000015-AAD5-492D-9591-281EF816075A}"/>
                </c:ext>
              </c:extLst>
            </c:dLbl>
            <c:dLbl>
              <c:idx val="19"/>
              <c:delete val="1"/>
              <c:extLst>
                <c:ext xmlns:c15="http://schemas.microsoft.com/office/drawing/2012/chart" uri="{CE6537A1-D6FC-4f65-9D91-7224C49458BB}"/>
                <c:ext xmlns:c16="http://schemas.microsoft.com/office/drawing/2014/chart" uri="{C3380CC4-5D6E-409C-BE32-E72D297353CC}">
                  <c16:uniqueId val="{00000016-AAD5-492D-9591-281EF816075A}"/>
                </c:ext>
              </c:extLst>
            </c:dLbl>
            <c:dLbl>
              <c:idx val="20"/>
              <c:delete val="1"/>
              <c:extLst>
                <c:ext xmlns:c15="http://schemas.microsoft.com/office/drawing/2012/chart" uri="{CE6537A1-D6FC-4f65-9D91-7224C49458BB}"/>
                <c:ext xmlns:c16="http://schemas.microsoft.com/office/drawing/2014/chart" uri="{C3380CC4-5D6E-409C-BE32-E72D297353CC}">
                  <c16:uniqueId val="{00000017-AAD5-492D-9591-281EF816075A}"/>
                </c:ext>
              </c:extLst>
            </c:dLbl>
            <c:dLbl>
              <c:idx val="21"/>
              <c:delete val="1"/>
              <c:extLst>
                <c:ext xmlns:c15="http://schemas.microsoft.com/office/drawing/2012/chart" uri="{CE6537A1-D6FC-4f65-9D91-7224C49458BB}"/>
                <c:ext xmlns:c16="http://schemas.microsoft.com/office/drawing/2014/chart" uri="{C3380CC4-5D6E-409C-BE32-E72D297353CC}">
                  <c16:uniqueId val="{00000018-AAD5-492D-9591-281EF816075A}"/>
                </c:ext>
              </c:extLst>
            </c:dLbl>
            <c:dLbl>
              <c:idx val="22"/>
              <c:delete val="1"/>
              <c:extLst>
                <c:ext xmlns:c15="http://schemas.microsoft.com/office/drawing/2012/chart" uri="{CE6537A1-D6FC-4f65-9D91-7224C49458BB}"/>
                <c:ext xmlns:c16="http://schemas.microsoft.com/office/drawing/2014/chart" uri="{C3380CC4-5D6E-409C-BE32-E72D297353CC}">
                  <c16:uniqueId val="{00000019-AAD5-492D-9591-281EF816075A}"/>
                </c:ext>
              </c:extLst>
            </c:dLbl>
            <c:dLbl>
              <c:idx val="23"/>
              <c:delete val="1"/>
              <c:extLst>
                <c:ext xmlns:c15="http://schemas.microsoft.com/office/drawing/2012/chart" uri="{CE6537A1-D6FC-4f65-9D91-7224C49458BB}"/>
                <c:ext xmlns:c16="http://schemas.microsoft.com/office/drawing/2014/chart" uri="{C3380CC4-5D6E-409C-BE32-E72D297353CC}">
                  <c16:uniqueId val="{0000001A-AAD5-492D-9591-281EF816075A}"/>
                </c:ext>
              </c:extLst>
            </c:dLbl>
            <c:dLbl>
              <c:idx val="24"/>
              <c:delete val="1"/>
              <c:extLst>
                <c:ext xmlns:c15="http://schemas.microsoft.com/office/drawing/2012/chart" uri="{CE6537A1-D6FC-4f65-9D91-7224C49458BB}"/>
                <c:ext xmlns:c16="http://schemas.microsoft.com/office/drawing/2014/chart" uri="{C3380CC4-5D6E-409C-BE32-E72D297353CC}">
                  <c16:uniqueId val="{0000001B-AAD5-492D-9591-281EF816075A}"/>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AAD5-492D-9591-281EF816075A}"/>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Gelsenkirchen, Stadt (05513)</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82606</v>
      </c>
      <c r="F11" s="238">
        <v>82950</v>
      </c>
      <c r="G11" s="238">
        <v>83389</v>
      </c>
      <c r="H11" s="238">
        <v>81580</v>
      </c>
      <c r="I11" s="265">
        <v>81182</v>
      </c>
      <c r="J11" s="263">
        <v>1424</v>
      </c>
      <c r="K11" s="266">
        <v>1.7540834175063438</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15.569086991259715</v>
      </c>
      <c r="E13" s="115">
        <v>12861</v>
      </c>
      <c r="F13" s="114">
        <v>12875</v>
      </c>
      <c r="G13" s="114">
        <v>13018</v>
      </c>
      <c r="H13" s="114">
        <v>12859</v>
      </c>
      <c r="I13" s="140">
        <v>12564</v>
      </c>
      <c r="J13" s="115">
        <v>297</v>
      </c>
      <c r="K13" s="116">
        <v>2.3638968481375358</v>
      </c>
    </row>
    <row r="14" spans="1:255" ht="14.1" customHeight="1" x14ac:dyDescent="0.2">
      <c r="A14" s="306" t="s">
        <v>230</v>
      </c>
      <c r="B14" s="307"/>
      <c r="C14" s="308"/>
      <c r="D14" s="113">
        <v>61.703750332905599</v>
      </c>
      <c r="E14" s="115">
        <v>50971</v>
      </c>
      <c r="F14" s="114">
        <v>51285</v>
      </c>
      <c r="G14" s="114">
        <v>51648</v>
      </c>
      <c r="H14" s="114">
        <v>50288</v>
      </c>
      <c r="I14" s="140">
        <v>50293</v>
      </c>
      <c r="J14" s="115">
        <v>678</v>
      </c>
      <c r="K14" s="116">
        <v>1.3481001332193348</v>
      </c>
    </row>
    <row r="15" spans="1:255" ht="14.1" customHeight="1" x14ac:dyDescent="0.2">
      <c r="A15" s="306" t="s">
        <v>231</v>
      </c>
      <c r="B15" s="307"/>
      <c r="C15" s="308"/>
      <c r="D15" s="113">
        <v>10.933830472362782</v>
      </c>
      <c r="E15" s="115">
        <v>9032</v>
      </c>
      <c r="F15" s="114">
        <v>9094</v>
      </c>
      <c r="G15" s="114">
        <v>9079</v>
      </c>
      <c r="H15" s="114">
        <v>8978</v>
      </c>
      <c r="I15" s="140">
        <v>8912</v>
      </c>
      <c r="J15" s="115">
        <v>120</v>
      </c>
      <c r="K15" s="116">
        <v>1.3464991023339319</v>
      </c>
    </row>
    <row r="16" spans="1:255" ht="14.1" customHeight="1" x14ac:dyDescent="0.2">
      <c r="A16" s="306" t="s">
        <v>232</v>
      </c>
      <c r="B16" s="307"/>
      <c r="C16" s="308"/>
      <c r="D16" s="113">
        <v>10.1627000460015</v>
      </c>
      <c r="E16" s="115">
        <v>8395</v>
      </c>
      <c r="F16" s="114">
        <v>8335</v>
      </c>
      <c r="G16" s="114">
        <v>8289</v>
      </c>
      <c r="H16" s="114">
        <v>8131</v>
      </c>
      <c r="I16" s="140">
        <v>8063</v>
      </c>
      <c r="J16" s="115">
        <v>332</v>
      </c>
      <c r="K16" s="116">
        <v>4.1175741039315392</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0.19369053095416797</v>
      </c>
      <c r="E18" s="115">
        <v>160</v>
      </c>
      <c r="F18" s="114">
        <v>162</v>
      </c>
      <c r="G18" s="114">
        <v>161</v>
      </c>
      <c r="H18" s="114">
        <v>159</v>
      </c>
      <c r="I18" s="140">
        <v>160</v>
      </c>
      <c r="J18" s="115">
        <v>0</v>
      </c>
      <c r="K18" s="116">
        <v>0</v>
      </c>
    </row>
    <row r="19" spans="1:255" ht="14.1" customHeight="1" x14ac:dyDescent="0.2">
      <c r="A19" s="306" t="s">
        <v>235</v>
      </c>
      <c r="B19" s="307" t="s">
        <v>236</v>
      </c>
      <c r="C19" s="308"/>
      <c r="D19" s="113">
        <v>3.7527540372370043E-2</v>
      </c>
      <c r="E19" s="115">
        <v>31</v>
      </c>
      <c r="F19" s="114">
        <v>33</v>
      </c>
      <c r="G19" s="114">
        <v>34</v>
      </c>
      <c r="H19" s="114">
        <v>32</v>
      </c>
      <c r="I19" s="140">
        <v>29</v>
      </c>
      <c r="J19" s="115">
        <v>2</v>
      </c>
      <c r="K19" s="116">
        <v>6.8965517241379306</v>
      </c>
    </row>
    <row r="20" spans="1:255" ht="14.1" customHeight="1" x14ac:dyDescent="0.2">
      <c r="A20" s="306">
        <v>12</v>
      </c>
      <c r="B20" s="307" t="s">
        <v>237</v>
      </c>
      <c r="C20" s="308"/>
      <c r="D20" s="113">
        <v>1.3485703217683946</v>
      </c>
      <c r="E20" s="115">
        <v>1114</v>
      </c>
      <c r="F20" s="114">
        <v>1104</v>
      </c>
      <c r="G20" s="114">
        <v>1140</v>
      </c>
      <c r="H20" s="114">
        <v>1133</v>
      </c>
      <c r="I20" s="140">
        <v>1080</v>
      </c>
      <c r="J20" s="115">
        <v>34</v>
      </c>
      <c r="K20" s="116">
        <v>3.1481481481481484</v>
      </c>
    </row>
    <row r="21" spans="1:255" ht="14.1" customHeight="1" x14ac:dyDescent="0.2">
      <c r="A21" s="306">
        <v>21</v>
      </c>
      <c r="B21" s="307" t="s">
        <v>238</v>
      </c>
      <c r="C21" s="308"/>
      <c r="D21" s="113">
        <v>0.47696293247463867</v>
      </c>
      <c r="E21" s="115">
        <v>394</v>
      </c>
      <c r="F21" s="114">
        <v>381</v>
      </c>
      <c r="G21" s="114">
        <v>399</v>
      </c>
      <c r="H21" s="114">
        <v>405</v>
      </c>
      <c r="I21" s="140">
        <v>397</v>
      </c>
      <c r="J21" s="115">
        <v>-3</v>
      </c>
      <c r="K21" s="116">
        <v>-0.75566750629722923</v>
      </c>
    </row>
    <row r="22" spans="1:255" ht="14.1" customHeight="1" x14ac:dyDescent="0.2">
      <c r="A22" s="306">
        <v>22</v>
      </c>
      <c r="B22" s="307" t="s">
        <v>239</v>
      </c>
      <c r="C22" s="308"/>
      <c r="D22" s="113">
        <v>0.73723458344430182</v>
      </c>
      <c r="E22" s="115">
        <v>609</v>
      </c>
      <c r="F22" s="114">
        <v>619</v>
      </c>
      <c r="G22" s="114">
        <v>637</v>
      </c>
      <c r="H22" s="114">
        <v>651</v>
      </c>
      <c r="I22" s="140">
        <v>656</v>
      </c>
      <c r="J22" s="115">
        <v>-47</v>
      </c>
      <c r="K22" s="116">
        <v>-7.1646341463414638</v>
      </c>
    </row>
    <row r="23" spans="1:255" ht="14.1" customHeight="1" x14ac:dyDescent="0.2">
      <c r="A23" s="306">
        <v>23</v>
      </c>
      <c r="B23" s="307" t="s">
        <v>240</v>
      </c>
      <c r="C23" s="308"/>
      <c r="D23" s="113">
        <v>0.44669878701304988</v>
      </c>
      <c r="E23" s="115">
        <v>369</v>
      </c>
      <c r="F23" s="114">
        <v>350</v>
      </c>
      <c r="G23" s="114">
        <v>383</v>
      </c>
      <c r="H23" s="114">
        <v>401</v>
      </c>
      <c r="I23" s="140">
        <v>370</v>
      </c>
      <c r="J23" s="115">
        <v>-1</v>
      </c>
      <c r="K23" s="116">
        <v>-0.27027027027027029</v>
      </c>
    </row>
    <row r="24" spans="1:255" ht="14.1" customHeight="1" x14ac:dyDescent="0.2">
      <c r="A24" s="306">
        <v>24</v>
      </c>
      <c r="B24" s="307" t="s">
        <v>241</v>
      </c>
      <c r="C24" s="308"/>
      <c r="D24" s="113">
        <v>2.8738832530324672</v>
      </c>
      <c r="E24" s="115">
        <v>2374</v>
      </c>
      <c r="F24" s="114">
        <v>2493</v>
      </c>
      <c r="G24" s="114">
        <v>2585</v>
      </c>
      <c r="H24" s="114">
        <v>2490</v>
      </c>
      <c r="I24" s="140">
        <v>2523</v>
      </c>
      <c r="J24" s="115">
        <v>-149</v>
      </c>
      <c r="K24" s="116">
        <v>-5.9056678557273088</v>
      </c>
    </row>
    <row r="25" spans="1:255" ht="14.1" customHeight="1" x14ac:dyDescent="0.2">
      <c r="A25" s="306">
        <v>25</v>
      </c>
      <c r="B25" s="307" t="s">
        <v>242</v>
      </c>
      <c r="C25" s="308"/>
      <c r="D25" s="113">
        <v>3.0821005738081979</v>
      </c>
      <c r="E25" s="115">
        <v>2546</v>
      </c>
      <c r="F25" s="114">
        <v>2548</v>
      </c>
      <c r="G25" s="114">
        <v>2608</v>
      </c>
      <c r="H25" s="114">
        <v>2556</v>
      </c>
      <c r="I25" s="140">
        <v>2513</v>
      </c>
      <c r="J25" s="115">
        <v>33</v>
      </c>
      <c r="K25" s="116">
        <v>1.3131715081575805</v>
      </c>
    </row>
    <row r="26" spans="1:255" ht="14.1" customHeight="1" x14ac:dyDescent="0.2">
      <c r="A26" s="306">
        <v>26</v>
      </c>
      <c r="B26" s="307" t="s">
        <v>243</v>
      </c>
      <c r="C26" s="308"/>
      <c r="D26" s="113">
        <v>3.6825412197661187</v>
      </c>
      <c r="E26" s="115">
        <v>3042</v>
      </c>
      <c r="F26" s="114">
        <v>3088</v>
      </c>
      <c r="G26" s="114">
        <v>3091</v>
      </c>
      <c r="H26" s="114">
        <v>2993</v>
      </c>
      <c r="I26" s="140">
        <v>3003</v>
      </c>
      <c r="J26" s="115">
        <v>39</v>
      </c>
      <c r="K26" s="116">
        <v>1.2987012987012987</v>
      </c>
    </row>
    <row r="27" spans="1:255" ht="14.1" customHeight="1" x14ac:dyDescent="0.2">
      <c r="A27" s="306">
        <v>27</v>
      </c>
      <c r="B27" s="307" t="s">
        <v>244</v>
      </c>
      <c r="C27" s="308"/>
      <c r="D27" s="113">
        <v>1.5846306563687869</v>
      </c>
      <c r="E27" s="115">
        <v>1309</v>
      </c>
      <c r="F27" s="114">
        <v>1326</v>
      </c>
      <c r="G27" s="114">
        <v>1338</v>
      </c>
      <c r="H27" s="114">
        <v>1310</v>
      </c>
      <c r="I27" s="140">
        <v>1299</v>
      </c>
      <c r="J27" s="115">
        <v>10</v>
      </c>
      <c r="K27" s="116">
        <v>0.76982294072363355</v>
      </c>
    </row>
    <row r="28" spans="1:255" ht="14.1" customHeight="1" x14ac:dyDescent="0.2">
      <c r="A28" s="306">
        <v>28</v>
      </c>
      <c r="B28" s="307" t="s">
        <v>245</v>
      </c>
      <c r="C28" s="308"/>
      <c r="D28" s="113">
        <v>0.11984601602789144</v>
      </c>
      <c r="E28" s="115">
        <v>99</v>
      </c>
      <c r="F28" s="114">
        <v>101</v>
      </c>
      <c r="G28" s="114">
        <v>101</v>
      </c>
      <c r="H28" s="114">
        <v>103</v>
      </c>
      <c r="I28" s="140">
        <v>101</v>
      </c>
      <c r="J28" s="115">
        <v>-2</v>
      </c>
      <c r="K28" s="116">
        <v>-1.9801980198019802</v>
      </c>
    </row>
    <row r="29" spans="1:255" ht="14.1" customHeight="1" x14ac:dyDescent="0.2">
      <c r="A29" s="306">
        <v>29</v>
      </c>
      <c r="B29" s="307" t="s">
        <v>246</v>
      </c>
      <c r="C29" s="308"/>
      <c r="D29" s="113">
        <v>2.1838607365082439</v>
      </c>
      <c r="E29" s="115">
        <v>1804</v>
      </c>
      <c r="F29" s="114">
        <v>1836</v>
      </c>
      <c r="G29" s="114">
        <v>1821</v>
      </c>
      <c r="H29" s="114">
        <v>1806</v>
      </c>
      <c r="I29" s="140">
        <v>1796</v>
      </c>
      <c r="J29" s="115">
        <v>8</v>
      </c>
      <c r="K29" s="116">
        <v>0.44543429844097998</v>
      </c>
    </row>
    <row r="30" spans="1:255" ht="14.1" customHeight="1" x14ac:dyDescent="0.2">
      <c r="A30" s="306" t="s">
        <v>247</v>
      </c>
      <c r="B30" s="307" t="s">
        <v>248</v>
      </c>
      <c r="C30" s="308"/>
      <c r="D30" s="113">
        <v>0.8921870082076363</v>
      </c>
      <c r="E30" s="115">
        <v>737</v>
      </c>
      <c r="F30" s="114">
        <v>759</v>
      </c>
      <c r="G30" s="114">
        <v>744</v>
      </c>
      <c r="H30" s="114">
        <v>732</v>
      </c>
      <c r="I30" s="140">
        <v>720</v>
      </c>
      <c r="J30" s="115">
        <v>17</v>
      </c>
      <c r="K30" s="116">
        <v>2.3611111111111112</v>
      </c>
    </row>
    <row r="31" spans="1:255" ht="14.1" customHeight="1" x14ac:dyDescent="0.2">
      <c r="A31" s="306" t="s">
        <v>249</v>
      </c>
      <c r="B31" s="307" t="s">
        <v>250</v>
      </c>
      <c r="C31" s="308"/>
      <c r="D31" s="113">
        <v>1.2710941093867274</v>
      </c>
      <c r="E31" s="115">
        <v>1050</v>
      </c>
      <c r="F31" s="114">
        <v>1060</v>
      </c>
      <c r="G31" s="114">
        <v>1059</v>
      </c>
      <c r="H31" s="114">
        <v>1054</v>
      </c>
      <c r="I31" s="140">
        <v>1056</v>
      </c>
      <c r="J31" s="115">
        <v>-6</v>
      </c>
      <c r="K31" s="116">
        <v>-0.56818181818181823</v>
      </c>
    </row>
    <row r="32" spans="1:255" ht="14.1" customHeight="1" x14ac:dyDescent="0.2">
      <c r="A32" s="306">
        <v>31</v>
      </c>
      <c r="B32" s="307" t="s">
        <v>251</v>
      </c>
      <c r="C32" s="308"/>
      <c r="D32" s="113">
        <v>1.0991937631649034</v>
      </c>
      <c r="E32" s="115">
        <v>908</v>
      </c>
      <c r="F32" s="114">
        <v>907</v>
      </c>
      <c r="G32" s="114">
        <v>914</v>
      </c>
      <c r="H32" s="114">
        <v>898</v>
      </c>
      <c r="I32" s="140">
        <v>857</v>
      </c>
      <c r="J32" s="115">
        <v>51</v>
      </c>
      <c r="K32" s="116">
        <v>5.9509918319719954</v>
      </c>
    </row>
    <row r="33" spans="1:11" ht="14.1" customHeight="1" x14ac:dyDescent="0.2">
      <c r="A33" s="306">
        <v>32</v>
      </c>
      <c r="B33" s="307" t="s">
        <v>252</v>
      </c>
      <c r="C33" s="308"/>
      <c r="D33" s="113">
        <v>2.1802290390528531</v>
      </c>
      <c r="E33" s="115">
        <v>1801</v>
      </c>
      <c r="F33" s="114">
        <v>1730</v>
      </c>
      <c r="G33" s="114">
        <v>1799</v>
      </c>
      <c r="H33" s="114">
        <v>1773</v>
      </c>
      <c r="I33" s="140">
        <v>1582</v>
      </c>
      <c r="J33" s="115">
        <v>219</v>
      </c>
      <c r="K33" s="116">
        <v>13.843236409608091</v>
      </c>
    </row>
    <row r="34" spans="1:11" ht="14.1" customHeight="1" x14ac:dyDescent="0.2">
      <c r="A34" s="306">
        <v>33</v>
      </c>
      <c r="B34" s="307" t="s">
        <v>253</v>
      </c>
      <c r="C34" s="308"/>
      <c r="D34" s="113">
        <v>1.2698835435682638</v>
      </c>
      <c r="E34" s="115">
        <v>1049</v>
      </c>
      <c r="F34" s="114">
        <v>1021</v>
      </c>
      <c r="G34" s="114">
        <v>1065</v>
      </c>
      <c r="H34" s="114">
        <v>1016</v>
      </c>
      <c r="I34" s="140">
        <v>1007</v>
      </c>
      <c r="J34" s="115">
        <v>42</v>
      </c>
      <c r="K34" s="116">
        <v>4.1708043694141015</v>
      </c>
    </row>
    <row r="35" spans="1:11" ht="14.1" customHeight="1" x14ac:dyDescent="0.2">
      <c r="A35" s="306">
        <v>34</v>
      </c>
      <c r="B35" s="307" t="s">
        <v>254</v>
      </c>
      <c r="C35" s="308"/>
      <c r="D35" s="113">
        <v>2.8593564632109048</v>
      </c>
      <c r="E35" s="115">
        <v>2362</v>
      </c>
      <c r="F35" s="114">
        <v>2343</v>
      </c>
      <c r="G35" s="114">
        <v>2324</v>
      </c>
      <c r="H35" s="114">
        <v>2247</v>
      </c>
      <c r="I35" s="140">
        <v>2239</v>
      </c>
      <c r="J35" s="115">
        <v>123</v>
      </c>
      <c r="K35" s="116">
        <v>5.4935238945958016</v>
      </c>
    </row>
    <row r="36" spans="1:11" ht="14.1" customHeight="1" x14ac:dyDescent="0.2">
      <c r="A36" s="306">
        <v>41</v>
      </c>
      <c r="B36" s="307" t="s">
        <v>255</v>
      </c>
      <c r="C36" s="308"/>
      <c r="D36" s="113">
        <v>2.6136116020628042</v>
      </c>
      <c r="E36" s="115">
        <v>2159</v>
      </c>
      <c r="F36" s="114">
        <v>2160</v>
      </c>
      <c r="G36" s="114">
        <v>2156</v>
      </c>
      <c r="H36" s="114">
        <v>2083</v>
      </c>
      <c r="I36" s="140">
        <v>2051</v>
      </c>
      <c r="J36" s="115">
        <v>108</v>
      </c>
      <c r="K36" s="116">
        <v>5.2657240370550955</v>
      </c>
    </row>
    <row r="37" spans="1:11" ht="14.1" customHeight="1" x14ac:dyDescent="0.2">
      <c r="A37" s="306">
        <v>42</v>
      </c>
      <c r="B37" s="307" t="s">
        <v>256</v>
      </c>
      <c r="C37" s="308"/>
      <c r="D37" s="113">
        <v>0.15979468803718858</v>
      </c>
      <c r="E37" s="115">
        <v>132</v>
      </c>
      <c r="F37" s="114">
        <v>136</v>
      </c>
      <c r="G37" s="114">
        <v>132</v>
      </c>
      <c r="H37" s="114">
        <v>131</v>
      </c>
      <c r="I37" s="140">
        <v>130</v>
      </c>
      <c r="J37" s="115">
        <v>2</v>
      </c>
      <c r="K37" s="116">
        <v>1.5384615384615385</v>
      </c>
    </row>
    <row r="38" spans="1:11" ht="14.1" customHeight="1" x14ac:dyDescent="0.2">
      <c r="A38" s="306">
        <v>43</v>
      </c>
      <c r="B38" s="307" t="s">
        <v>257</v>
      </c>
      <c r="C38" s="308"/>
      <c r="D38" s="113">
        <v>1.0737718809771688</v>
      </c>
      <c r="E38" s="115">
        <v>887</v>
      </c>
      <c r="F38" s="114">
        <v>879</v>
      </c>
      <c r="G38" s="114">
        <v>868</v>
      </c>
      <c r="H38" s="114">
        <v>825</v>
      </c>
      <c r="I38" s="140">
        <v>818</v>
      </c>
      <c r="J38" s="115">
        <v>69</v>
      </c>
      <c r="K38" s="116">
        <v>8.4352078239608801</v>
      </c>
    </row>
    <row r="39" spans="1:11" ht="14.1" customHeight="1" x14ac:dyDescent="0.2">
      <c r="A39" s="306">
        <v>51</v>
      </c>
      <c r="B39" s="307" t="s">
        <v>258</v>
      </c>
      <c r="C39" s="308"/>
      <c r="D39" s="113">
        <v>6.339733191293611</v>
      </c>
      <c r="E39" s="115">
        <v>5237</v>
      </c>
      <c r="F39" s="114">
        <v>5239</v>
      </c>
      <c r="G39" s="114">
        <v>5269</v>
      </c>
      <c r="H39" s="114">
        <v>5089</v>
      </c>
      <c r="I39" s="140">
        <v>5006</v>
      </c>
      <c r="J39" s="115">
        <v>231</v>
      </c>
      <c r="K39" s="116">
        <v>4.6144626448262089</v>
      </c>
    </row>
    <row r="40" spans="1:11" ht="14.1" customHeight="1" x14ac:dyDescent="0.2">
      <c r="A40" s="306" t="s">
        <v>259</v>
      </c>
      <c r="B40" s="307" t="s">
        <v>260</v>
      </c>
      <c r="C40" s="308"/>
      <c r="D40" s="113">
        <v>5.3494903517904264</v>
      </c>
      <c r="E40" s="115">
        <v>4419</v>
      </c>
      <c r="F40" s="114">
        <v>4366</v>
      </c>
      <c r="G40" s="114">
        <v>4321</v>
      </c>
      <c r="H40" s="114">
        <v>4209</v>
      </c>
      <c r="I40" s="140">
        <v>4191</v>
      </c>
      <c r="J40" s="115">
        <v>228</v>
      </c>
      <c r="K40" s="116">
        <v>5.4402290622763063</v>
      </c>
    </row>
    <row r="41" spans="1:11" ht="14.1" customHeight="1" x14ac:dyDescent="0.2">
      <c r="A41" s="306"/>
      <c r="B41" s="307" t="s">
        <v>261</v>
      </c>
      <c r="C41" s="308"/>
      <c r="D41" s="113">
        <v>4.6534150061738853</v>
      </c>
      <c r="E41" s="115">
        <v>3844</v>
      </c>
      <c r="F41" s="114">
        <v>3784</v>
      </c>
      <c r="G41" s="114">
        <v>3722</v>
      </c>
      <c r="H41" s="114">
        <v>3623</v>
      </c>
      <c r="I41" s="140">
        <v>3673</v>
      </c>
      <c r="J41" s="115">
        <v>171</v>
      </c>
      <c r="K41" s="116">
        <v>4.6555948815682004</v>
      </c>
    </row>
    <row r="42" spans="1:11" ht="14.1" customHeight="1" x14ac:dyDescent="0.2">
      <c r="A42" s="306">
        <v>52</v>
      </c>
      <c r="B42" s="307" t="s">
        <v>262</v>
      </c>
      <c r="C42" s="308"/>
      <c r="D42" s="113">
        <v>3.9682347529235162</v>
      </c>
      <c r="E42" s="115">
        <v>3278</v>
      </c>
      <c r="F42" s="114">
        <v>3305</v>
      </c>
      <c r="G42" s="114">
        <v>3275</v>
      </c>
      <c r="H42" s="114">
        <v>3016</v>
      </c>
      <c r="I42" s="140">
        <v>2970</v>
      </c>
      <c r="J42" s="115">
        <v>308</v>
      </c>
      <c r="K42" s="116">
        <v>10.37037037037037</v>
      </c>
    </row>
    <row r="43" spans="1:11" ht="14.1" customHeight="1" x14ac:dyDescent="0.2">
      <c r="A43" s="306" t="s">
        <v>263</v>
      </c>
      <c r="B43" s="307" t="s">
        <v>264</v>
      </c>
      <c r="C43" s="308"/>
      <c r="D43" s="113">
        <v>3.6353291528460403</v>
      </c>
      <c r="E43" s="115">
        <v>3003</v>
      </c>
      <c r="F43" s="114">
        <v>3024</v>
      </c>
      <c r="G43" s="114">
        <v>3026</v>
      </c>
      <c r="H43" s="114">
        <v>2800</v>
      </c>
      <c r="I43" s="140">
        <v>2759</v>
      </c>
      <c r="J43" s="115">
        <v>244</v>
      </c>
      <c r="K43" s="116">
        <v>8.8437839797027902</v>
      </c>
    </row>
    <row r="44" spans="1:11" ht="14.1" customHeight="1" x14ac:dyDescent="0.2">
      <c r="A44" s="306">
        <v>53</v>
      </c>
      <c r="B44" s="307" t="s">
        <v>265</v>
      </c>
      <c r="C44" s="308"/>
      <c r="D44" s="113">
        <v>2.9089896617679103</v>
      </c>
      <c r="E44" s="115">
        <v>2403</v>
      </c>
      <c r="F44" s="114">
        <v>2366</v>
      </c>
      <c r="G44" s="114">
        <v>2394</v>
      </c>
      <c r="H44" s="114">
        <v>2374</v>
      </c>
      <c r="I44" s="140">
        <v>2461</v>
      </c>
      <c r="J44" s="115">
        <v>-58</v>
      </c>
      <c r="K44" s="116">
        <v>-2.3567655424624134</v>
      </c>
    </row>
    <row r="45" spans="1:11" ht="14.1" customHeight="1" x14ac:dyDescent="0.2">
      <c r="A45" s="306" t="s">
        <v>266</v>
      </c>
      <c r="B45" s="307" t="s">
        <v>267</v>
      </c>
      <c r="C45" s="308"/>
      <c r="D45" s="113">
        <v>2.7903542115584825</v>
      </c>
      <c r="E45" s="115">
        <v>2305</v>
      </c>
      <c r="F45" s="114">
        <v>2276</v>
      </c>
      <c r="G45" s="114">
        <v>2311</v>
      </c>
      <c r="H45" s="114">
        <v>2283</v>
      </c>
      <c r="I45" s="140">
        <v>2372</v>
      </c>
      <c r="J45" s="115">
        <v>-67</v>
      </c>
      <c r="K45" s="116">
        <v>-2.8246205733558178</v>
      </c>
    </row>
    <row r="46" spans="1:11" ht="14.1" customHeight="1" x14ac:dyDescent="0.2">
      <c r="A46" s="306">
        <v>54</v>
      </c>
      <c r="B46" s="307" t="s">
        <v>268</v>
      </c>
      <c r="C46" s="308"/>
      <c r="D46" s="113">
        <v>2.6366123526136116</v>
      </c>
      <c r="E46" s="115">
        <v>2178</v>
      </c>
      <c r="F46" s="114">
        <v>2274</v>
      </c>
      <c r="G46" s="114">
        <v>2387</v>
      </c>
      <c r="H46" s="114">
        <v>2372</v>
      </c>
      <c r="I46" s="140">
        <v>2379</v>
      </c>
      <c r="J46" s="115">
        <v>-201</v>
      </c>
      <c r="K46" s="116">
        <v>-8.4489281210592679</v>
      </c>
    </row>
    <row r="47" spans="1:11" ht="14.1" customHeight="1" x14ac:dyDescent="0.2">
      <c r="A47" s="306">
        <v>61</v>
      </c>
      <c r="B47" s="307" t="s">
        <v>269</v>
      </c>
      <c r="C47" s="308"/>
      <c r="D47" s="113">
        <v>2.0543301939326439</v>
      </c>
      <c r="E47" s="115">
        <v>1697</v>
      </c>
      <c r="F47" s="114">
        <v>1685</v>
      </c>
      <c r="G47" s="114">
        <v>1704</v>
      </c>
      <c r="H47" s="114">
        <v>1678</v>
      </c>
      <c r="I47" s="140">
        <v>1684</v>
      </c>
      <c r="J47" s="115">
        <v>13</v>
      </c>
      <c r="K47" s="116">
        <v>0.77197149643705465</v>
      </c>
    </row>
    <row r="48" spans="1:11" ht="14.1" customHeight="1" x14ac:dyDescent="0.2">
      <c r="A48" s="306">
        <v>62</v>
      </c>
      <c r="B48" s="307" t="s">
        <v>270</v>
      </c>
      <c r="C48" s="308"/>
      <c r="D48" s="113">
        <v>6.558845604435513</v>
      </c>
      <c r="E48" s="115">
        <v>5418</v>
      </c>
      <c r="F48" s="114">
        <v>5513</v>
      </c>
      <c r="G48" s="114">
        <v>5533</v>
      </c>
      <c r="H48" s="114">
        <v>5501</v>
      </c>
      <c r="I48" s="140">
        <v>5561</v>
      </c>
      <c r="J48" s="115">
        <v>-143</v>
      </c>
      <c r="K48" s="116">
        <v>-2.5714799496493437</v>
      </c>
    </row>
    <row r="49" spans="1:11" ht="14.1" customHeight="1" x14ac:dyDescent="0.2">
      <c r="A49" s="306">
        <v>63</v>
      </c>
      <c r="B49" s="307" t="s">
        <v>271</v>
      </c>
      <c r="C49" s="308"/>
      <c r="D49" s="113">
        <v>1.5931046170980316</v>
      </c>
      <c r="E49" s="115">
        <v>1316</v>
      </c>
      <c r="F49" s="114">
        <v>1320</v>
      </c>
      <c r="G49" s="114">
        <v>1352</v>
      </c>
      <c r="H49" s="114">
        <v>1333</v>
      </c>
      <c r="I49" s="140">
        <v>1296</v>
      </c>
      <c r="J49" s="115">
        <v>20</v>
      </c>
      <c r="K49" s="116">
        <v>1.5432098765432098</v>
      </c>
    </row>
    <row r="50" spans="1:11" ht="14.1" customHeight="1" x14ac:dyDescent="0.2">
      <c r="A50" s="306" t="s">
        <v>272</v>
      </c>
      <c r="B50" s="307" t="s">
        <v>273</v>
      </c>
      <c r="C50" s="308"/>
      <c r="D50" s="113">
        <v>0.27600900660968936</v>
      </c>
      <c r="E50" s="115">
        <v>228</v>
      </c>
      <c r="F50" s="114">
        <v>229</v>
      </c>
      <c r="G50" s="114">
        <v>233</v>
      </c>
      <c r="H50" s="114">
        <v>226</v>
      </c>
      <c r="I50" s="140">
        <v>232</v>
      </c>
      <c r="J50" s="115">
        <v>-4</v>
      </c>
      <c r="K50" s="116">
        <v>-1.7241379310344827</v>
      </c>
    </row>
    <row r="51" spans="1:11" ht="14.1" customHeight="1" x14ac:dyDescent="0.2">
      <c r="A51" s="306" t="s">
        <v>274</v>
      </c>
      <c r="B51" s="307" t="s">
        <v>275</v>
      </c>
      <c r="C51" s="308"/>
      <c r="D51" s="113">
        <v>1.1221945137157108</v>
      </c>
      <c r="E51" s="115">
        <v>927</v>
      </c>
      <c r="F51" s="114">
        <v>930</v>
      </c>
      <c r="G51" s="114">
        <v>943</v>
      </c>
      <c r="H51" s="114">
        <v>949</v>
      </c>
      <c r="I51" s="140">
        <v>914</v>
      </c>
      <c r="J51" s="115">
        <v>13</v>
      </c>
      <c r="K51" s="116">
        <v>1.4223194748358863</v>
      </c>
    </row>
    <row r="52" spans="1:11" ht="14.1" customHeight="1" x14ac:dyDescent="0.2">
      <c r="A52" s="306">
        <v>71</v>
      </c>
      <c r="B52" s="307" t="s">
        <v>276</v>
      </c>
      <c r="C52" s="308"/>
      <c r="D52" s="113">
        <v>12.079025736629301</v>
      </c>
      <c r="E52" s="115">
        <v>9978</v>
      </c>
      <c r="F52" s="114">
        <v>9959</v>
      </c>
      <c r="G52" s="114">
        <v>10004</v>
      </c>
      <c r="H52" s="114">
        <v>9826</v>
      </c>
      <c r="I52" s="140">
        <v>9771</v>
      </c>
      <c r="J52" s="115">
        <v>207</v>
      </c>
      <c r="K52" s="116">
        <v>2.118513969910961</v>
      </c>
    </row>
    <row r="53" spans="1:11" ht="14.1" customHeight="1" x14ac:dyDescent="0.2">
      <c r="A53" s="306" t="s">
        <v>277</v>
      </c>
      <c r="B53" s="307" t="s">
        <v>278</v>
      </c>
      <c r="C53" s="308"/>
      <c r="D53" s="113">
        <v>4.2200324431639347</v>
      </c>
      <c r="E53" s="115">
        <v>3486</v>
      </c>
      <c r="F53" s="114">
        <v>3468</v>
      </c>
      <c r="G53" s="114">
        <v>3473</v>
      </c>
      <c r="H53" s="114">
        <v>3364</v>
      </c>
      <c r="I53" s="140">
        <v>3299</v>
      </c>
      <c r="J53" s="115">
        <v>187</v>
      </c>
      <c r="K53" s="116">
        <v>5.6683843588966356</v>
      </c>
    </row>
    <row r="54" spans="1:11" ht="14.1" customHeight="1" x14ac:dyDescent="0.2">
      <c r="A54" s="306" t="s">
        <v>279</v>
      </c>
      <c r="B54" s="307" t="s">
        <v>280</v>
      </c>
      <c r="C54" s="308"/>
      <c r="D54" s="113">
        <v>6.5213180640631432</v>
      </c>
      <c r="E54" s="115">
        <v>5387</v>
      </c>
      <c r="F54" s="114">
        <v>5381</v>
      </c>
      <c r="G54" s="114">
        <v>5422</v>
      </c>
      <c r="H54" s="114">
        <v>5359</v>
      </c>
      <c r="I54" s="140">
        <v>5361</v>
      </c>
      <c r="J54" s="115">
        <v>26</v>
      </c>
      <c r="K54" s="116">
        <v>0.484984144749114</v>
      </c>
    </row>
    <row r="55" spans="1:11" ht="14.1" customHeight="1" x14ac:dyDescent="0.2">
      <c r="A55" s="306">
        <v>72</v>
      </c>
      <c r="B55" s="307" t="s">
        <v>281</v>
      </c>
      <c r="C55" s="308"/>
      <c r="D55" s="113">
        <v>2.872672687214004</v>
      </c>
      <c r="E55" s="115">
        <v>2373</v>
      </c>
      <c r="F55" s="114">
        <v>2412</v>
      </c>
      <c r="G55" s="114">
        <v>2421</v>
      </c>
      <c r="H55" s="114">
        <v>2394</v>
      </c>
      <c r="I55" s="140">
        <v>2404</v>
      </c>
      <c r="J55" s="115">
        <v>-31</v>
      </c>
      <c r="K55" s="116">
        <v>-1.2895174708818635</v>
      </c>
    </row>
    <row r="56" spans="1:11" ht="14.1" customHeight="1" x14ac:dyDescent="0.2">
      <c r="A56" s="306" t="s">
        <v>282</v>
      </c>
      <c r="B56" s="307" t="s">
        <v>283</v>
      </c>
      <c r="C56" s="308"/>
      <c r="D56" s="113">
        <v>1.3679393748638113</v>
      </c>
      <c r="E56" s="115">
        <v>1130</v>
      </c>
      <c r="F56" s="114">
        <v>1154</v>
      </c>
      <c r="G56" s="114">
        <v>1162</v>
      </c>
      <c r="H56" s="114">
        <v>1151</v>
      </c>
      <c r="I56" s="140">
        <v>1158</v>
      </c>
      <c r="J56" s="115">
        <v>-28</v>
      </c>
      <c r="K56" s="116">
        <v>-2.4179620034542313</v>
      </c>
    </row>
    <row r="57" spans="1:11" ht="14.1" customHeight="1" x14ac:dyDescent="0.2">
      <c r="A57" s="306" t="s">
        <v>284</v>
      </c>
      <c r="B57" s="307" t="s">
        <v>285</v>
      </c>
      <c r="C57" s="308"/>
      <c r="D57" s="113">
        <v>0.95634699658620437</v>
      </c>
      <c r="E57" s="115">
        <v>790</v>
      </c>
      <c r="F57" s="114">
        <v>792</v>
      </c>
      <c r="G57" s="114">
        <v>790</v>
      </c>
      <c r="H57" s="114">
        <v>784</v>
      </c>
      <c r="I57" s="140">
        <v>776</v>
      </c>
      <c r="J57" s="115">
        <v>14</v>
      </c>
      <c r="K57" s="116">
        <v>1.8041237113402062</v>
      </c>
    </row>
    <row r="58" spans="1:11" ht="14.1" customHeight="1" x14ac:dyDescent="0.2">
      <c r="A58" s="306">
        <v>73</v>
      </c>
      <c r="B58" s="307" t="s">
        <v>286</v>
      </c>
      <c r="C58" s="308"/>
      <c r="D58" s="113">
        <v>3.9682347529235162</v>
      </c>
      <c r="E58" s="115">
        <v>3278</v>
      </c>
      <c r="F58" s="114">
        <v>3273</v>
      </c>
      <c r="G58" s="114">
        <v>3296</v>
      </c>
      <c r="H58" s="114">
        <v>3206</v>
      </c>
      <c r="I58" s="140">
        <v>3227</v>
      </c>
      <c r="J58" s="115">
        <v>51</v>
      </c>
      <c r="K58" s="116">
        <v>1.5804152463588472</v>
      </c>
    </row>
    <row r="59" spans="1:11" ht="14.1" customHeight="1" x14ac:dyDescent="0.2">
      <c r="A59" s="306" t="s">
        <v>287</v>
      </c>
      <c r="B59" s="307" t="s">
        <v>288</v>
      </c>
      <c r="C59" s="308"/>
      <c r="D59" s="113">
        <v>3.3338982640486163</v>
      </c>
      <c r="E59" s="115">
        <v>2754</v>
      </c>
      <c r="F59" s="114">
        <v>2748</v>
      </c>
      <c r="G59" s="114">
        <v>2769</v>
      </c>
      <c r="H59" s="114">
        <v>2693</v>
      </c>
      <c r="I59" s="140">
        <v>2706</v>
      </c>
      <c r="J59" s="115">
        <v>48</v>
      </c>
      <c r="K59" s="116">
        <v>1.7738359201773837</v>
      </c>
    </row>
    <row r="60" spans="1:11" ht="14.1" customHeight="1" x14ac:dyDescent="0.2">
      <c r="A60" s="306">
        <v>81</v>
      </c>
      <c r="B60" s="307" t="s">
        <v>289</v>
      </c>
      <c r="C60" s="308"/>
      <c r="D60" s="113">
        <v>9.6821054160714723</v>
      </c>
      <c r="E60" s="115">
        <v>7998</v>
      </c>
      <c r="F60" s="114">
        <v>8034</v>
      </c>
      <c r="G60" s="114">
        <v>7953</v>
      </c>
      <c r="H60" s="114">
        <v>7760</v>
      </c>
      <c r="I60" s="140">
        <v>7765</v>
      </c>
      <c r="J60" s="115">
        <v>233</v>
      </c>
      <c r="K60" s="116">
        <v>3.0006439150032196</v>
      </c>
    </row>
    <row r="61" spans="1:11" ht="14.1" customHeight="1" x14ac:dyDescent="0.2">
      <c r="A61" s="306" t="s">
        <v>290</v>
      </c>
      <c r="B61" s="307" t="s">
        <v>291</v>
      </c>
      <c r="C61" s="308"/>
      <c r="D61" s="113">
        <v>2.3267075030869426</v>
      </c>
      <c r="E61" s="115">
        <v>1922</v>
      </c>
      <c r="F61" s="114">
        <v>1949</v>
      </c>
      <c r="G61" s="114">
        <v>1947</v>
      </c>
      <c r="H61" s="114">
        <v>1858</v>
      </c>
      <c r="I61" s="140">
        <v>1891</v>
      </c>
      <c r="J61" s="115">
        <v>31</v>
      </c>
      <c r="K61" s="116">
        <v>1.639344262295082</v>
      </c>
    </row>
    <row r="62" spans="1:11" ht="14.1" customHeight="1" x14ac:dyDescent="0.2">
      <c r="A62" s="306" t="s">
        <v>292</v>
      </c>
      <c r="B62" s="307" t="s">
        <v>293</v>
      </c>
      <c r="C62" s="308"/>
      <c r="D62" s="113">
        <v>4.4718301334043531</v>
      </c>
      <c r="E62" s="115">
        <v>3694</v>
      </c>
      <c r="F62" s="114">
        <v>3720</v>
      </c>
      <c r="G62" s="114">
        <v>3685</v>
      </c>
      <c r="H62" s="114">
        <v>3619</v>
      </c>
      <c r="I62" s="140">
        <v>3577</v>
      </c>
      <c r="J62" s="115">
        <v>117</v>
      </c>
      <c r="K62" s="116">
        <v>3.2708974000559126</v>
      </c>
    </row>
    <row r="63" spans="1:11" ht="14.1" customHeight="1" x14ac:dyDescent="0.2">
      <c r="A63" s="306"/>
      <c r="B63" s="307" t="s">
        <v>294</v>
      </c>
      <c r="C63" s="308"/>
      <c r="D63" s="113">
        <v>4.1098709536837514</v>
      </c>
      <c r="E63" s="115">
        <v>3395</v>
      </c>
      <c r="F63" s="114">
        <v>3428</v>
      </c>
      <c r="G63" s="114">
        <v>3391</v>
      </c>
      <c r="H63" s="114">
        <v>3334</v>
      </c>
      <c r="I63" s="140">
        <v>3315</v>
      </c>
      <c r="J63" s="115">
        <v>80</v>
      </c>
      <c r="K63" s="116">
        <v>2.4132730015082955</v>
      </c>
    </row>
    <row r="64" spans="1:11" ht="14.1" customHeight="1" x14ac:dyDescent="0.2">
      <c r="A64" s="306" t="s">
        <v>295</v>
      </c>
      <c r="B64" s="307" t="s">
        <v>296</v>
      </c>
      <c r="C64" s="308"/>
      <c r="D64" s="113">
        <v>1.1318790402634191</v>
      </c>
      <c r="E64" s="115">
        <v>935</v>
      </c>
      <c r="F64" s="114">
        <v>912</v>
      </c>
      <c r="G64" s="114">
        <v>906</v>
      </c>
      <c r="H64" s="114">
        <v>867</v>
      </c>
      <c r="I64" s="140">
        <v>877</v>
      </c>
      <c r="J64" s="115">
        <v>58</v>
      </c>
      <c r="K64" s="116">
        <v>6.6134549600912198</v>
      </c>
    </row>
    <row r="65" spans="1:11" ht="14.1" customHeight="1" x14ac:dyDescent="0.2">
      <c r="A65" s="306" t="s">
        <v>297</v>
      </c>
      <c r="B65" s="307" t="s">
        <v>298</v>
      </c>
      <c r="C65" s="308"/>
      <c r="D65" s="113">
        <v>0.64765271287799919</v>
      </c>
      <c r="E65" s="115">
        <v>535</v>
      </c>
      <c r="F65" s="114">
        <v>538</v>
      </c>
      <c r="G65" s="114">
        <v>513</v>
      </c>
      <c r="H65" s="114">
        <v>518</v>
      </c>
      <c r="I65" s="140">
        <v>521</v>
      </c>
      <c r="J65" s="115">
        <v>14</v>
      </c>
      <c r="K65" s="116">
        <v>2.6871401151631478</v>
      </c>
    </row>
    <row r="66" spans="1:11" ht="14.1" customHeight="1" x14ac:dyDescent="0.2">
      <c r="A66" s="306">
        <v>82</v>
      </c>
      <c r="B66" s="307" t="s">
        <v>299</v>
      </c>
      <c r="C66" s="308"/>
      <c r="D66" s="113">
        <v>3.5711691644674719</v>
      </c>
      <c r="E66" s="115">
        <v>2950</v>
      </c>
      <c r="F66" s="114">
        <v>2980</v>
      </c>
      <c r="G66" s="114">
        <v>2935</v>
      </c>
      <c r="H66" s="114">
        <v>2877</v>
      </c>
      <c r="I66" s="140">
        <v>2869</v>
      </c>
      <c r="J66" s="115">
        <v>81</v>
      </c>
      <c r="K66" s="116">
        <v>2.8232833739979086</v>
      </c>
    </row>
    <row r="67" spans="1:11" ht="14.1" customHeight="1" x14ac:dyDescent="0.2">
      <c r="A67" s="306" t="s">
        <v>300</v>
      </c>
      <c r="B67" s="307" t="s">
        <v>301</v>
      </c>
      <c r="C67" s="308"/>
      <c r="D67" s="113">
        <v>2.5494516136842362</v>
      </c>
      <c r="E67" s="115">
        <v>2106</v>
      </c>
      <c r="F67" s="114">
        <v>2134</v>
      </c>
      <c r="G67" s="114">
        <v>2107</v>
      </c>
      <c r="H67" s="114">
        <v>2065</v>
      </c>
      <c r="I67" s="140">
        <v>2042</v>
      </c>
      <c r="J67" s="115">
        <v>64</v>
      </c>
      <c r="K67" s="116">
        <v>3.1341821743388834</v>
      </c>
    </row>
    <row r="68" spans="1:11" ht="14.1" customHeight="1" x14ac:dyDescent="0.2">
      <c r="A68" s="306" t="s">
        <v>302</v>
      </c>
      <c r="B68" s="307" t="s">
        <v>303</v>
      </c>
      <c r="C68" s="308"/>
      <c r="D68" s="113">
        <v>0.51933273612086284</v>
      </c>
      <c r="E68" s="115">
        <v>429</v>
      </c>
      <c r="F68" s="114">
        <v>430</v>
      </c>
      <c r="G68" s="114">
        <v>406</v>
      </c>
      <c r="H68" s="114">
        <v>403</v>
      </c>
      <c r="I68" s="140">
        <v>410</v>
      </c>
      <c r="J68" s="115">
        <v>19</v>
      </c>
      <c r="K68" s="116">
        <v>4.6341463414634143</v>
      </c>
    </row>
    <row r="69" spans="1:11" ht="14.1" customHeight="1" x14ac:dyDescent="0.2">
      <c r="A69" s="306">
        <v>83</v>
      </c>
      <c r="B69" s="307" t="s">
        <v>304</v>
      </c>
      <c r="C69" s="308"/>
      <c r="D69" s="113">
        <v>7.0297557078178343</v>
      </c>
      <c r="E69" s="115">
        <v>5807</v>
      </c>
      <c r="F69" s="114">
        <v>5788</v>
      </c>
      <c r="G69" s="114">
        <v>5773</v>
      </c>
      <c r="H69" s="114">
        <v>5630</v>
      </c>
      <c r="I69" s="140">
        <v>5595</v>
      </c>
      <c r="J69" s="115">
        <v>212</v>
      </c>
      <c r="K69" s="116">
        <v>3.7890974084003575</v>
      </c>
    </row>
    <row r="70" spans="1:11" ht="14.1" customHeight="1" x14ac:dyDescent="0.2">
      <c r="A70" s="306" t="s">
        <v>305</v>
      </c>
      <c r="B70" s="307" t="s">
        <v>306</v>
      </c>
      <c r="C70" s="308"/>
      <c r="D70" s="113">
        <v>5.8216110209912113</v>
      </c>
      <c r="E70" s="115">
        <v>4809</v>
      </c>
      <c r="F70" s="114">
        <v>4812</v>
      </c>
      <c r="G70" s="114">
        <v>4816</v>
      </c>
      <c r="H70" s="114">
        <v>4676</v>
      </c>
      <c r="I70" s="140">
        <v>4657</v>
      </c>
      <c r="J70" s="115">
        <v>152</v>
      </c>
      <c r="K70" s="116">
        <v>3.2639038007300836</v>
      </c>
    </row>
    <row r="71" spans="1:11" ht="14.1" customHeight="1" x14ac:dyDescent="0.2">
      <c r="A71" s="306"/>
      <c r="B71" s="307" t="s">
        <v>307</v>
      </c>
      <c r="C71" s="308"/>
      <c r="D71" s="113">
        <v>3.2261579062053602</v>
      </c>
      <c r="E71" s="115">
        <v>2665</v>
      </c>
      <c r="F71" s="114">
        <v>2689</v>
      </c>
      <c r="G71" s="114">
        <v>2719</v>
      </c>
      <c r="H71" s="114">
        <v>2649</v>
      </c>
      <c r="I71" s="140">
        <v>2658</v>
      </c>
      <c r="J71" s="115">
        <v>7</v>
      </c>
      <c r="K71" s="116">
        <v>0.26335590669676451</v>
      </c>
    </row>
    <row r="72" spans="1:11" ht="14.1" customHeight="1" x14ac:dyDescent="0.2">
      <c r="A72" s="306">
        <v>84</v>
      </c>
      <c r="B72" s="307" t="s">
        <v>308</v>
      </c>
      <c r="C72" s="308"/>
      <c r="D72" s="113">
        <v>1.9611166259109507</v>
      </c>
      <c r="E72" s="115">
        <v>1620</v>
      </c>
      <c r="F72" s="114">
        <v>1586</v>
      </c>
      <c r="G72" s="114">
        <v>1580</v>
      </c>
      <c r="H72" s="114">
        <v>1583</v>
      </c>
      <c r="I72" s="140">
        <v>1550</v>
      </c>
      <c r="J72" s="115">
        <v>70</v>
      </c>
      <c r="K72" s="116">
        <v>4.5161290322580649</v>
      </c>
    </row>
    <row r="73" spans="1:11" ht="14.1" customHeight="1" x14ac:dyDescent="0.2">
      <c r="A73" s="306" t="s">
        <v>309</v>
      </c>
      <c r="B73" s="307" t="s">
        <v>310</v>
      </c>
      <c r="C73" s="308"/>
      <c r="D73" s="113">
        <v>0.78202551872745318</v>
      </c>
      <c r="E73" s="115">
        <v>646</v>
      </c>
      <c r="F73" s="114">
        <v>622</v>
      </c>
      <c r="G73" s="114">
        <v>619</v>
      </c>
      <c r="H73" s="114">
        <v>612</v>
      </c>
      <c r="I73" s="140">
        <v>600</v>
      </c>
      <c r="J73" s="115">
        <v>46</v>
      </c>
      <c r="K73" s="116">
        <v>7.666666666666667</v>
      </c>
    </row>
    <row r="74" spans="1:11" ht="14.1" customHeight="1" x14ac:dyDescent="0.2">
      <c r="A74" s="306" t="s">
        <v>311</v>
      </c>
      <c r="B74" s="307" t="s">
        <v>312</v>
      </c>
      <c r="C74" s="308"/>
      <c r="D74" s="113">
        <v>0.32806333680362199</v>
      </c>
      <c r="E74" s="115">
        <v>271</v>
      </c>
      <c r="F74" s="114">
        <v>268</v>
      </c>
      <c r="G74" s="114">
        <v>265</v>
      </c>
      <c r="H74" s="114">
        <v>280</v>
      </c>
      <c r="I74" s="140">
        <v>274</v>
      </c>
      <c r="J74" s="115">
        <v>-3</v>
      </c>
      <c r="K74" s="116">
        <v>-1.0948905109489051</v>
      </c>
    </row>
    <row r="75" spans="1:11" ht="14.1" customHeight="1" x14ac:dyDescent="0.2">
      <c r="A75" s="306" t="s">
        <v>313</v>
      </c>
      <c r="B75" s="307" t="s">
        <v>314</v>
      </c>
      <c r="C75" s="308"/>
      <c r="D75" s="113">
        <v>0.34501125826211171</v>
      </c>
      <c r="E75" s="115">
        <v>285</v>
      </c>
      <c r="F75" s="114">
        <v>285</v>
      </c>
      <c r="G75" s="114">
        <v>281</v>
      </c>
      <c r="H75" s="114">
        <v>263</v>
      </c>
      <c r="I75" s="140">
        <v>253</v>
      </c>
      <c r="J75" s="115">
        <v>32</v>
      </c>
      <c r="K75" s="116">
        <v>12.648221343873518</v>
      </c>
    </row>
    <row r="76" spans="1:11" ht="14.1" customHeight="1" x14ac:dyDescent="0.2">
      <c r="A76" s="306">
        <v>91</v>
      </c>
      <c r="B76" s="307" t="s">
        <v>315</v>
      </c>
      <c r="C76" s="308"/>
      <c r="D76" s="113">
        <v>0.24937655860349128</v>
      </c>
      <c r="E76" s="115">
        <v>206</v>
      </c>
      <c r="F76" s="114">
        <v>239</v>
      </c>
      <c r="G76" s="114">
        <v>237</v>
      </c>
      <c r="H76" s="114">
        <v>208</v>
      </c>
      <c r="I76" s="140">
        <v>220</v>
      </c>
      <c r="J76" s="115">
        <v>-14</v>
      </c>
      <c r="K76" s="116">
        <v>-6.3636363636363633</v>
      </c>
    </row>
    <row r="77" spans="1:11" ht="14.1" customHeight="1" x14ac:dyDescent="0.2">
      <c r="A77" s="306">
        <v>92</v>
      </c>
      <c r="B77" s="307" t="s">
        <v>316</v>
      </c>
      <c r="C77" s="308"/>
      <c r="D77" s="113">
        <v>2.3593927801854586</v>
      </c>
      <c r="E77" s="115">
        <v>1949</v>
      </c>
      <c r="F77" s="114">
        <v>1964</v>
      </c>
      <c r="G77" s="114">
        <v>1948</v>
      </c>
      <c r="H77" s="114">
        <v>1998</v>
      </c>
      <c r="I77" s="140">
        <v>2043</v>
      </c>
      <c r="J77" s="115">
        <v>-94</v>
      </c>
      <c r="K77" s="116">
        <v>-4.6010768477728829</v>
      </c>
    </row>
    <row r="78" spans="1:11" ht="14.1" customHeight="1" x14ac:dyDescent="0.2">
      <c r="A78" s="306">
        <v>93</v>
      </c>
      <c r="B78" s="307" t="s">
        <v>317</v>
      </c>
      <c r="C78" s="308"/>
      <c r="D78" s="113">
        <v>9.6845265477083983E-2</v>
      </c>
      <c r="E78" s="115">
        <v>80</v>
      </c>
      <c r="F78" s="114">
        <v>82</v>
      </c>
      <c r="G78" s="114" t="s">
        <v>513</v>
      </c>
      <c r="H78" s="114" t="s">
        <v>513</v>
      </c>
      <c r="I78" s="140">
        <v>77</v>
      </c>
      <c r="J78" s="115">
        <v>3</v>
      </c>
      <c r="K78" s="116">
        <v>3.8961038961038961</v>
      </c>
    </row>
    <row r="79" spans="1:11" ht="14.1" customHeight="1" x14ac:dyDescent="0.2">
      <c r="A79" s="306">
        <v>94</v>
      </c>
      <c r="B79" s="307" t="s">
        <v>318</v>
      </c>
      <c r="C79" s="308"/>
      <c r="D79" s="113">
        <v>0.44790935283151345</v>
      </c>
      <c r="E79" s="115">
        <v>370</v>
      </c>
      <c r="F79" s="114">
        <v>383</v>
      </c>
      <c r="G79" s="114">
        <v>371</v>
      </c>
      <c r="H79" s="114">
        <v>350</v>
      </c>
      <c r="I79" s="140">
        <v>369</v>
      </c>
      <c r="J79" s="115">
        <v>1</v>
      </c>
      <c r="K79" s="116">
        <v>0.27100271002710025</v>
      </c>
    </row>
    <row r="80" spans="1:11" ht="14.1" customHeight="1" x14ac:dyDescent="0.2">
      <c r="A80" s="306" t="s">
        <v>319</v>
      </c>
      <c r="B80" s="307" t="s">
        <v>320</v>
      </c>
      <c r="C80" s="308"/>
      <c r="D80" s="113">
        <v>6.052829092317749E-3</v>
      </c>
      <c r="E80" s="115">
        <v>5</v>
      </c>
      <c r="F80" s="114">
        <v>3</v>
      </c>
      <c r="G80" s="114" t="s">
        <v>513</v>
      </c>
      <c r="H80" s="114" t="s">
        <v>513</v>
      </c>
      <c r="I80" s="140">
        <v>3</v>
      </c>
      <c r="J80" s="115">
        <v>2</v>
      </c>
      <c r="K80" s="116">
        <v>66.666666666666671</v>
      </c>
    </row>
    <row r="81" spans="1:11" ht="14.1" customHeight="1" x14ac:dyDescent="0.2">
      <c r="A81" s="310" t="s">
        <v>321</v>
      </c>
      <c r="B81" s="311" t="s">
        <v>224</v>
      </c>
      <c r="C81" s="312"/>
      <c r="D81" s="125">
        <v>1.6306321574704017</v>
      </c>
      <c r="E81" s="143">
        <v>1347</v>
      </c>
      <c r="F81" s="144">
        <v>1361</v>
      </c>
      <c r="G81" s="144">
        <v>1355</v>
      </c>
      <c r="H81" s="144">
        <v>1324</v>
      </c>
      <c r="I81" s="145">
        <v>1350</v>
      </c>
      <c r="J81" s="143">
        <v>-3</v>
      </c>
      <c r="K81" s="146">
        <v>-0.22222222222222221</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21744</v>
      </c>
      <c r="E12" s="114">
        <v>22466</v>
      </c>
      <c r="F12" s="114">
        <v>22459</v>
      </c>
      <c r="G12" s="114">
        <v>22551</v>
      </c>
      <c r="H12" s="140">
        <v>22529</v>
      </c>
      <c r="I12" s="115">
        <v>-785</v>
      </c>
      <c r="J12" s="116">
        <v>-3.4843978871676504</v>
      </c>
      <c r="K12"/>
      <c r="L12"/>
      <c r="M12"/>
      <c r="N12"/>
      <c r="O12"/>
      <c r="P12"/>
    </row>
    <row r="13" spans="1:16" s="110" customFormat="1" ht="14.45" customHeight="1" x14ac:dyDescent="0.2">
      <c r="A13" s="120" t="s">
        <v>105</v>
      </c>
      <c r="B13" s="119" t="s">
        <v>106</v>
      </c>
      <c r="C13" s="113">
        <v>42.706033848417952</v>
      </c>
      <c r="D13" s="115">
        <v>9286</v>
      </c>
      <c r="E13" s="114">
        <v>9602</v>
      </c>
      <c r="F13" s="114">
        <v>9567</v>
      </c>
      <c r="G13" s="114">
        <v>9662</v>
      </c>
      <c r="H13" s="140">
        <v>9653</v>
      </c>
      <c r="I13" s="115">
        <v>-367</v>
      </c>
      <c r="J13" s="116">
        <v>-3.8019268621154048</v>
      </c>
      <c r="K13"/>
      <c r="L13"/>
      <c r="M13"/>
      <c r="N13"/>
      <c r="O13"/>
      <c r="P13"/>
    </row>
    <row r="14" spans="1:16" s="110" customFormat="1" ht="14.45" customHeight="1" x14ac:dyDescent="0.2">
      <c r="A14" s="120"/>
      <c r="B14" s="119" t="s">
        <v>107</v>
      </c>
      <c r="C14" s="113">
        <v>57.293966151582048</v>
      </c>
      <c r="D14" s="115">
        <v>12458</v>
      </c>
      <c r="E14" s="114">
        <v>12864</v>
      </c>
      <c r="F14" s="114">
        <v>12892</v>
      </c>
      <c r="G14" s="114">
        <v>12889</v>
      </c>
      <c r="H14" s="140">
        <v>12876</v>
      </c>
      <c r="I14" s="115">
        <v>-418</v>
      </c>
      <c r="J14" s="116">
        <v>-3.2463497980739362</v>
      </c>
      <c r="K14"/>
      <c r="L14"/>
      <c r="M14"/>
      <c r="N14"/>
      <c r="O14"/>
      <c r="P14"/>
    </row>
    <row r="15" spans="1:16" s="110" customFormat="1" ht="14.45" customHeight="1" x14ac:dyDescent="0.2">
      <c r="A15" s="118" t="s">
        <v>105</v>
      </c>
      <c r="B15" s="121" t="s">
        <v>108</v>
      </c>
      <c r="C15" s="113">
        <v>16.933406916850625</v>
      </c>
      <c r="D15" s="115">
        <v>3682</v>
      </c>
      <c r="E15" s="114">
        <v>3879</v>
      </c>
      <c r="F15" s="114">
        <v>3865</v>
      </c>
      <c r="G15" s="114">
        <v>3977</v>
      </c>
      <c r="H15" s="140">
        <v>3899</v>
      </c>
      <c r="I15" s="115">
        <v>-217</v>
      </c>
      <c r="J15" s="116">
        <v>-5.5655296229802511</v>
      </c>
      <c r="K15"/>
      <c r="L15"/>
      <c r="M15"/>
      <c r="N15"/>
      <c r="O15"/>
      <c r="P15"/>
    </row>
    <row r="16" spans="1:16" s="110" customFormat="1" ht="14.45" customHeight="1" x14ac:dyDescent="0.2">
      <c r="A16" s="118"/>
      <c r="B16" s="121" t="s">
        <v>109</v>
      </c>
      <c r="C16" s="113">
        <v>49.480316409124356</v>
      </c>
      <c r="D16" s="115">
        <v>10759</v>
      </c>
      <c r="E16" s="114">
        <v>11128</v>
      </c>
      <c r="F16" s="114">
        <v>11164</v>
      </c>
      <c r="G16" s="114">
        <v>11191</v>
      </c>
      <c r="H16" s="140">
        <v>11247</v>
      </c>
      <c r="I16" s="115">
        <v>-488</v>
      </c>
      <c r="J16" s="116">
        <v>-4.3389348270649952</v>
      </c>
      <c r="K16"/>
      <c r="L16"/>
      <c r="M16"/>
      <c r="N16"/>
      <c r="O16"/>
      <c r="P16"/>
    </row>
    <row r="17" spans="1:16" s="110" customFormat="1" ht="14.45" customHeight="1" x14ac:dyDescent="0.2">
      <c r="A17" s="118"/>
      <c r="B17" s="121" t="s">
        <v>110</v>
      </c>
      <c r="C17" s="113">
        <v>20.203274466519499</v>
      </c>
      <c r="D17" s="115">
        <v>4393</v>
      </c>
      <c r="E17" s="114">
        <v>4509</v>
      </c>
      <c r="F17" s="114">
        <v>4525</v>
      </c>
      <c r="G17" s="114">
        <v>4502</v>
      </c>
      <c r="H17" s="140">
        <v>4562</v>
      </c>
      <c r="I17" s="115">
        <v>-169</v>
      </c>
      <c r="J17" s="116">
        <v>-3.7045155633494082</v>
      </c>
      <c r="K17"/>
      <c r="L17"/>
      <c r="M17"/>
      <c r="N17"/>
      <c r="O17"/>
      <c r="P17"/>
    </row>
    <row r="18" spans="1:16" s="110" customFormat="1" ht="14.45" customHeight="1" x14ac:dyDescent="0.2">
      <c r="A18" s="120"/>
      <c r="B18" s="121" t="s">
        <v>111</v>
      </c>
      <c r="C18" s="113">
        <v>13.383002207505518</v>
      </c>
      <c r="D18" s="115">
        <v>2910</v>
      </c>
      <c r="E18" s="114">
        <v>2950</v>
      </c>
      <c r="F18" s="114">
        <v>2905</v>
      </c>
      <c r="G18" s="114">
        <v>2881</v>
      </c>
      <c r="H18" s="140">
        <v>2821</v>
      </c>
      <c r="I18" s="115">
        <v>89</v>
      </c>
      <c r="J18" s="116">
        <v>3.15490960652251</v>
      </c>
      <c r="K18"/>
      <c r="L18"/>
      <c r="M18"/>
      <c r="N18"/>
      <c r="O18"/>
      <c r="P18"/>
    </row>
    <row r="19" spans="1:16" s="110" customFormat="1" ht="14.45" customHeight="1" x14ac:dyDescent="0.2">
      <c r="A19" s="120"/>
      <c r="B19" s="121" t="s">
        <v>112</v>
      </c>
      <c r="C19" s="113">
        <v>1.4670713760117733</v>
      </c>
      <c r="D19" s="115">
        <v>319</v>
      </c>
      <c r="E19" s="114">
        <v>346</v>
      </c>
      <c r="F19" s="114">
        <v>321</v>
      </c>
      <c r="G19" s="114">
        <v>289</v>
      </c>
      <c r="H19" s="140">
        <v>270</v>
      </c>
      <c r="I19" s="115">
        <v>49</v>
      </c>
      <c r="J19" s="116">
        <v>18.148148148148149</v>
      </c>
      <c r="K19"/>
      <c r="L19"/>
      <c r="M19"/>
      <c r="N19"/>
      <c r="O19"/>
      <c r="P19"/>
    </row>
    <row r="20" spans="1:16" s="110" customFormat="1" ht="14.45" customHeight="1" x14ac:dyDescent="0.2">
      <c r="A20" s="120" t="s">
        <v>113</v>
      </c>
      <c r="B20" s="119" t="s">
        <v>116</v>
      </c>
      <c r="C20" s="113">
        <v>85.504047093451064</v>
      </c>
      <c r="D20" s="115">
        <v>18592</v>
      </c>
      <c r="E20" s="114">
        <v>19227</v>
      </c>
      <c r="F20" s="114">
        <v>19218</v>
      </c>
      <c r="G20" s="114">
        <v>19271</v>
      </c>
      <c r="H20" s="140">
        <v>19225</v>
      </c>
      <c r="I20" s="115">
        <v>-633</v>
      </c>
      <c r="J20" s="116">
        <v>-3.2925877763328999</v>
      </c>
      <c r="K20"/>
      <c r="L20"/>
      <c r="M20"/>
      <c r="N20"/>
      <c r="O20"/>
      <c r="P20"/>
    </row>
    <row r="21" spans="1:16" s="110" customFormat="1" ht="14.45" customHeight="1" x14ac:dyDescent="0.2">
      <c r="A21" s="123"/>
      <c r="B21" s="124" t="s">
        <v>117</v>
      </c>
      <c r="C21" s="125">
        <v>13.925680647534952</v>
      </c>
      <c r="D21" s="143">
        <v>3028</v>
      </c>
      <c r="E21" s="144">
        <v>3101</v>
      </c>
      <c r="F21" s="144">
        <v>3103</v>
      </c>
      <c r="G21" s="144">
        <v>3125</v>
      </c>
      <c r="H21" s="145">
        <v>3130</v>
      </c>
      <c r="I21" s="143">
        <v>-102</v>
      </c>
      <c r="J21" s="146">
        <v>-3.2587859424920129</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1707779</v>
      </c>
      <c r="E23" s="114">
        <v>1775685</v>
      </c>
      <c r="F23" s="114">
        <v>1776041</v>
      </c>
      <c r="G23" s="114">
        <v>1788202</v>
      </c>
      <c r="H23" s="140">
        <v>1763443</v>
      </c>
      <c r="I23" s="115">
        <v>-55664</v>
      </c>
      <c r="J23" s="116">
        <v>-3.156552267354261</v>
      </c>
      <c r="K23"/>
      <c r="L23"/>
      <c r="M23"/>
      <c r="N23"/>
      <c r="O23"/>
      <c r="P23"/>
    </row>
    <row r="24" spans="1:16" s="110" customFormat="1" ht="14.45" customHeight="1" x14ac:dyDescent="0.2">
      <c r="A24" s="120" t="s">
        <v>105</v>
      </c>
      <c r="B24" s="119" t="s">
        <v>106</v>
      </c>
      <c r="C24" s="113">
        <v>41.122358337934827</v>
      </c>
      <c r="D24" s="115">
        <v>702279</v>
      </c>
      <c r="E24" s="114">
        <v>728179</v>
      </c>
      <c r="F24" s="114">
        <v>727153</v>
      </c>
      <c r="G24" s="114">
        <v>728440</v>
      </c>
      <c r="H24" s="140">
        <v>715726</v>
      </c>
      <c r="I24" s="115">
        <v>-13447</v>
      </c>
      <c r="J24" s="116">
        <v>-1.8787916046084674</v>
      </c>
      <c r="K24"/>
      <c r="L24"/>
      <c r="M24"/>
      <c r="N24"/>
      <c r="O24"/>
      <c r="P24"/>
    </row>
    <row r="25" spans="1:16" s="110" customFormat="1" ht="14.45" customHeight="1" x14ac:dyDescent="0.2">
      <c r="A25" s="120"/>
      <c r="B25" s="119" t="s">
        <v>107</v>
      </c>
      <c r="C25" s="113">
        <v>58.877641662065173</v>
      </c>
      <c r="D25" s="115">
        <v>1005500</v>
      </c>
      <c r="E25" s="114">
        <v>1047506</v>
      </c>
      <c r="F25" s="114">
        <v>1048888</v>
      </c>
      <c r="G25" s="114">
        <v>1059762</v>
      </c>
      <c r="H25" s="140">
        <v>1047717</v>
      </c>
      <c r="I25" s="115">
        <v>-42217</v>
      </c>
      <c r="J25" s="116">
        <v>-4.0294277939558105</v>
      </c>
      <c r="K25"/>
      <c r="L25"/>
      <c r="M25"/>
      <c r="N25"/>
      <c r="O25"/>
      <c r="P25"/>
    </row>
    <row r="26" spans="1:16" s="110" customFormat="1" ht="14.45" customHeight="1" x14ac:dyDescent="0.2">
      <c r="A26" s="118" t="s">
        <v>105</v>
      </c>
      <c r="B26" s="121" t="s">
        <v>108</v>
      </c>
      <c r="C26" s="113">
        <v>18.467612027083131</v>
      </c>
      <c r="D26" s="115">
        <v>315386</v>
      </c>
      <c r="E26" s="114">
        <v>334468</v>
      </c>
      <c r="F26" s="114">
        <v>331593</v>
      </c>
      <c r="G26" s="114">
        <v>342197</v>
      </c>
      <c r="H26" s="140">
        <v>325926</v>
      </c>
      <c r="I26" s="115">
        <v>-10540</v>
      </c>
      <c r="J26" s="116">
        <v>-3.233862901394795</v>
      </c>
      <c r="K26"/>
      <c r="L26"/>
      <c r="M26"/>
      <c r="N26"/>
      <c r="O26"/>
      <c r="P26"/>
    </row>
    <row r="27" spans="1:16" s="110" customFormat="1" ht="14.45" customHeight="1" x14ac:dyDescent="0.2">
      <c r="A27" s="118"/>
      <c r="B27" s="121" t="s">
        <v>109</v>
      </c>
      <c r="C27" s="113">
        <v>48.761578635174693</v>
      </c>
      <c r="D27" s="115">
        <v>832740</v>
      </c>
      <c r="E27" s="114">
        <v>869606</v>
      </c>
      <c r="F27" s="114">
        <v>874087</v>
      </c>
      <c r="G27" s="114">
        <v>878927</v>
      </c>
      <c r="H27" s="140">
        <v>877072</v>
      </c>
      <c r="I27" s="115">
        <v>-44332</v>
      </c>
      <c r="J27" s="116">
        <v>-5.0545451228633453</v>
      </c>
      <c r="K27"/>
      <c r="L27"/>
      <c r="M27"/>
      <c r="N27"/>
      <c r="O27"/>
      <c r="P27"/>
    </row>
    <row r="28" spans="1:16" s="110" customFormat="1" ht="14.45" customHeight="1" x14ac:dyDescent="0.2">
      <c r="A28" s="118"/>
      <c r="B28" s="121" t="s">
        <v>110</v>
      </c>
      <c r="C28" s="113">
        <v>18.643805785174781</v>
      </c>
      <c r="D28" s="115">
        <v>318395</v>
      </c>
      <c r="E28" s="114">
        <v>324713</v>
      </c>
      <c r="F28" s="114">
        <v>325493</v>
      </c>
      <c r="G28" s="114">
        <v>325113</v>
      </c>
      <c r="H28" s="140">
        <v>322656</v>
      </c>
      <c r="I28" s="115">
        <v>-4261</v>
      </c>
      <c r="J28" s="116">
        <v>-1.3206015074878508</v>
      </c>
      <c r="K28"/>
      <c r="L28"/>
      <c r="M28"/>
      <c r="N28"/>
      <c r="O28"/>
      <c r="P28"/>
    </row>
    <row r="29" spans="1:16" s="110" customFormat="1" ht="14.45" customHeight="1" x14ac:dyDescent="0.2">
      <c r="A29" s="118"/>
      <c r="B29" s="121" t="s">
        <v>111</v>
      </c>
      <c r="C29" s="113">
        <v>14.126652219051763</v>
      </c>
      <c r="D29" s="115">
        <v>241252</v>
      </c>
      <c r="E29" s="114">
        <v>246897</v>
      </c>
      <c r="F29" s="114">
        <v>244867</v>
      </c>
      <c r="G29" s="114">
        <v>241964</v>
      </c>
      <c r="H29" s="140">
        <v>237787</v>
      </c>
      <c r="I29" s="115">
        <v>3465</v>
      </c>
      <c r="J29" s="116">
        <v>1.4571864736087339</v>
      </c>
      <c r="K29"/>
      <c r="L29"/>
      <c r="M29"/>
      <c r="N29"/>
      <c r="O29"/>
      <c r="P29"/>
    </row>
    <row r="30" spans="1:16" s="110" customFormat="1" ht="14.45" customHeight="1" x14ac:dyDescent="0.2">
      <c r="A30" s="120"/>
      <c r="B30" s="121" t="s">
        <v>112</v>
      </c>
      <c r="C30" s="113">
        <v>1.3906951660607139</v>
      </c>
      <c r="D30" s="115">
        <v>23750</v>
      </c>
      <c r="E30" s="114">
        <v>24284</v>
      </c>
      <c r="F30" s="114">
        <v>25036</v>
      </c>
      <c r="G30" s="114">
        <v>21801</v>
      </c>
      <c r="H30" s="140">
        <v>20977</v>
      </c>
      <c r="I30" s="115">
        <v>2773</v>
      </c>
      <c r="J30" s="116">
        <v>13.219240120131573</v>
      </c>
      <c r="K30"/>
      <c r="L30"/>
      <c r="M30"/>
      <c r="N30"/>
      <c r="O30"/>
      <c r="P30"/>
    </row>
    <row r="31" spans="1:16" s="110" customFormat="1" ht="14.45" customHeight="1" x14ac:dyDescent="0.2">
      <c r="A31" s="120" t="s">
        <v>113</v>
      </c>
      <c r="B31" s="119" t="s">
        <v>116</v>
      </c>
      <c r="C31" s="113">
        <v>86.703724545154842</v>
      </c>
      <c r="D31" s="115">
        <v>1480708</v>
      </c>
      <c r="E31" s="114">
        <v>1538818</v>
      </c>
      <c r="F31" s="114">
        <v>1541650</v>
      </c>
      <c r="G31" s="114">
        <v>1553602</v>
      </c>
      <c r="H31" s="140">
        <v>1533161</v>
      </c>
      <c r="I31" s="115">
        <v>-52453</v>
      </c>
      <c r="J31" s="116">
        <v>-3.4212323428524467</v>
      </c>
      <c r="K31"/>
      <c r="L31"/>
      <c r="M31"/>
      <c r="N31"/>
      <c r="O31"/>
      <c r="P31"/>
    </row>
    <row r="32" spans="1:16" s="110" customFormat="1" ht="14.45" customHeight="1" x14ac:dyDescent="0.2">
      <c r="A32" s="123"/>
      <c r="B32" s="124" t="s">
        <v>117</v>
      </c>
      <c r="C32" s="125">
        <v>12.982651736553734</v>
      </c>
      <c r="D32" s="143">
        <v>221715</v>
      </c>
      <c r="E32" s="144">
        <v>231060</v>
      </c>
      <c r="F32" s="144">
        <v>228716</v>
      </c>
      <c r="G32" s="144">
        <v>228742</v>
      </c>
      <c r="H32" s="145">
        <v>224589</v>
      </c>
      <c r="I32" s="143">
        <v>-2874</v>
      </c>
      <c r="J32" s="146">
        <v>-1.2796708654475508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21479</v>
      </c>
      <c r="E56" s="114">
        <v>22306</v>
      </c>
      <c r="F56" s="114">
        <v>22276</v>
      </c>
      <c r="G56" s="114">
        <v>22252</v>
      </c>
      <c r="H56" s="140">
        <v>22222</v>
      </c>
      <c r="I56" s="115">
        <v>-743</v>
      </c>
      <c r="J56" s="116">
        <v>-3.3435334353343533</v>
      </c>
      <c r="K56"/>
      <c r="L56"/>
      <c r="M56"/>
      <c r="N56"/>
      <c r="O56"/>
      <c r="P56"/>
    </row>
    <row r="57" spans="1:16" s="110" customFormat="1" ht="14.45" customHeight="1" x14ac:dyDescent="0.2">
      <c r="A57" s="120" t="s">
        <v>105</v>
      </c>
      <c r="B57" s="119" t="s">
        <v>106</v>
      </c>
      <c r="C57" s="113">
        <v>42.171423250616883</v>
      </c>
      <c r="D57" s="115">
        <v>9058</v>
      </c>
      <c r="E57" s="114">
        <v>9421</v>
      </c>
      <c r="F57" s="114">
        <v>9353</v>
      </c>
      <c r="G57" s="114">
        <v>9398</v>
      </c>
      <c r="H57" s="140">
        <v>9423</v>
      </c>
      <c r="I57" s="115">
        <v>-365</v>
      </c>
      <c r="J57" s="116">
        <v>-3.8735010081714951</v>
      </c>
    </row>
    <row r="58" spans="1:16" s="110" customFormat="1" ht="14.45" customHeight="1" x14ac:dyDescent="0.2">
      <c r="A58" s="120"/>
      <c r="B58" s="119" t="s">
        <v>107</v>
      </c>
      <c r="C58" s="113">
        <v>57.828576749383117</v>
      </c>
      <c r="D58" s="115">
        <v>12421</v>
      </c>
      <c r="E58" s="114">
        <v>12885</v>
      </c>
      <c r="F58" s="114">
        <v>12923</v>
      </c>
      <c r="G58" s="114">
        <v>12854</v>
      </c>
      <c r="H58" s="140">
        <v>12799</v>
      </c>
      <c r="I58" s="115">
        <v>-378</v>
      </c>
      <c r="J58" s="116">
        <v>-2.9533557309164777</v>
      </c>
    </row>
    <row r="59" spans="1:16" s="110" customFormat="1" ht="14.45" customHeight="1" x14ac:dyDescent="0.2">
      <c r="A59" s="118" t="s">
        <v>105</v>
      </c>
      <c r="B59" s="121" t="s">
        <v>108</v>
      </c>
      <c r="C59" s="113">
        <v>16.285674379626613</v>
      </c>
      <c r="D59" s="115">
        <v>3498</v>
      </c>
      <c r="E59" s="114">
        <v>3676</v>
      </c>
      <c r="F59" s="114">
        <v>3683</v>
      </c>
      <c r="G59" s="114">
        <v>3719</v>
      </c>
      <c r="H59" s="140">
        <v>3627</v>
      </c>
      <c r="I59" s="115">
        <v>-129</v>
      </c>
      <c r="J59" s="116">
        <v>-3.5566583953680726</v>
      </c>
    </row>
    <row r="60" spans="1:16" s="110" customFormat="1" ht="14.45" customHeight="1" x14ac:dyDescent="0.2">
      <c r="A60" s="118"/>
      <c r="B60" s="121" t="s">
        <v>109</v>
      </c>
      <c r="C60" s="113">
        <v>50.975371292890728</v>
      </c>
      <c r="D60" s="115">
        <v>10949</v>
      </c>
      <c r="E60" s="114">
        <v>11407</v>
      </c>
      <c r="F60" s="114">
        <v>11399</v>
      </c>
      <c r="G60" s="114">
        <v>11382</v>
      </c>
      <c r="H60" s="140">
        <v>11485</v>
      </c>
      <c r="I60" s="115">
        <v>-536</v>
      </c>
      <c r="J60" s="116">
        <v>-4.6669569003047453</v>
      </c>
    </row>
    <row r="61" spans="1:16" s="110" customFormat="1" ht="14.45" customHeight="1" x14ac:dyDescent="0.2">
      <c r="A61" s="118"/>
      <c r="B61" s="121" t="s">
        <v>110</v>
      </c>
      <c r="C61" s="113">
        <v>19.651752874901067</v>
      </c>
      <c r="D61" s="115">
        <v>4221</v>
      </c>
      <c r="E61" s="114">
        <v>4360</v>
      </c>
      <c r="F61" s="114">
        <v>4354</v>
      </c>
      <c r="G61" s="114">
        <v>4314</v>
      </c>
      <c r="H61" s="140">
        <v>4355</v>
      </c>
      <c r="I61" s="115">
        <v>-134</v>
      </c>
      <c r="J61" s="116">
        <v>-3.0769230769230771</v>
      </c>
    </row>
    <row r="62" spans="1:16" s="110" customFormat="1" ht="14.45" customHeight="1" x14ac:dyDescent="0.2">
      <c r="A62" s="120"/>
      <c r="B62" s="121" t="s">
        <v>111</v>
      </c>
      <c r="C62" s="113">
        <v>13.087201452581592</v>
      </c>
      <c r="D62" s="115">
        <v>2811</v>
      </c>
      <c r="E62" s="114">
        <v>2863</v>
      </c>
      <c r="F62" s="114">
        <v>2840</v>
      </c>
      <c r="G62" s="114">
        <v>2837</v>
      </c>
      <c r="H62" s="140">
        <v>2755</v>
      </c>
      <c r="I62" s="115">
        <v>56</v>
      </c>
      <c r="J62" s="116">
        <v>2.0326678765880217</v>
      </c>
    </row>
    <row r="63" spans="1:16" s="110" customFormat="1" ht="14.45" customHeight="1" x14ac:dyDescent="0.2">
      <c r="A63" s="120"/>
      <c r="B63" s="121" t="s">
        <v>112</v>
      </c>
      <c r="C63" s="113">
        <v>1.4153359094929931</v>
      </c>
      <c r="D63" s="115">
        <v>304</v>
      </c>
      <c r="E63" s="114">
        <v>312</v>
      </c>
      <c r="F63" s="114">
        <v>316</v>
      </c>
      <c r="G63" s="114">
        <v>309</v>
      </c>
      <c r="H63" s="140">
        <v>281</v>
      </c>
      <c r="I63" s="115">
        <v>23</v>
      </c>
      <c r="J63" s="116">
        <v>8.185053380782918</v>
      </c>
    </row>
    <row r="64" spans="1:16" s="110" customFormat="1" ht="14.45" customHeight="1" x14ac:dyDescent="0.2">
      <c r="A64" s="120" t="s">
        <v>113</v>
      </c>
      <c r="B64" s="119" t="s">
        <v>116</v>
      </c>
      <c r="C64" s="113">
        <v>82.285022580194607</v>
      </c>
      <c r="D64" s="115">
        <v>17674</v>
      </c>
      <c r="E64" s="114">
        <v>18306</v>
      </c>
      <c r="F64" s="114">
        <v>18349</v>
      </c>
      <c r="G64" s="114">
        <v>18340</v>
      </c>
      <c r="H64" s="140">
        <v>18287</v>
      </c>
      <c r="I64" s="115">
        <v>-613</v>
      </c>
      <c r="J64" s="116">
        <v>-3.3521080549023896</v>
      </c>
    </row>
    <row r="65" spans="1:10" s="110" customFormat="1" ht="14.45" customHeight="1" x14ac:dyDescent="0.2">
      <c r="A65" s="123"/>
      <c r="B65" s="124" t="s">
        <v>117</v>
      </c>
      <c r="C65" s="125">
        <v>17.146980771916756</v>
      </c>
      <c r="D65" s="143">
        <v>3683</v>
      </c>
      <c r="E65" s="144">
        <v>3828</v>
      </c>
      <c r="F65" s="144">
        <v>3750</v>
      </c>
      <c r="G65" s="144">
        <v>3760</v>
      </c>
      <c r="H65" s="145">
        <v>3775</v>
      </c>
      <c r="I65" s="143">
        <v>-92</v>
      </c>
      <c r="J65" s="146">
        <v>-2.4370860927152318</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21744</v>
      </c>
      <c r="G11" s="114">
        <v>22466</v>
      </c>
      <c r="H11" s="114">
        <v>22459</v>
      </c>
      <c r="I11" s="114">
        <v>22551</v>
      </c>
      <c r="J11" s="140">
        <v>22529</v>
      </c>
      <c r="K11" s="114">
        <v>-785</v>
      </c>
      <c r="L11" s="116">
        <v>-3.4843978871676504</v>
      </c>
    </row>
    <row r="12" spans="1:17" s="110" customFormat="1" ht="24" customHeight="1" x14ac:dyDescent="0.2">
      <c r="A12" s="604" t="s">
        <v>185</v>
      </c>
      <c r="B12" s="605"/>
      <c r="C12" s="605"/>
      <c r="D12" s="606"/>
      <c r="E12" s="113">
        <v>42.706033848417952</v>
      </c>
      <c r="F12" s="115">
        <v>9286</v>
      </c>
      <c r="G12" s="114">
        <v>9602</v>
      </c>
      <c r="H12" s="114">
        <v>9567</v>
      </c>
      <c r="I12" s="114">
        <v>9662</v>
      </c>
      <c r="J12" s="140">
        <v>9653</v>
      </c>
      <c r="K12" s="114">
        <v>-367</v>
      </c>
      <c r="L12" s="116">
        <v>-3.8019268621154048</v>
      </c>
    </row>
    <row r="13" spans="1:17" s="110" customFormat="1" ht="15" customHeight="1" x14ac:dyDescent="0.2">
      <c r="A13" s="120"/>
      <c r="B13" s="612" t="s">
        <v>107</v>
      </c>
      <c r="C13" s="612"/>
      <c r="E13" s="113">
        <v>57.293966151582048</v>
      </c>
      <c r="F13" s="115">
        <v>12458</v>
      </c>
      <c r="G13" s="114">
        <v>12864</v>
      </c>
      <c r="H13" s="114">
        <v>12892</v>
      </c>
      <c r="I13" s="114">
        <v>12889</v>
      </c>
      <c r="J13" s="140">
        <v>12876</v>
      </c>
      <c r="K13" s="114">
        <v>-418</v>
      </c>
      <c r="L13" s="116">
        <v>-3.2463497980739362</v>
      </c>
    </row>
    <row r="14" spans="1:17" s="110" customFormat="1" ht="22.5" customHeight="1" x14ac:dyDescent="0.2">
      <c r="A14" s="604" t="s">
        <v>186</v>
      </c>
      <c r="B14" s="605"/>
      <c r="C14" s="605"/>
      <c r="D14" s="606"/>
      <c r="E14" s="113">
        <v>16.933406916850625</v>
      </c>
      <c r="F14" s="115">
        <v>3682</v>
      </c>
      <c r="G14" s="114">
        <v>3879</v>
      </c>
      <c r="H14" s="114">
        <v>3865</v>
      </c>
      <c r="I14" s="114">
        <v>3977</v>
      </c>
      <c r="J14" s="140">
        <v>3899</v>
      </c>
      <c r="K14" s="114">
        <v>-217</v>
      </c>
      <c r="L14" s="116">
        <v>-5.5655296229802511</v>
      </c>
    </row>
    <row r="15" spans="1:17" s="110" customFormat="1" ht="15" customHeight="1" x14ac:dyDescent="0.2">
      <c r="A15" s="120"/>
      <c r="B15" s="119"/>
      <c r="C15" s="258" t="s">
        <v>106</v>
      </c>
      <c r="E15" s="113">
        <v>48.995111352525804</v>
      </c>
      <c r="F15" s="115">
        <v>1804</v>
      </c>
      <c r="G15" s="114">
        <v>1925</v>
      </c>
      <c r="H15" s="114">
        <v>1908</v>
      </c>
      <c r="I15" s="114">
        <v>1987</v>
      </c>
      <c r="J15" s="140">
        <v>1975</v>
      </c>
      <c r="K15" s="114">
        <v>-171</v>
      </c>
      <c r="L15" s="116">
        <v>-8.6582278481012658</v>
      </c>
    </row>
    <row r="16" spans="1:17" s="110" customFormat="1" ht="15" customHeight="1" x14ac:dyDescent="0.2">
      <c r="A16" s="120"/>
      <c r="B16" s="119"/>
      <c r="C16" s="258" t="s">
        <v>107</v>
      </c>
      <c r="E16" s="113">
        <v>51.004888647474196</v>
      </c>
      <c r="F16" s="115">
        <v>1878</v>
      </c>
      <c r="G16" s="114">
        <v>1954</v>
      </c>
      <c r="H16" s="114">
        <v>1957</v>
      </c>
      <c r="I16" s="114">
        <v>1990</v>
      </c>
      <c r="J16" s="140">
        <v>1924</v>
      </c>
      <c r="K16" s="114">
        <v>-46</v>
      </c>
      <c r="L16" s="116">
        <v>-2.3908523908523907</v>
      </c>
    </row>
    <row r="17" spans="1:12" s="110" customFormat="1" ht="15" customHeight="1" x14ac:dyDescent="0.2">
      <c r="A17" s="120"/>
      <c r="B17" s="121" t="s">
        <v>109</v>
      </c>
      <c r="C17" s="258"/>
      <c r="E17" s="113">
        <v>49.480316409124356</v>
      </c>
      <c r="F17" s="115">
        <v>10759</v>
      </c>
      <c r="G17" s="114">
        <v>11128</v>
      </c>
      <c r="H17" s="114">
        <v>11164</v>
      </c>
      <c r="I17" s="114">
        <v>11191</v>
      </c>
      <c r="J17" s="140">
        <v>11247</v>
      </c>
      <c r="K17" s="114">
        <v>-488</v>
      </c>
      <c r="L17" s="116">
        <v>-4.3389348270649952</v>
      </c>
    </row>
    <row r="18" spans="1:12" s="110" customFormat="1" ht="15" customHeight="1" x14ac:dyDescent="0.2">
      <c r="A18" s="120"/>
      <c r="B18" s="119"/>
      <c r="C18" s="258" t="s">
        <v>106</v>
      </c>
      <c r="E18" s="113">
        <v>38.516590761223163</v>
      </c>
      <c r="F18" s="115">
        <v>4144</v>
      </c>
      <c r="G18" s="114">
        <v>4324</v>
      </c>
      <c r="H18" s="114">
        <v>4276</v>
      </c>
      <c r="I18" s="114">
        <v>4286</v>
      </c>
      <c r="J18" s="140">
        <v>4291</v>
      </c>
      <c r="K18" s="114">
        <v>-147</v>
      </c>
      <c r="L18" s="116">
        <v>-3.4257748776508974</v>
      </c>
    </row>
    <row r="19" spans="1:12" s="110" customFormat="1" ht="15" customHeight="1" x14ac:dyDescent="0.2">
      <c r="A19" s="120"/>
      <c r="B19" s="119"/>
      <c r="C19" s="258" t="s">
        <v>107</v>
      </c>
      <c r="E19" s="113">
        <v>61.483409238776837</v>
      </c>
      <c r="F19" s="115">
        <v>6615</v>
      </c>
      <c r="G19" s="114">
        <v>6804</v>
      </c>
      <c r="H19" s="114">
        <v>6888</v>
      </c>
      <c r="I19" s="114">
        <v>6905</v>
      </c>
      <c r="J19" s="140">
        <v>6956</v>
      </c>
      <c r="K19" s="114">
        <v>-341</v>
      </c>
      <c r="L19" s="116">
        <v>-4.902242668200115</v>
      </c>
    </row>
    <row r="20" spans="1:12" s="110" customFormat="1" ht="15" customHeight="1" x14ac:dyDescent="0.2">
      <c r="A20" s="120"/>
      <c r="B20" s="121" t="s">
        <v>110</v>
      </c>
      <c r="C20" s="258"/>
      <c r="E20" s="113">
        <v>20.203274466519499</v>
      </c>
      <c r="F20" s="115">
        <v>4393</v>
      </c>
      <c r="G20" s="114">
        <v>4509</v>
      </c>
      <c r="H20" s="114">
        <v>4525</v>
      </c>
      <c r="I20" s="114">
        <v>4502</v>
      </c>
      <c r="J20" s="140">
        <v>4562</v>
      </c>
      <c r="K20" s="114">
        <v>-169</v>
      </c>
      <c r="L20" s="116">
        <v>-3.7045155633494082</v>
      </c>
    </row>
    <row r="21" spans="1:12" s="110" customFormat="1" ht="15" customHeight="1" x14ac:dyDescent="0.2">
      <c r="A21" s="120"/>
      <c r="B21" s="119"/>
      <c r="C21" s="258" t="s">
        <v>106</v>
      </c>
      <c r="E21" s="113">
        <v>39.881629865695423</v>
      </c>
      <c r="F21" s="115">
        <v>1752</v>
      </c>
      <c r="G21" s="114">
        <v>1758</v>
      </c>
      <c r="H21" s="114">
        <v>1782</v>
      </c>
      <c r="I21" s="114">
        <v>1793</v>
      </c>
      <c r="J21" s="140">
        <v>1809</v>
      </c>
      <c r="K21" s="114">
        <v>-57</v>
      </c>
      <c r="L21" s="116">
        <v>-3.1509121061359866</v>
      </c>
    </row>
    <row r="22" spans="1:12" s="110" customFormat="1" ht="15" customHeight="1" x14ac:dyDescent="0.2">
      <c r="A22" s="120"/>
      <c r="B22" s="119"/>
      <c r="C22" s="258" t="s">
        <v>107</v>
      </c>
      <c r="E22" s="113">
        <v>60.118370134304577</v>
      </c>
      <c r="F22" s="115">
        <v>2641</v>
      </c>
      <c r="G22" s="114">
        <v>2751</v>
      </c>
      <c r="H22" s="114">
        <v>2743</v>
      </c>
      <c r="I22" s="114">
        <v>2709</v>
      </c>
      <c r="J22" s="140">
        <v>2753</v>
      </c>
      <c r="K22" s="114">
        <v>-112</v>
      </c>
      <c r="L22" s="116">
        <v>-4.0682891391209592</v>
      </c>
    </row>
    <row r="23" spans="1:12" s="110" customFormat="1" ht="15" customHeight="1" x14ac:dyDescent="0.2">
      <c r="A23" s="120"/>
      <c r="B23" s="121" t="s">
        <v>111</v>
      </c>
      <c r="C23" s="258"/>
      <c r="E23" s="113">
        <v>13.383002207505518</v>
      </c>
      <c r="F23" s="115">
        <v>2910</v>
      </c>
      <c r="G23" s="114">
        <v>2950</v>
      </c>
      <c r="H23" s="114">
        <v>2905</v>
      </c>
      <c r="I23" s="114">
        <v>2881</v>
      </c>
      <c r="J23" s="140">
        <v>2821</v>
      </c>
      <c r="K23" s="114">
        <v>89</v>
      </c>
      <c r="L23" s="116">
        <v>3.15490960652251</v>
      </c>
    </row>
    <row r="24" spans="1:12" s="110" customFormat="1" ht="15" customHeight="1" x14ac:dyDescent="0.2">
      <c r="A24" s="120"/>
      <c r="B24" s="119"/>
      <c r="C24" s="258" t="s">
        <v>106</v>
      </c>
      <c r="E24" s="113">
        <v>54.501718213058417</v>
      </c>
      <c r="F24" s="115">
        <v>1586</v>
      </c>
      <c r="G24" s="114">
        <v>1595</v>
      </c>
      <c r="H24" s="114">
        <v>1601</v>
      </c>
      <c r="I24" s="114">
        <v>1596</v>
      </c>
      <c r="J24" s="140">
        <v>1578</v>
      </c>
      <c r="K24" s="114">
        <v>8</v>
      </c>
      <c r="L24" s="116">
        <v>0.50697084917617241</v>
      </c>
    </row>
    <row r="25" spans="1:12" s="110" customFormat="1" ht="15" customHeight="1" x14ac:dyDescent="0.2">
      <c r="A25" s="120"/>
      <c r="B25" s="119"/>
      <c r="C25" s="258" t="s">
        <v>107</v>
      </c>
      <c r="E25" s="113">
        <v>45.498281786941583</v>
      </c>
      <c r="F25" s="115">
        <v>1324</v>
      </c>
      <c r="G25" s="114">
        <v>1355</v>
      </c>
      <c r="H25" s="114">
        <v>1304</v>
      </c>
      <c r="I25" s="114">
        <v>1285</v>
      </c>
      <c r="J25" s="140">
        <v>1243</v>
      </c>
      <c r="K25" s="114">
        <v>81</v>
      </c>
      <c r="L25" s="116">
        <v>6.5164923572003222</v>
      </c>
    </row>
    <row r="26" spans="1:12" s="110" customFormat="1" ht="15" customHeight="1" x14ac:dyDescent="0.2">
      <c r="A26" s="120"/>
      <c r="C26" s="121" t="s">
        <v>187</v>
      </c>
      <c r="D26" s="110" t="s">
        <v>188</v>
      </c>
      <c r="E26" s="113">
        <v>1.4670713760117733</v>
      </c>
      <c r="F26" s="115">
        <v>319</v>
      </c>
      <c r="G26" s="114">
        <v>346</v>
      </c>
      <c r="H26" s="114">
        <v>321</v>
      </c>
      <c r="I26" s="114">
        <v>289</v>
      </c>
      <c r="J26" s="140">
        <v>270</v>
      </c>
      <c r="K26" s="114">
        <v>49</v>
      </c>
      <c r="L26" s="116">
        <v>18.148148148148149</v>
      </c>
    </row>
    <row r="27" spans="1:12" s="110" customFormat="1" ht="15" customHeight="1" x14ac:dyDescent="0.2">
      <c r="A27" s="120"/>
      <c r="B27" s="119"/>
      <c r="D27" s="259" t="s">
        <v>106</v>
      </c>
      <c r="E27" s="113">
        <v>46.394984326018808</v>
      </c>
      <c r="F27" s="115">
        <v>148</v>
      </c>
      <c r="G27" s="114">
        <v>154</v>
      </c>
      <c r="H27" s="114">
        <v>146</v>
      </c>
      <c r="I27" s="114">
        <v>141</v>
      </c>
      <c r="J27" s="140">
        <v>130</v>
      </c>
      <c r="K27" s="114">
        <v>18</v>
      </c>
      <c r="L27" s="116">
        <v>13.846153846153847</v>
      </c>
    </row>
    <row r="28" spans="1:12" s="110" customFormat="1" ht="15" customHeight="1" x14ac:dyDescent="0.2">
      <c r="A28" s="120"/>
      <c r="B28" s="119"/>
      <c r="D28" s="259" t="s">
        <v>107</v>
      </c>
      <c r="E28" s="113">
        <v>53.605015673981192</v>
      </c>
      <c r="F28" s="115">
        <v>171</v>
      </c>
      <c r="G28" s="114">
        <v>192</v>
      </c>
      <c r="H28" s="114">
        <v>175</v>
      </c>
      <c r="I28" s="114">
        <v>148</v>
      </c>
      <c r="J28" s="140">
        <v>140</v>
      </c>
      <c r="K28" s="114">
        <v>31</v>
      </c>
      <c r="L28" s="116">
        <v>22.142857142857142</v>
      </c>
    </row>
    <row r="29" spans="1:12" s="110" customFormat="1" ht="24" customHeight="1" x14ac:dyDescent="0.2">
      <c r="A29" s="604" t="s">
        <v>189</v>
      </c>
      <c r="B29" s="605"/>
      <c r="C29" s="605"/>
      <c r="D29" s="606"/>
      <c r="E29" s="113">
        <v>85.504047093451064</v>
      </c>
      <c r="F29" s="115">
        <v>18592</v>
      </c>
      <c r="G29" s="114">
        <v>19227</v>
      </c>
      <c r="H29" s="114">
        <v>19218</v>
      </c>
      <c r="I29" s="114">
        <v>19271</v>
      </c>
      <c r="J29" s="140">
        <v>19225</v>
      </c>
      <c r="K29" s="114">
        <v>-633</v>
      </c>
      <c r="L29" s="116">
        <v>-3.2925877763328999</v>
      </c>
    </row>
    <row r="30" spans="1:12" s="110" customFormat="1" ht="15" customHeight="1" x14ac:dyDescent="0.2">
      <c r="A30" s="120"/>
      <c r="B30" s="119"/>
      <c r="C30" s="258" t="s">
        <v>106</v>
      </c>
      <c r="E30" s="113">
        <v>42.448364888123926</v>
      </c>
      <c r="F30" s="115">
        <v>7892</v>
      </c>
      <c r="G30" s="114">
        <v>8161</v>
      </c>
      <c r="H30" s="114">
        <v>8135</v>
      </c>
      <c r="I30" s="114">
        <v>8151</v>
      </c>
      <c r="J30" s="140">
        <v>8140</v>
      </c>
      <c r="K30" s="114">
        <v>-248</v>
      </c>
      <c r="L30" s="116">
        <v>-3.0466830466830466</v>
      </c>
    </row>
    <row r="31" spans="1:12" s="110" customFormat="1" ht="15" customHeight="1" x14ac:dyDescent="0.2">
      <c r="A31" s="120"/>
      <c r="B31" s="119"/>
      <c r="C31" s="258" t="s">
        <v>107</v>
      </c>
      <c r="E31" s="113">
        <v>57.551635111876074</v>
      </c>
      <c r="F31" s="115">
        <v>10700</v>
      </c>
      <c r="G31" s="114">
        <v>11066</v>
      </c>
      <c r="H31" s="114">
        <v>11083</v>
      </c>
      <c r="I31" s="114">
        <v>11120</v>
      </c>
      <c r="J31" s="140">
        <v>11085</v>
      </c>
      <c r="K31" s="114">
        <v>-385</v>
      </c>
      <c r="L31" s="116">
        <v>-3.4731619305367616</v>
      </c>
    </row>
    <row r="32" spans="1:12" s="110" customFormat="1" ht="15" customHeight="1" x14ac:dyDescent="0.2">
      <c r="A32" s="120"/>
      <c r="B32" s="119" t="s">
        <v>117</v>
      </c>
      <c r="C32" s="258"/>
      <c r="E32" s="113">
        <v>13.925680647534952</v>
      </c>
      <c r="F32" s="114">
        <v>3028</v>
      </c>
      <c r="G32" s="114">
        <v>3101</v>
      </c>
      <c r="H32" s="114">
        <v>3103</v>
      </c>
      <c r="I32" s="114">
        <v>3125</v>
      </c>
      <c r="J32" s="140">
        <v>3130</v>
      </c>
      <c r="K32" s="114">
        <v>-102</v>
      </c>
      <c r="L32" s="116">
        <v>-3.2587859424920129</v>
      </c>
    </row>
    <row r="33" spans="1:12" s="110" customFormat="1" ht="15" customHeight="1" x14ac:dyDescent="0.2">
      <c r="A33" s="120"/>
      <c r="B33" s="119"/>
      <c r="C33" s="258" t="s">
        <v>106</v>
      </c>
      <c r="E33" s="113">
        <v>44.220607661822989</v>
      </c>
      <c r="F33" s="114">
        <v>1339</v>
      </c>
      <c r="G33" s="114">
        <v>1382</v>
      </c>
      <c r="H33" s="114">
        <v>1381</v>
      </c>
      <c r="I33" s="114">
        <v>1442</v>
      </c>
      <c r="J33" s="140">
        <v>1432</v>
      </c>
      <c r="K33" s="114">
        <v>-93</v>
      </c>
      <c r="L33" s="116">
        <v>-6.494413407821229</v>
      </c>
    </row>
    <row r="34" spans="1:12" s="110" customFormat="1" ht="15" customHeight="1" x14ac:dyDescent="0.2">
      <c r="A34" s="120"/>
      <c r="B34" s="119"/>
      <c r="C34" s="258" t="s">
        <v>107</v>
      </c>
      <c r="E34" s="113">
        <v>55.779392338177011</v>
      </c>
      <c r="F34" s="114">
        <v>1689</v>
      </c>
      <c r="G34" s="114">
        <v>1719</v>
      </c>
      <c r="H34" s="114">
        <v>1722</v>
      </c>
      <c r="I34" s="114">
        <v>1683</v>
      </c>
      <c r="J34" s="140">
        <v>1698</v>
      </c>
      <c r="K34" s="114">
        <v>-9</v>
      </c>
      <c r="L34" s="116">
        <v>-0.53003533568904593</v>
      </c>
    </row>
    <row r="35" spans="1:12" s="110" customFormat="1" ht="24" customHeight="1" x14ac:dyDescent="0.2">
      <c r="A35" s="604" t="s">
        <v>192</v>
      </c>
      <c r="B35" s="605"/>
      <c r="C35" s="605"/>
      <c r="D35" s="606"/>
      <c r="E35" s="113">
        <v>20.203274466519499</v>
      </c>
      <c r="F35" s="114">
        <v>4393</v>
      </c>
      <c r="G35" s="114">
        <v>4498</v>
      </c>
      <c r="H35" s="114">
        <v>4449</v>
      </c>
      <c r="I35" s="114">
        <v>4603</v>
      </c>
      <c r="J35" s="114">
        <v>4491</v>
      </c>
      <c r="K35" s="318">
        <v>-98</v>
      </c>
      <c r="L35" s="319">
        <v>-2.182142061901581</v>
      </c>
    </row>
    <row r="36" spans="1:12" s="110" customFormat="1" ht="15" customHeight="1" x14ac:dyDescent="0.2">
      <c r="A36" s="120"/>
      <c r="B36" s="119"/>
      <c r="C36" s="258" t="s">
        <v>106</v>
      </c>
      <c r="E36" s="113">
        <v>46.05053494195311</v>
      </c>
      <c r="F36" s="114">
        <v>2023</v>
      </c>
      <c r="G36" s="114">
        <v>2089</v>
      </c>
      <c r="H36" s="114">
        <v>2048</v>
      </c>
      <c r="I36" s="114">
        <v>2152</v>
      </c>
      <c r="J36" s="114">
        <v>2102</v>
      </c>
      <c r="K36" s="318">
        <v>-79</v>
      </c>
      <c r="L36" s="116">
        <v>-3.7583254043767842</v>
      </c>
    </row>
    <row r="37" spans="1:12" s="110" customFormat="1" ht="15" customHeight="1" x14ac:dyDescent="0.2">
      <c r="A37" s="120"/>
      <c r="B37" s="119"/>
      <c r="C37" s="258" t="s">
        <v>107</v>
      </c>
      <c r="E37" s="113">
        <v>53.94946505804689</v>
      </c>
      <c r="F37" s="114">
        <v>2370</v>
      </c>
      <c r="G37" s="114">
        <v>2409</v>
      </c>
      <c r="H37" s="114">
        <v>2401</v>
      </c>
      <c r="I37" s="114">
        <v>2451</v>
      </c>
      <c r="J37" s="140">
        <v>2389</v>
      </c>
      <c r="K37" s="114">
        <v>-19</v>
      </c>
      <c r="L37" s="116">
        <v>-0.79531184596065296</v>
      </c>
    </row>
    <row r="38" spans="1:12" s="110" customFormat="1" ht="15" customHeight="1" x14ac:dyDescent="0.2">
      <c r="A38" s="120"/>
      <c r="B38" s="119" t="s">
        <v>328</v>
      </c>
      <c r="C38" s="258"/>
      <c r="E38" s="113">
        <v>43.823583517292128</v>
      </c>
      <c r="F38" s="114">
        <v>9529</v>
      </c>
      <c r="G38" s="114">
        <v>9772</v>
      </c>
      <c r="H38" s="114">
        <v>9785</v>
      </c>
      <c r="I38" s="114">
        <v>9751</v>
      </c>
      <c r="J38" s="140">
        <v>9727</v>
      </c>
      <c r="K38" s="114">
        <v>-198</v>
      </c>
      <c r="L38" s="116">
        <v>-2.0355710907782463</v>
      </c>
    </row>
    <row r="39" spans="1:12" s="110" customFormat="1" ht="15" customHeight="1" x14ac:dyDescent="0.2">
      <c r="A39" s="120"/>
      <c r="B39" s="119"/>
      <c r="C39" s="258" t="s">
        <v>106</v>
      </c>
      <c r="E39" s="113">
        <v>43.131493336131811</v>
      </c>
      <c r="F39" s="115">
        <v>4110</v>
      </c>
      <c r="G39" s="114">
        <v>4226</v>
      </c>
      <c r="H39" s="114">
        <v>4224</v>
      </c>
      <c r="I39" s="114">
        <v>4176</v>
      </c>
      <c r="J39" s="140">
        <v>4165</v>
      </c>
      <c r="K39" s="114">
        <v>-55</v>
      </c>
      <c r="L39" s="116">
        <v>-1.3205282112845138</v>
      </c>
    </row>
    <row r="40" spans="1:12" s="110" customFormat="1" ht="15" customHeight="1" x14ac:dyDescent="0.2">
      <c r="A40" s="120"/>
      <c r="B40" s="119"/>
      <c r="C40" s="258" t="s">
        <v>107</v>
      </c>
      <c r="E40" s="113">
        <v>56.868506663868189</v>
      </c>
      <c r="F40" s="115">
        <v>5419</v>
      </c>
      <c r="G40" s="114">
        <v>5546</v>
      </c>
      <c r="H40" s="114">
        <v>5561</v>
      </c>
      <c r="I40" s="114">
        <v>5575</v>
      </c>
      <c r="J40" s="140">
        <v>5562</v>
      </c>
      <c r="K40" s="114">
        <v>-143</v>
      </c>
      <c r="L40" s="116">
        <v>-2.5710176195613088</v>
      </c>
    </row>
    <row r="41" spans="1:12" s="110" customFormat="1" ht="15" customHeight="1" x14ac:dyDescent="0.2">
      <c r="A41" s="120"/>
      <c r="B41" s="320" t="s">
        <v>515</v>
      </c>
      <c r="C41" s="258"/>
      <c r="E41" s="113">
        <v>5.3669977924944812</v>
      </c>
      <c r="F41" s="115">
        <v>1167</v>
      </c>
      <c r="G41" s="114">
        <v>1189</v>
      </c>
      <c r="H41" s="114">
        <v>1167</v>
      </c>
      <c r="I41" s="114">
        <v>1178</v>
      </c>
      <c r="J41" s="140">
        <v>1141</v>
      </c>
      <c r="K41" s="114">
        <v>26</v>
      </c>
      <c r="L41" s="116">
        <v>2.2787028921998247</v>
      </c>
    </row>
    <row r="42" spans="1:12" s="110" customFormat="1" ht="15" customHeight="1" x14ac:dyDescent="0.2">
      <c r="A42" s="120"/>
      <c r="B42" s="119"/>
      <c r="C42" s="268" t="s">
        <v>106</v>
      </c>
      <c r="D42" s="182"/>
      <c r="E42" s="113">
        <v>50.385604113110539</v>
      </c>
      <c r="F42" s="115">
        <v>588</v>
      </c>
      <c r="G42" s="114">
        <v>599</v>
      </c>
      <c r="H42" s="114">
        <v>595</v>
      </c>
      <c r="I42" s="114">
        <v>593</v>
      </c>
      <c r="J42" s="140">
        <v>580</v>
      </c>
      <c r="K42" s="114">
        <v>8</v>
      </c>
      <c r="L42" s="116">
        <v>1.3793103448275863</v>
      </c>
    </row>
    <row r="43" spans="1:12" s="110" customFormat="1" ht="15" customHeight="1" x14ac:dyDescent="0.2">
      <c r="A43" s="120"/>
      <c r="B43" s="119"/>
      <c r="C43" s="268" t="s">
        <v>107</v>
      </c>
      <c r="D43" s="182"/>
      <c r="E43" s="113">
        <v>49.614395886889461</v>
      </c>
      <c r="F43" s="115">
        <v>579</v>
      </c>
      <c r="G43" s="114">
        <v>590</v>
      </c>
      <c r="H43" s="114">
        <v>572</v>
      </c>
      <c r="I43" s="114">
        <v>585</v>
      </c>
      <c r="J43" s="140">
        <v>561</v>
      </c>
      <c r="K43" s="114">
        <v>18</v>
      </c>
      <c r="L43" s="116">
        <v>3.2085561497326203</v>
      </c>
    </row>
    <row r="44" spans="1:12" s="110" customFormat="1" ht="15" customHeight="1" x14ac:dyDescent="0.2">
      <c r="A44" s="120"/>
      <c r="B44" s="119" t="s">
        <v>205</v>
      </c>
      <c r="C44" s="268"/>
      <c r="D44" s="182"/>
      <c r="E44" s="113">
        <v>30.606144223693892</v>
      </c>
      <c r="F44" s="115">
        <v>6655</v>
      </c>
      <c r="G44" s="114">
        <v>7007</v>
      </c>
      <c r="H44" s="114">
        <v>7058</v>
      </c>
      <c r="I44" s="114">
        <v>7019</v>
      </c>
      <c r="J44" s="140">
        <v>7170</v>
      </c>
      <c r="K44" s="114">
        <v>-515</v>
      </c>
      <c r="L44" s="116">
        <v>-7.1827057182705722</v>
      </c>
    </row>
    <row r="45" spans="1:12" s="110" customFormat="1" ht="15" customHeight="1" x14ac:dyDescent="0.2">
      <c r="A45" s="120"/>
      <c r="B45" s="119"/>
      <c r="C45" s="268" t="s">
        <v>106</v>
      </c>
      <c r="D45" s="182"/>
      <c r="E45" s="113">
        <v>38.542449286250942</v>
      </c>
      <c r="F45" s="115">
        <v>2565</v>
      </c>
      <c r="G45" s="114">
        <v>2688</v>
      </c>
      <c r="H45" s="114">
        <v>2700</v>
      </c>
      <c r="I45" s="114">
        <v>2741</v>
      </c>
      <c r="J45" s="140">
        <v>2806</v>
      </c>
      <c r="K45" s="114">
        <v>-241</v>
      </c>
      <c r="L45" s="116">
        <v>-8.5887384176764083</v>
      </c>
    </row>
    <row r="46" spans="1:12" s="110" customFormat="1" ht="15" customHeight="1" x14ac:dyDescent="0.2">
      <c r="A46" s="123"/>
      <c r="B46" s="124"/>
      <c r="C46" s="260" t="s">
        <v>107</v>
      </c>
      <c r="D46" s="261"/>
      <c r="E46" s="125">
        <v>61.457550713749058</v>
      </c>
      <c r="F46" s="143">
        <v>4090</v>
      </c>
      <c r="G46" s="144">
        <v>4319</v>
      </c>
      <c r="H46" s="144">
        <v>4358</v>
      </c>
      <c r="I46" s="144">
        <v>4278</v>
      </c>
      <c r="J46" s="145">
        <v>4364</v>
      </c>
      <c r="K46" s="144">
        <v>-274</v>
      </c>
      <c r="L46" s="146">
        <v>-6.2786434463794683</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21744</v>
      </c>
      <c r="E11" s="114">
        <v>22466</v>
      </c>
      <c r="F11" s="114">
        <v>22459</v>
      </c>
      <c r="G11" s="114">
        <v>22551</v>
      </c>
      <c r="H11" s="140">
        <v>22529</v>
      </c>
      <c r="I11" s="115">
        <v>-785</v>
      </c>
      <c r="J11" s="116">
        <v>-3.4843978871676504</v>
      </c>
    </row>
    <row r="12" spans="1:15" s="110" customFormat="1" ht="24.95" customHeight="1" x14ac:dyDescent="0.2">
      <c r="A12" s="193" t="s">
        <v>132</v>
      </c>
      <c r="B12" s="194" t="s">
        <v>133</v>
      </c>
      <c r="C12" s="113">
        <v>0.22075055187637968</v>
      </c>
      <c r="D12" s="115">
        <v>48</v>
      </c>
      <c r="E12" s="114">
        <v>48</v>
      </c>
      <c r="F12" s="114">
        <v>49</v>
      </c>
      <c r="G12" s="114">
        <v>52</v>
      </c>
      <c r="H12" s="140">
        <v>40</v>
      </c>
      <c r="I12" s="115">
        <v>8</v>
      </c>
      <c r="J12" s="116">
        <v>20</v>
      </c>
    </row>
    <row r="13" spans="1:15" s="110" customFormat="1" ht="24.95" customHeight="1" x14ac:dyDescent="0.2">
      <c r="A13" s="193" t="s">
        <v>134</v>
      </c>
      <c r="B13" s="199" t="s">
        <v>214</v>
      </c>
      <c r="C13" s="113">
        <v>8.7380426784400292E-2</v>
      </c>
      <c r="D13" s="115">
        <v>19</v>
      </c>
      <c r="E13" s="114">
        <v>24</v>
      </c>
      <c r="F13" s="114">
        <v>24</v>
      </c>
      <c r="G13" s="114">
        <v>27</v>
      </c>
      <c r="H13" s="140">
        <v>23</v>
      </c>
      <c r="I13" s="115">
        <v>-4</v>
      </c>
      <c r="J13" s="116">
        <v>-17.391304347826086</v>
      </c>
    </row>
    <row r="14" spans="1:15" s="287" customFormat="1" ht="24.95" customHeight="1" x14ac:dyDescent="0.2">
      <c r="A14" s="193" t="s">
        <v>215</v>
      </c>
      <c r="B14" s="199" t="s">
        <v>137</v>
      </c>
      <c r="C14" s="113">
        <v>3.2652685798381165</v>
      </c>
      <c r="D14" s="115">
        <v>710</v>
      </c>
      <c r="E14" s="114">
        <v>740</v>
      </c>
      <c r="F14" s="114">
        <v>752</v>
      </c>
      <c r="G14" s="114">
        <v>751</v>
      </c>
      <c r="H14" s="140">
        <v>759</v>
      </c>
      <c r="I14" s="115">
        <v>-49</v>
      </c>
      <c r="J14" s="116">
        <v>-6.4558629776021084</v>
      </c>
      <c r="K14" s="110"/>
      <c r="L14" s="110"/>
      <c r="M14" s="110"/>
      <c r="N14" s="110"/>
      <c r="O14" s="110"/>
    </row>
    <row r="15" spans="1:15" s="110" customFormat="1" ht="24.95" customHeight="1" x14ac:dyDescent="0.2">
      <c r="A15" s="193" t="s">
        <v>216</v>
      </c>
      <c r="B15" s="199" t="s">
        <v>217</v>
      </c>
      <c r="C15" s="113">
        <v>1.0577630610743194</v>
      </c>
      <c r="D15" s="115">
        <v>230</v>
      </c>
      <c r="E15" s="114">
        <v>233</v>
      </c>
      <c r="F15" s="114">
        <v>244</v>
      </c>
      <c r="G15" s="114">
        <v>239</v>
      </c>
      <c r="H15" s="140">
        <v>240</v>
      </c>
      <c r="I15" s="115">
        <v>-10</v>
      </c>
      <c r="J15" s="116">
        <v>-4.166666666666667</v>
      </c>
    </row>
    <row r="16" spans="1:15" s="287" customFormat="1" ht="24.95" customHeight="1" x14ac:dyDescent="0.2">
      <c r="A16" s="193" t="s">
        <v>218</v>
      </c>
      <c r="B16" s="199" t="s">
        <v>141</v>
      </c>
      <c r="C16" s="113">
        <v>1.8579838116261957</v>
      </c>
      <c r="D16" s="115">
        <v>404</v>
      </c>
      <c r="E16" s="114">
        <v>425</v>
      </c>
      <c r="F16" s="114">
        <v>427</v>
      </c>
      <c r="G16" s="114">
        <v>432</v>
      </c>
      <c r="H16" s="140">
        <v>439</v>
      </c>
      <c r="I16" s="115">
        <v>-35</v>
      </c>
      <c r="J16" s="116">
        <v>-7.9726651480637809</v>
      </c>
      <c r="K16" s="110"/>
      <c r="L16" s="110"/>
      <c r="M16" s="110"/>
      <c r="N16" s="110"/>
      <c r="O16" s="110"/>
    </row>
    <row r="17" spans="1:15" s="110" customFormat="1" ht="24.95" customHeight="1" x14ac:dyDescent="0.2">
      <c r="A17" s="193" t="s">
        <v>142</v>
      </c>
      <c r="B17" s="199" t="s">
        <v>220</v>
      </c>
      <c r="C17" s="113">
        <v>0.34952170713760117</v>
      </c>
      <c r="D17" s="115">
        <v>76</v>
      </c>
      <c r="E17" s="114">
        <v>82</v>
      </c>
      <c r="F17" s="114">
        <v>81</v>
      </c>
      <c r="G17" s="114">
        <v>80</v>
      </c>
      <c r="H17" s="140">
        <v>80</v>
      </c>
      <c r="I17" s="115">
        <v>-4</v>
      </c>
      <c r="J17" s="116">
        <v>-5</v>
      </c>
    </row>
    <row r="18" spans="1:15" s="287" customFormat="1" ht="24.95" customHeight="1" x14ac:dyDescent="0.2">
      <c r="A18" s="201" t="s">
        <v>144</v>
      </c>
      <c r="B18" s="202" t="s">
        <v>145</v>
      </c>
      <c r="C18" s="113">
        <v>3.3158572479764534</v>
      </c>
      <c r="D18" s="115">
        <v>721</v>
      </c>
      <c r="E18" s="114">
        <v>707</v>
      </c>
      <c r="F18" s="114">
        <v>716</v>
      </c>
      <c r="G18" s="114">
        <v>735</v>
      </c>
      <c r="H18" s="140">
        <v>715</v>
      </c>
      <c r="I18" s="115">
        <v>6</v>
      </c>
      <c r="J18" s="116">
        <v>0.83916083916083917</v>
      </c>
      <c r="K18" s="110"/>
      <c r="L18" s="110"/>
      <c r="M18" s="110"/>
      <c r="N18" s="110"/>
      <c r="O18" s="110"/>
    </row>
    <row r="19" spans="1:15" s="110" customFormat="1" ht="24.95" customHeight="1" x14ac:dyDescent="0.2">
      <c r="A19" s="193" t="s">
        <v>146</v>
      </c>
      <c r="B19" s="199" t="s">
        <v>147</v>
      </c>
      <c r="C19" s="113">
        <v>15.259381898454746</v>
      </c>
      <c r="D19" s="115">
        <v>3318</v>
      </c>
      <c r="E19" s="114">
        <v>3384</v>
      </c>
      <c r="F19" s="114">
        <v>3353</v>
      </c>
      <c r="G19" s="114">
        <v>3369</v>
      </c>
      <c r="H19" s="140">
        <v>3398</v>
      </c>
      <c r="I19" s="115">
        <v>-80</v>
      </c>
      <c r="J19" s="116">
        <v>-2.3543260741612713</v>
      </c>
    </row>
    <row r="20" spans="1:15" s="287" customFormat="1" ht="24.95" customHeight="1" x14ac:dyDescent="0.2">
      <c r="A20" s="193" t="s">
        <v>148</v>
      </c>
      <c r="B20" s="199" t="s">
        <v>149</v>
      </c>
      <c r="C20" s="113">
        <v>5.859087564385578</v>
      </c>
      <c r="D20" s="115">
        <v>1274</v>
      </c>
      <c r="E20" s="114">
        <v>1286</v>
      </c>
      <c r="F20" s="114">
        <v>1330</v>
      </c>
      <c r="G20" s="114">
        <v>1378</v>
      </c>
      <c r="H20" s="140">
        <v>1405</v>
      </c>
      <c r="I20" s="115">
        <v>-131</v>
      </c>
      <c r="J20" s="116">
        <v>-9.3238434163701065</v>
      </c>
      <c r="K20" s="110"/>
      <c r="L20" s="110"/>
      <c r="M20" s="110"/>
      <c r="N20" s="110"/>
      <c r="O20" s="110"/>
    </row>
    <row r="21" spans="1:15" s="110" customFormat="1" ht="24.95" customHeight="1" x14ac:dyDescent="0.2">
      <c r="A21" s="201" t="s">
        <v>150</v>
      </c>
      <c r="B21" s="202" t="s">
        <v>151</v>
      </c>
      <c r="C21" s="113">
        <v>11.414643119941132</v>
      </c>
      <c r="D21" s="115">
        <v>2482</v>
      </c>
      <c r="E21" s="114">
        <v>2563</v>
      </c>
      <c r="F21" s="114">
        <v>2582</v>
      </c>
      <c r="G21" s="114">
        <v>2510</v>
      </c>
      <c r="H21" s="140">
        <v>2459</v>
      </c>
      <c r="I21" s="115">
        <v>23</v>
      </c>
      <c r="J21" s="116">
        <v>0.93533956893045955</v>
      </c>
    </row>
    <row r="22" spans="1:15" s="110" customFormat="1" ht="24.95" customHeight="1" x14ac:dyDescent="0.2">
      <c r="A22" s="201" t="s">
        <v>152</v>
      </c>
      <c r="B22" s="199" t="s">
        <v>153</v>
      </c>
      <c r="C22" s="113">
        <v>1.1037527593818985</v>
      </c>
      <c r="D22" s="115">
        <v>240</v>
      </c>
      <c r="E22" s="114">
        <v>250</v>
      </c>
      <c r="F22" s="114">
        <v>265</v>
      </c>
      <c r="G22" s="114">
        <v>271</v>
      </c>
      <c r="H22" s="140">
        <v>261</v>
      </c>
      <c r="I22" s="115">
        <v>-21</v>
      </c>
      <c r="J22" s="116">
        <v>-8.0459770114942533</v>
      </c>
    </row>
    <row r="23" spans="1:15" s="110" customFormat="1" ht="24.95" customHeight="1" x14ac:dyDescent="0.2">
      <c r="A23" s="193" t="s">
        <v>154</v>
      </c>
      <c r="B23" s="199" t="s">
        <v>155</v>
      </c>
      <c r="C23" s="113">
        <v>0.72203826342899191</v>
      </c>
      <c r="D23" s="115">
        <v>157</v>
      </c>
      <c r="E23" s="114">
        <v>156</v>
      </c>
      <c r="F23" s="114">
        <v>153</v>
      </c>
      <c r="G23" s="114">
        <v>161</v>
      </c>
      <c r="H23" s="140">
        <v>164</v>
      </c>
      <c r="I23" s="115">
        <v>-7</v>
      </c>
      <c r="J23" s="116">
        <v>-4.2682926829268295</v>
      </c>
    </row>
    <row r="24" spans="1:15" s="110" customFormat="1" ht="24.95" customHeight="1" x14ac:dyDescent="0.2">
      <c r="A24" s="193" t="s">
        <v>156</v>
      </c>
      <c r="B24" s="199" t="s">
        <v>221</v>
      </c>
      <c r="C24" s="113">
        <v>8.2643487858719649</v>
      </c>
      <c r="D24" s="115">
        <v>1797</v>
      </c>
      <c r="E24" s="114">
        <v>1824</v>
      </c>
      <c r="F24" s="114">
        <v>1849</v>
      </c>
      <c r="G24" s="114">
        <v>1830</v>
      </c>
      <c r="H24" s="140">
        <v>1797</v>
      </c>
      <c r="I24" s="115">
        <v>0</v>
      </c>
      <c r="J24" s="116">
        <v>0</v>
      </c>
    </row>
    <row r="25" spans="1:15" s="110" customFormat="1" ht="24.95" customHeight="1" x14ac:dyDescent="0.2">
      <c r="A25" s="193" t="s">
        <v>222</v>
      </c>
      <c r="B25" s="204" t="s">
        <v>159</v>
      </c>
      <c r="C25" s="113">
        <v>18.239514348785871</v>
      </c>
      <c r="D25" s="115">
        <v>3966</v>
      </c>
      <c r="E25" s="114">
        <v>4242</v>
      </c>
      <c r="F25" s="114">
        <v>4279</v>
      </c>
      <c r="G25" s="114">
        <v>4371</v>
      </c>
      <c r="H25" s="140">
        <v>4484</v>
      </c>
      <c r="I25" s="115">
        <v>-518</v>
      </c>
      <c r="J25" s="116">
        <v>-11.552185548617306</v>
      </c>
    </row>
    <row r="26" spans="1:15" s="110" customFormat="1" ht="24.95" customHeight="1" x14ac:dyDescent="0.2">
      <c r="A26" s="201">
        <v>782.78300000000002</v>
      </c>
      <c r="B26" s="203" t="s">
        <v>160</v>
      </c>
      <c r="C26" s="113">
        <v>1.1543414275202355</v>
      </c>
      <c r="D26" s="115">
        <v>251</v>
      </c>
      <c r="E26" s="114">
        <v>276</v>
      </c>
      <c r="F26" s="114">
        <v>282</v>
      </c>
      <c r="G26" s="114">
        <v>270</v>
      </c>
      <c r="H26" s="140">
        <v>277</v>
      </c>
      <c r="I26" s="115">
        <v>-26</v>
      </c>
      <c r="J26" s="116">
        <v>-9.3862815884476536</v>
      </c>
    </row>
    <row r="27" spans="1:15" s="110" customFormat="1" ht="24.95" customHeight="1" x14ac:dyDescent="0.2">
      <c r="A27" s="193" t="s">
        <v>161</v>
      </c>
      <c r="B27" s="199" t="s">
        <v>162</v>
      </c>
      <c r="C27" s="113">
        <v>0.16556291390728478</v>
      </c>
      <c r="D27" s="115">
        <v>36</v>
      </c>
      <c r="E27" s="114">
        <v>33</v>
      </c>
      <c r="F27" s="114">
        <v>32</v>
      </c>
      <c r="G27" s="114">
        <v>31</v>
      </c>
      <c r="H27" s="140">
        <v>25</v>
      </c>
      <c r="I27" s="115">
        <v>11</v>
      </c>
      <c r="J27" s="116">
        <v>44</v>
      </c>
    </row>
    <row r="28" spans="1:15" s="110" customFormat="1" ht="24.95" customHeight="1" x14ac:dyDescent="0.2">
      <c r="A28" s="193" t="s">
        <v>163</v>
      </c>
      <c r="B28" s="199" t="s">
        <v>164</v>
      </c>
      <c r="C28" s="113">
        <v>1.8119941133186166</v>
      </c>
      <c r="D28" s="115">
        <v>394</v>
      </c>
      <c r="E28" s="114">
        <v>436</v>
      </c>
      <c r="F28" s="114">
        <v>403</v>
      </c>
      <c r="G28" s="114">
        <v>399</v>
      </c>
      <c r="H28" s="140">
        <v>362</v>
      </c>
      <c r="I28" s="115">
        <v>32</v>
      </c>
      <c r="J28" s="116">
        <v>8.8397790055248624</v>
      </c>
    </row>
    <row r="29" spans="1:15" s="110" customFormat="1" ht="24.95" customHeight="1" x14ac:dyDescent="0.2">
      <c r="A29" s="193">
        <v>86</v>
      </c>
      <c r="B29" s="199" t="s">
        <v>165</v>
      </c>
      <c r="C29" s="113">
        <v>7.0686166298749082</v>
      </c>
      <c r="D29" s="115">
        <v>1537</v>
      </c>
      <c r="E29" s="114">
        <v>1517</v>
      </c>
      <c r="F29" s="114">
        <v>1510</v>
      </c>
      <c r="G29" s="114">
        <v>1496</v>
      </c>
      <c r="H29" s="140">
        <v>1505</v>
      </c>
      <c r="I29" s="115">
        <v>32</v>
      </c>
      <c r="J29" s="116">
        <v>2.1262458471760799</v>
      </c>
    </row>
    <row r="30" spans="1:15" s="110" customFormat="1" ht="24.95" customHeight="1" x14ac:dyDescent="0.2">
      <c r="A30" s="193">
        <v>87.88</v>
      </c>
      <c r="B30" s="204" t="s">
        <v>166</v>
      </c>
      <c r="C30" s="113">
        <v>4.2356512141280351</v>
      </c>
      <c r="D30" s="115">
        <v>921</v>
      </c>
      <c r="E30" s="114">
        <v>926</v>
      </c>
      <c r="F30" s="114">
        <v>920</v>
      </c>
      <c r="G30" s="114">
        <v>932</v>
      </c>
      <c r="H30" s="140">
        <v>916</v>
      </c>
      <c r="I30" s="115">
        <v>5</v>
      </c>
      <c r="J30" s="116">
        <v>0.54585152838427953</v>
      </c>
    </row>
    <row r="31" spans="1:15" s="110" customFormat="1" ht="24.95" customHeight="1" x14ac:dyDescent="0.2">
      <c r="A31" s="193" t="s">
        <v>167</v>
      </c>
      <c r="B31" s="199" t="s">
        <v>168</v>
      </c>
      <c r="C31" s="113">
        <v>17.811810154525386</v>
      </c>
      <c r="D31" s="115">
        <v>3873</v>
      </c>
      <c r="E31" s="114">
        <v>4054</v>
      </c>
      <c r="F31" s="114">
        <v>3960</v>
      </c>
      <c r="G31" s="114">
        <v>3968</v>
      </c>
      <c r="H31" s="140">
        <v>3937</v>
      </c>
      <c r="I31" s="115">
        <v>-64</v>
      </c>
      <c r="J31" s="116">
        <v>-1.6256032512065024</v>
      </c>
    </row>
    <row r="32" spans="1:15" s="110" customFormat="1" ht="24.95" customHeight="1" x14ac:dyDescent="0.2">
      <c r="A32" s="193"/>
      <c r="B32" s="204" t="s">
        <v>169</v>
      </c>
      <c r="C32" s="113">
        <v>0</v>
      </c>
      <c r="D32" s="115">
        <v>0</v>
      </c>
      <c r="E32" s="114">
        <v>0</v>
      </c>
      <c r="F32" s="114">
        <v>0</v>
      </c>
      <c r="G32" s="114">
        <v>0</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0.22075055187637968</v>
      </c>
      <c r="D34" s="115">
        <v>48</v>
      </c>
      <c r="E34" s="114">
        <v>48</v>
      </c>
      <c r="F34" s="114">
        <v>49</v>
      </c>
      <c r="G34" s="114">
        <v>52</v>
      </c>
      <c r="H34" s="140">
        <v>40</v>
      </c>
      <c r="I34" s="115">
        <v>8</v>
      </c>
      <c r="J34" s="116">
        <v>20</v>
      </c>
    </row>
    <row r="35" spans="1:10" s="110" customFormat="1" ht="24.95" customHeight="1" x14ac:dyDescent="0.2">
      <c r="A35" s="292" t="s">
        <v>171</v>
      </c>
      <c r="B35" s="293" t="s">
        <v>172</v>
      </c>
      <c r="C35" s="113">
        <v>6.6685062545989702</v>
      </c>
      <c r="D35" s="115">
        <v>1450</v>
      </c>
      <c r="E35" s="114">
        <v>1471</v>
      </c>
      <c r="F35" s="114">
        <v>1492</v>
      </c>
      <c r="G35" s="114">
        <v>1513</v>
      </c>
      <c r="H35" s="140">
        <v>1497</v>
      </c>
      <c r="I35" s="115">
        <v>-47</v>
      </c>
      <c r="J35" s="116">
        <v>-3.1396125584502337</v>
      </c>
    </row>
    <row r="36" spans="1:10" s="110" customFormat="1" ht="24.95" customHeight="1" x14ac:dyDescent="0.2">
      <c r="A36" s="294" t="s">
        <v>173</v>
      </c>
      <c r="B36" s="295" t="s">
        <v>174</v>
      </c>
      <c r="C36" s="125">
        <v>93.110743193524655</v>
      </c>
      <c r="D36" s="143">
        <v>20246</v>
      </c>
      <c r="E36" s="144">
        <v>20947</v>
      </c>
      <c r="F36" s="144">
        <v>20918</v>
      </c>
      <c r="G36" s="144">
        <v>20986</v>
      </c>
      <c r="H36" s="145">
        <v>20990</v>
      </c>
      <c r="I36" s="143">
        <v>-744</v>
      </c>
      <c r="J36" s="146">
        <v>-3.5445450214387804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21744</v>
      </c>
      <c r="F11" s="264">
        <v>22466</v>
      </c>
      <c r="G11" s="264">
        <v>22459</v>
      </c>
      <c r="H11" s="264">
        <v>22551</v>
      </c>
      <c r="I11" s="265">
        <v>22529</v>
      </c>
      <c r="J11" s="263">
        <v>-785</v>
      </c>
      <c r="K11" s="266">
        <v>-3.4843978871676504</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45.249264164827082</v>
      </c>
      <c r="E13" s="115">
        <v>9839</v>
      </c>
      <c r="F13" s="114">
        <v>9998</v>
      </c>
      <c r="G13" s="114">
        <v>10025</v>
      </c>
      <c r="H13" s="114">
        <v>9955</v>
      </c>
      <c r="I13" s="140">
        <v>9884</v>
      </c>
      <c r="J13" s="115">
        <v>-45</v>
      </c>
      <c r="K13" s="116">
        <v>-0.45528126264670177</v>
      </c>
    </row>
    <row r="14" spans="1:15" ht="15.95" customHeight="1" x14ac:dyDescent="0.2">
      <c r="A14" s="306" t="s">
        <v>230</v>
      </c>
      <c r="B14" s="307"/>
      <c r="C14" s="308"/>
      <c r="D14" s="113">
        <v>45.653973509933778</v>
      </c>
      <c r="E14" s="115">
        <v>9927</v>
      </c>
      <c r="F14" s="114">
        <v>10391</v>
      </c>
      <c r="G14" s="114">
        <v>10429</v>
      </c>
      <c r="H14" s="114">
        <v>10537</v>
      </c>
      <c r="I14" s="140">
        <v>10587</v>
      </c>
      <c r="J14" s="115">
        <v>-660</v>
      </c>
      <c r="K14" s="116">
        <v>-6.2340606404080479</v>
      </c>
    </row>
    <row r="15" spans="1:15" ht="15.95" customHeight="1" x14ac:dyDescent="0.2">
      <c r="A15" s="306" t="s">
        <v>231</v>
      </c>
      <c r="B15" s="307"/>
      <c r="C15" s="308"/>
      <c r="D15" s="113">
        <v>3.8815305371596764</v>
      </c>
      <c r="E15" s="115">
        <v>844</v>
      </c>
      <c r="F15" s="114">
        <v>873</v>
      </c>
      <c r="G15" s="114">
        <v>859</v>
      </c>
      <c r="H15" s="114">
        <v>875</v>
      </c>
      <c r="I15" s="140">
        <v>889</v>
      </c>
      <c r="J15" s="115">
        <v>-45</v>
      </c>
      <c r="K15" s="116">
        <v>-5.0618672665916762</v>
      </c>
    </row>
    <row r="16" spans="1:15" ht="15.95" customHeight="1" x14ac:dyDescent="0.2">
      <c r="A16" s="306" t="s">
        <v>232</v>
      </c>
      <c r="B16" s="307"/>
      <c r="C16" s="308"/>
      <c r="D16" s="113">
        <v>2.1523178807947021</v>
      </c>
      <c r="E16" s="115">
        <v>468</v>
      </c>
      <c r="F16" s="114">
        <v>523</v>
      </c>
      <c r="G16" s="114">
        <v>482</v>
      </c>
      <c r="H16" s="114">
        <v>509</v>
      </c>
      <c r="I16" s="140">
        <v>484</v>
      </c>
      <c r="J16" s="115">
        <v>-16</v>
      </c>
      <c r="K16" s="116">
        <v>-3.3057851239669422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0.27133922001471672</v>
      </c>
      <c r="E18" s="115">
        <v>59</v>
      </c>
      <c r="F18" s="114">
        <v>59</v>
      </c>
      <c r="G18" s="114">
        <v>56</v>
      </c>
      <c r="H18" s="114">
        <v>63</v>
      </c>
      <c r="I18" s="140">
        <v>58</v>
      </c>
      <c r="J18" s="115">
        <v>1</v>
      </c>
      <c r="K18" s="116">
        <v>1.7241379310344827</v>
      </c>
    </row>
    <row r="19" spans="1:11" ht="14.1" customHeight="1" x14ac:dyDescent="0.2">
      <c r="A19" s="306" t="s">
        <v>235</v>
      </c>
      <c r="B19" s="307" t="s">
        <v>236</v>
      </c>
      <c r="C19" s="308"/>
      <c r="D19" s="113">
        <v>0.13796909492273732</v>
      </c>
      <c r="E19" s="115">
        <v>30</v>
      </c>
      <c r="F19" s="114">
        <v>30</v>
      </c>
      <c r="G19" s="114">
        <v>30</v>
      </c>
      <c r="H19" s="114">
        <v>38</v>
      </c>
      <c r="I19" s="140">
        <v>29</v>
      </c>
      <c r="J19" s="115">
        <v>1</v>
      </c>
      <c r="K19" s="116">
        <v>3.4482758620689653</v>
      </c>
    </row>
    <row r="20" spans="1:11" ht="14.1" customHeight="1" x14ac:dyDescent="0.2">
      <c r="A20" s="306">
        <v>12</v>
      </c>
      <c r="B20" s="307" t="s">
        <v>237</v>
      </c>
      <c r="C20" s="308"/>
      <c r="D20" s="113">
        <v>0.96118469462840328</v>
      </c>
      <c r="E20" s="115">
        <v>209</v>
      </c>
      <c r="F20" s="114">
        <v>227</v>
      </c>
      <c r="G20" s="114">
        <v>230</v>
      </c>
      <c r="H20" s="114">
        <v>234</v>
      </c>
      <c r="I20" s="140">
        <v>223</v>
      </c>
      <c r="J20" s="115">
        <v>-14</v>
      </c>
      <c r="K20" s="116">
        <v>-6.2780269058295968</v>
      </c>
    </row>
    <row r="21" spans="1:11" ht="14.1" customHeight="1" x14ac:dyDescent="0.2">
      <c r="A21" s="306">
        <v>21</v>
      </c>
      <c r="B21" s="307" t="s">
        <v>238</v>
      </c>
      <c r="C21" s="308"/>
      <c r="D21" s="113">
        <v>5.0588668138337012E-2</v>
      </c>
      <c r="E21" s="115">
        <v>11</v>
      </c>
      <c r="F21" s="114">
        <v>12</v>
      </c>
      <c r="G21" s="114">
        <v>12</v>
      </c>
      <c r="H21" s="114">
        <v>14</v>
      </c>
      <c r="I21" s="140">
        <v>14</v>
      </c>
      <c r="J21" s="115">
        <v>-3</v>
      </c>
      <c r="K21" s="116">
        <v>-21.428571428571427</v>
      </c>
    </row>
    <row r="22" spans="1:11" ht="14.1" customHeight="1" x14ac:dyDescent="0.2">
      <c r="A22" s="306">
        <v>22</v>
      </c>
      <c r="B22" s="307" t="s">
        <v>239</v>
      </c>
      <c r="C22" s="308"/>
      <c r="D22" s="113">
        <v>0.25754231052244297</v>
      </c>
      <c r="E22" s="115">
        <v>56</v>
      </c>
      <c r="F22" s="114">
        <v>54</v>
      </c>
      <c r="G22" s="114">
        <v>54</v>
      </c>
      <c r="H22" s="114">
        <v>56</v>
      </c>
      <c r="I22" s="140">
        <v>59</v>
      </c>
      <c r="J22" s="115">
        <v>-3</v>
      </c>
      <c r="K22" s="116">
        <v>-5.0847457627118642</v>
      </c>
    </row>
    <row r="23" spans="1:11" ht="14.1" customHeight="1" x14ac:dyDescent="0.2">
      <c r="A23" s="306">
        <v>23</v>
      </c>
      <c r="B23" s="307" t="s">
        <v>240</v>
      </c>
      <c r="C23" s="308"/>
      <c r="D23" s="113">
        <v>0.34032376747608534</v>
      </c>
      <c r="E23" s="115">
        <v>74</v>
      </c>
      <c r="F23" s="114">
        <v>68</v>
      </c>
      <c r="G23" s="114">
        <v>107</v>
      </c>
      <c r="H23" s="114">
        <v>106</v>
      </c>
      <c r="I23" s="140">
        <v>105</v>
      </c>
      <c r="J23" s="115">
        <v>-31</v>
      </c>
      <c r="K23" s="116">
        <v>-29.523809523809526</v>
      </c>
    </row>
    <row r="24" spans="1:11" ht="14.1" customHeight="1" x14ac:dyDescent="0.2">
      <c r="A24" s="306">
        <v>24</v>
      </c>
      <c r="B24" s="307" t="s">
        <v>241</v>
      </c>
      <c r="C24" s="308"/>
      <c r="D24" s="113">
        <v>0.52888153053715969</v>
      </c>
      <c r="E24" s="115">
        <v>115</v>
      </c>
      <c r="F24" s="114">
        <v>113</v>
      </c>
      <c r="G24" s="114">
        <v>124</v>
      </c>
      <c r="H24" s="114">
        <v>120</v>
      </c>
      <c r="I24" s="140">
        <v>117</v>
      </c>
      <c r="J24" s="115">
        <v>-2</v>
      </c>
      <c r="K24" s="116">
        <v>-1.7094017094017093</v>
      </c>
    </row>
    <row r="25" spans="1:11" ht="14.1" customHeight="1" x14ac:dyDescent="0.2">
      <c r="A25" s="306">
        <v>25</v>
      </c>
      <c r="B25" s="307" t="s">
        <v>242</v>
      </c>
      <c r="C25" s="308"/>
      <c r="D25" s="113">
        <v>0.717439293598234</v>
      </c>
      <c r="E25" s="115">
        <v>156</v>
      </c>
      <c r="F25" s="114">
        <v>173</v>
      </c>
      <c r="G25" s="114">
        <v>165</v>
      </c>
      <c r="H25" s="114">
        <v>162</v>
      </c>
      <c r="I25" s="140">
        <v>168</v>
      </c>
      <c r="J25" s="115">
        <v>-12</v>
      </c>
      <c r="K25" s="116">
        <v>-7.1428571428571432</v>
      </c>
    </row>
    <row r="26" spans="1:11" ht="14.1" customHeight="1" x14ac:dyDescent="0.2">
      <c r="A26" s="306">
        <v>26</v>
      </c>
      <c r="B26" s="307" t="s">
        <v>243</v>
      </c>
      <c r="C26" s="308"/>
      <c r="D26" s="113">
        <v>0.51508462104488595</v>
      </c>
      <c r="E26" s="115">
        <v>112</v>
      </c>
      <c r="F26" s="114">
        <v>113</v>
      </c>
      <c r="G26" s="114">
        <v>109</v>
      </c>
      <c r="H26" s="114">
        <v>95</v>
      </c>
      <c r="I26" s="140">
        <v>92</v>
      </c>
      <c r="J26" s="115">
        <v>20</v>
      </c>
      <c r="K26" s="116">
        <v>21.739130434782609</v>
      </c>
    </row>
    <row r="27" spans="1:11" ht="14.1" customHeight="1" x14ac:dyDescent="0.2">
      <c r="A27" s="306">
        <v>27</v>
      </c>
      <c r="B27" s="307" t="s">
        <v>244</v>
      </c>
      <c r="C27" s="308"/>
      <c r="D27" s="113">
        <v>0.19315673289183222</v>
      </c>
      <c r="E27" s="115">
        <v>42</v>
      </c>
      <c r="F27" s="114">
        <v>47</v>
      </c>
      <c r="G27" s="114">
        <v>49</v>
      </c>
      <c r="H27" s="114">
        <v>50</v>
      </c>
      <c r="I27" s="140">
        <v>49</v>
      </c>
      <c r="J27" s="115">
        <v>-7</v>
      </c>
      <c r="K27" s="116">
        <v>-14.285714285714286</v>
      </c>
    </row>
    <row r="28" spans="1:11" ht="14.1" customHeight="1" x14ac:dyDescent="0.2">
      <c r="A28" s="306">
        <v>28</v>
      </c>
      <c r="B28" s="307" t="s">
        <v>245</v>
      </c>
      <c r="C28" s="308"/>
      <c r="D28" s="113">
        <v>0.17016188373804267</v>
      </c>
      <c r="E28" s="115">
        <v>37</v>
      </c>
      <c r="F28" s="114">
        <v>37</v>
      </c>
      <c r="G28" s="114">
        <v>37</v>
      </c>
      <c r="H28" s="114">
        <v>39</v>
      </c>
      <c r="I28" s="140">
        <v>34</v>
      </c>
      <c r="J28" s="115">
        <v>3</v>
      </c>
      <c r="K28" s="116">
        <v>8.8235294117647065</v>
      </c>
    </row>
    <row r="29" spans="1:11" ht="14.1" customHeight="1" x14ac:dyDescent="0.2">
      <c r="A29" s="306">
        <v>29</v>
      </c>
      <c r="B29" s="307" t="s">
        <v>246</v>
      </c>
      <c r="C29" s="308"/>
      <c r="D29" s="113">
        <v>2.8973509933774833</v>
      </c>
      <c r="E29" s="115">
        <v>630</v>
      </c>
      <c r="F29" s="114">
        <v>665</v>
      </c>
      <c r="G29" s="114">
        <v>665</v>
      </c>
      <c r="H29" s="114">
        <v>656</v>
      </c>
      <c r="I29" s="140">
        <v>672</v>
      </c>
      <c r="J29" s="115">
        <v>-42</v>
      </c>
      <c r="K29" s="116">
        <v>-6.25</v>
      </c>
    </row>
    <row r="30" spans="1:11" ht="14.1" customHeight="1" x14ac:dyDescent="0.2">
      <c r="A30" s="306" t="s">
        <v>247</v>
      </c>
      <c r="B30" s="307" t="s">
        <v>248</v>
      </c>
      <c r="C30" s="308"/>
      <c r="D30" s="113">
        <v>0.4828918322295806</v>
      </c>
      <c r="E30" s="115">
        <v>105</v>
      </c>
      <c r="F30" s="114">
        <v>101</v>
      </c>
      <c r="G30" s="114" t="s">
        <v>513</v>
      </c>
      <c r="H30" s="114" t="s">
        <v>513</v>
      </c>
      <c r="I30" s="140">
        <v>99</v>
      </c>
      <c r="J30" s="115">
        <v>6</v>
      </c>
      <c r="K30" s="116">
        <v>6.0606060606060606</v>
      </c>
    </row>
    <row r="31" spans="1:11" ht="14.1" customHeight="1" x14ac:dyDescent="0.2">
      <c r="A31" s="306" t="s">
        <v>249</v>
      </c>
      <c r="B31" s="307" t="s">
        <v>250</v>
      </c>
      <c r="C31" s="308"/>
      <c r="D31" s="113">
        <v>2.4144591611479029</v>
      </c>
      <c r="E31" s="115">
        <v>525</v>
      </c>
      <c r="F31" s="114">
        <v>564</v>
      </c>
      <c r="G31" s="114">
        <v>557</v>
      </c>
      <c r="H31" s="114">
        <v>553</v>
      </c>
      <c r="I31" s="140">
        <v>573</v>
      </c>
      <c r="J31" s="115">
        <v>-48</v>
      </c>
      <c r="K31" s="116">
        <v>-8.3769633507853403</v>
      </c>
    </row>
    <row r="32" spans="1:11" ht="14.1" customHeight="1" x14ac:dyDescent="0.2">
      <c r="A32" s="306">
        <v>31</v>
      </c>
      <c r="B32" s="307" t="s">
        <v>251</v>
      </c>
      <c r="C32" s="308"/>
      <c r="D32" s="113">
        <v>0.15176600441501104</v>
      </c>
      <c r="E32" s="115">
        <v>33</v>
      </c>
      <c r="F32" s="114">
        <v>28</v>
      </c>
      <c r="G32" s="114">
        <v>35</v>
      </c>
      <c r="H32" s="114">
        <v>38</v>
      </c>
      <c r="I32" s="140">
        <v>34</v>
      </c>
      <c r="J32" s="115">
        <v>-1</v>
      </c>
      <c r="K32" s="116">
        <v>-2.9411764705882355</v>
      </c>
    </row>
    <row r="33" spans="1:11" ht="14.1" customHeight="1" x14ac:dyDescent="0.2">
      <c r="A33" s="306">
        <v>32</v>
      </c>
      <c r="B33" s="307" t="s">
        <v>252</v>
      </c>
      <c r="C33" s="308"/>
      <c r="D33" s="113">
        <v>0.93359087564385579</v>
      </c>
      <c r="E33" s="115">
        <v>203</v>
      </c>
      <c r="F33" s="114">
        <v>190</v>
      </c>
      <c r="G33" s="114">
        <v>204</v>
      </c>
      <c r="H33" s="114">
        <v>234</v>
      </c>
      <c r="I33" s="140">
        <v>217</v>
      </c>
      <c r="J33" s="115">
        <v>-14</v>
      </c>
      <c r="K33" s="116">
        <v>-6.4516129032258061</v>
      </c>
    </row>
    <row r="34" spans="1:11" ht="14.1" customHeight="1" x14ac:dyDescent="0.2">
      <c r="A34" s="306">
        <v>33</v>
      </c>
      <c r="B34" s="307" t="s">
        <v>253</v>
      </c>
      <c r="C34" s="308"/>
      <c r="D34" s="113">
        <v>0.40470934510669609</v>
      </c>
      <c r="E34" s="115">
        <v>88</v>
      </c>
      <c r="F34" s="114">
        <v>91</v>
      </c>
      <c r="G34" s="114">
        <v>92</v>
      </c>
      <c r="H34" s="114">
        <v>95</v>
      </c>
      <c r="I34" s="140">
        <v>96</v>
      </c>
      <c r="J34" s="115">
        <v>-8</v>
      </c>
      <c r="K34" s="116">
        <v>-8.3333333333333339</v>
      </c>
    </row>
    <row r="35" spans="1:11" ht="14.1" customHeight="1" x14ac:dyDescent="0.2">
      <c r="A35" s="306">
        <v>34</v>
      </c>
      <c r="B35" s="307" t="s">
        <v>254</v>
      </c>
      <c r="C35" s="308"/>
      <c r="D35" s="113">
        <v>4.7093451066960998</v>
      </c>
      <c r="E35" s="115">
        <v>1024</v>
      </c>
      <c r="F35" s="114">
        <v>1058</v>
      </c>
      <c r="G35" s="114">
        <v>1060</v>
      </c>
      <c r="H35" s="114">
        <v>1052</v>
      </c>
      <c r="I35" s="140">
        <v>1053</v>
      </c>
      <c r="J35" s="115">
        <v>-29</v>
      </c>
      <c r="K35" s="116">
        <v>-2.7540360873694207</v>
      </c>
    </row>
    <row r="36" spans="1:11" ht="14.1" customHeight="1" x14ac:dyDescent="0.2">
      <c r="A36" s="306">
        <v>41</v>
      </c>
      <c r="B36" s="307" t="s">
        <v>255</v>
      </c>
      <c r="C36" s="308"/>
      <c r="D36" s="113">
        <v>0.18395879323031641</v>
      </c>
      <c r="E36" s="115">
        <v>40</v>
      </c>
      <c r="F36" s="114">
        <v>40</v>
      </c>
      <c r="G36" s="114">
        <v>40</v>
      </c>
      <c r="H36" s="114">
        <v>37</v>
      </c>
      <c r="I36" s="140">
        <v>37</v>
      </c>
      <c r="J36" s="115">
        <v>3</v>
      </c>
      <c r="K36" s="116">
        <v>8.1081081081081088</v>
      </c>
    </row>
    <row r="37" spans="1:11" ht="14.1" customHeight="1" x14ac:dyDescent="0.2">
      <c r="A37" s="306">
        <v>42</v>
      </c>
      <c r="B37" s="307" t="s">
        <v>256</v>
      </c>
      <c r="C37" s="308"/>
      <c r="D37" s="113">
        <v>4.1390728476821195E-2</v>
      </c>
      <c r="E37" s="115">
        <v>9</v>
      </c>
      <c r="F37" s="114">
        <v>9</v>
      </c>
      <c r="G37" s="114">
        <v>9</v>
      </c>
      <c r="H37" s="114">
        <v>8</v>
      </c>
      <c r="I37" s="140">
        <v>9</v>
      </c>
      <c r="J37" s="115">
        <v>0</v>
      </c>
      <c r="K37" s="116">
        <v>0</v>
      </c>
    </row>
    <row r="38" spans="1:11" ht="14.1" customHeight="1" x14ac:dyDescent="0.2">
      <c r="A38" s="306">
        <v>43</v>
      </c>
      <c r="B38" s="307" t="s">
        <v>257</v>
      </c>
      <c r="C38" s="308"/>
      <c r="D38" s="113">
        <v>0.30353200883002207</v>
      </c>
      <c r="E38" s="115">
        <v>66</v>
      </c>
      <c r="F38" s="114">
        <v>69</v>
      </c>
      <c r="G38" s="114">
        <v>70</v>
      </c>
      <c r="H38" s="114">
        <v>70</v>
      </c>
      <c r="I38" s="140">
        <v>66</v>
      </c>
      <c r="J38" s="115">
        <v>0</v>
      </c>
      <c r="K38" s="116">
        <v>0</v>
      </c>
    </row>
    <row r="39" spans="1:11" ht="14.1" customHeight="1" x14ac:dyDescent="0.2">
      <c r="A39" s="306">
        <v>51</v>
      </c>
      <c r="B39" s="307" t="s">
        <v>258</v>
      </c>
      <c r="C39" s="308"/>
      <c r="D39" s="113">
        <v>6.7788815305371593</v>
      </c>
      <c r="E39" s="115">
        <v>1474</v>
      </c>
      <c r="F39" s="114">
        <v>1484</v>
      </c>
      <c r="G39" s="114">
        <v>1498</v>
      </c>
      <c r="H39" s="114">
        <v>1495</v>
      </c>
      <c r="I39" s="140">
        <v>1517</v>
      </c>
      <c r="J39" s="115">
        <v>-43</v>
      </c>
      <c r="K39" s="116">
        <v>-2.834541858932103</v>
      </c>
    </row>
    <row r="40" spans="1:11" ht="14.1" customHeight="1" x14ac:dyDescent="0.2">
      <c r="A40" s="306" t="s">
        <v>259</v>
      </c>
      <c r="B40" s="307" t="s">
        <v>260</v>
      </c>
      <c r="C40" s="308"/>
      <c r="D40" s="113">
        <v>6.5075423105224433</v>
      </c>
      <c r="E40" s="115">
        <v>1415</v>
      </c>
      <c r="F40" s="114">
        <v>1424</v>
      </c>
      <c r="G40" s="114">
        <v>1440</v>
      </c>
      <c r="H40" s="114">
        <v>1428</v>
      </c>
      <c r="I40" s="140">
        <v>1445</v>
      </c>
      <c r="J40" s="115">
        <v>-30</v>
      </c>
      <c r="K40" s="116">
        <v>-2.0761245674740483</v>
      </c>
    </row>
    <row r="41" spans="1:11" ht="14.1" customHeight="1" x14ac:dyDescent="0.2">
      <c r="A41" s="306"/>
      <c r="B41" s="307" t="s">
        <v>261</v>
      </c>
      <c r="C41" s="308"/>
      <c r="D41" s="113">
        <v>5.2612214863870497</v>
      </c>
      <c r="E41" s="115">
        <v>1144</v>
      </c>
      <c r="F41" s="114">
        <v>1135</v>
      </c>
      <c r="G41" s="114">
        <v>1160</v>
      </c>
      <c r="H41" s="114">
        <v>1145</v>
      </c>
      <c r="I41" s="140">
        <v>1181</v>
      </c>
      <c r="J41" s="115">
        <v>-37</v>
      </c>
      <c r="K41" s="116">
        <v>-3.1329381879762912</v>
      </c>
    </row>
    <row r="42" spans="1:11" ht="14.1" customHeight="1" x14ac:dyDescent="0.2">
      <c r="A42" s="306">
        <v>52</v>
      </c>
      <c r="B42" s="307" t="s">
        <v>262</v>
      </c>
      <c r="C42" s="308"/>
      <c r="D42" s="113">
        <v>4.0746872700515082</v>
      </c>
      <c r="E42" s="115">
        <v>886</v>
      </c>
      <c r="F42" s="114">
        <v>925</v>
      </c>
      <c r="G42" s="114">
        <v>909</v>
      </c>
      <c r="H42" s="114">
        <v>953</v>
      </c>
      <c r="I42" s="140">
        <v>973</v>
      </c>
      <c r="J42" s="115">
        <v>-87</v>
      </c>
      <c r="K42" s="116">
        <v>-8.9414182939362803</v>
      </c>
    </row>
    <row r="43" spans="1:11" ht="14.1" customHeight="1" x14ac:dyDescent="0.2">
      <c r="A43" s="306" t="s">
        <v>263</v>
      </c>
      <c r="B43" s="307" t="s">
        <v>264</v>
      </c>
      <c r="C43" s="308"/>
      <c r="D43" s="113">
        <v>4.0378955114054449</v>
      </c>
      <c r="E43" s="115">
        <v>878</v>
      </c>
      <c r="F43" s="114">
        <v>917</v>
      </c>
      <c r="G43" s="114">
        <v>898</v>
      </c>
      <c r="H43" s="114">
        <v>945</v>
      </c>
      <c r="I43" s="140">
        <v>961</v>
      </c>
      <c r="J43" s="115">
        <v>-83</v>
      </c>
      <c r="K43" s="116">
        <v>-8.6368366285119667</v>
      </c>
    </row>
    <row r="44" spans="1:11" ht="14.1" customHeight="1" x14ac:dyDescent="0.2">
      <c r="A44" s="306">
        <v>53</v>
      </c>
      <c r="B44" s="307" t="s">
        <v>265</v>
      </c>
      <c r="C44" s="308"/>
      <c r="D44" s="113">
        <v>7.7262693156732896</v>
      </c>
      <c r="E44" s="115">
        <v>1680</v>
      </c>
      <c r="F44" s="114">
        <v>1801</v>
      </c>
      <c r="G44" s="114">
        <v>1820</v>
      </c>
      <c r="H44" s="114">
        <v>1890</v>
      </c>
      <c r="I44" s="140">
        <v>1941</v>
      </c>
      <c r="J44" s="115">
        <v>-261</v>
      </c>
      <c r="K44" s="116">
        <v>-13.446676970633694</v>
      </c>
    </row>
    <row r="45" spans="1:11" ht="14.1" customHeight="1" x14ac:dyDescent="0.2">
      <c r="A45" s="306" t="s">
        <v>266</v>
      </c>
      <c r="B45" s="307" t="s">
        <v>267</v>
      </c>
      <c r="C45" s="308"/>
      <c r="D45" s="113">
        <v>7.6802796173657102</v>
      </c>
      <c r="E45" s="115">
        <v>1670</v>
      </c>
      <c r="F45" s="114">
        <v>1792</v>
      </c>
      <c r="G45" s="114">
        <v>1812</v>
      </c>
      <c r="H45" s="114">
        <v>1883</v>
      </c>
      <c r="I45" s="140">
        <v>1933</v>
      </c>
      <c r="J45" s="115">
        <v>-263</v>
      </c>
      <c r="K45" s="116">
        <v>-13.605794102431453</v>
      </c>
    </row>
    <row r="46" spans="1:11" ht="14.1" customHeight="1" x14ac:dyDescent="0.2">
      <c r="A46" s="306">
        <v>54</v>
      </c>
      <c r="B46" s="307" t="s">
        <v>268</v>
      </c>
      <c r="C46" s="308"/>
      <c r="D46" s="113">
        <v>15.751471670345843</v>
      </c>
      <c r="E46" s="115">
        <v>3425</v>
      </c>
      <c r="F46" s="114">
        <v>3532</v>
      </c>
      <c r="G46" s="114">
        <v>3578</v>
      </c>
      <c r="H46" s="114">
        <v>3528</v>
      </c>
      <c r="I46" s="140">
        <v>3558</v>
      </c>
      <c r="J46" s="115">
        <v>-133</v>
      </c>
      <c r="K46" s="116">
        <v>-3.7380550871275999</v>
      </c>
    </row>
    <row r="47" spans="1:11" ht="14.1" customHeight="1" x14ac:dyDescent="0.2">
      <c r="A47" s="306">
        <v>61</v>
      </c>
      <c r="B47" s="307" t="s">
        <v>269</v>
      </c>
      <c r="C47" s="308"/>
      <c r="D47" s="113">
        <v>0.45069904341427519</v>
      </c>
      <c r="E47" s="115">
        <v>98</v>
      </c>
      <c r="F47" s="114">
        <v>98</v>
      </c>
      <c r="G47" s="114">
        <v>95</v>
      </c>
      <c r="H47" s="114">
        <v>85</v>
      </c>
      <c r="I47" s="140">
        <v>88</v>
      </c>
      <c r="J47" s="115">
        <v>10</v>
      </c>
      <c r="K47" s="116">
        <v>11.363636363636363</v>
      </c>
    </row>
    <row r="48" spans="1:11" ht="14.1" customHeight="1" x14ac:dyDescent="0.2">
      <c r="A48" s="306">
        <v>62</v>
      </c>
      <c r="B48" s="307" t="s">
        <v>270</v>
      </c>
      <c r="C48" s="308"/>
      <c r="D48" s="113">
        <v>15.714679911699779</v>
      </c>
      <c r="E48" s="115">
        <v>3417</v>
      </c>
      <c r="F48" s="114">
        <v>3500</v>
      </c>
      <c r="G48" s="114">
        <v>3445</v>
      </c>
      <c r="H48" s="114">
        <v>3412</v>
      </c>
      <c r="I48" s="140">
        <v>3421</v>
      </c>
      <c r="J48" s="115">
        <v>-4</v>
      </c>
      <c r="K48" s="116">
        <v>-0.1169248757673195</v>
      </c>
    </row>
    <row r="49" spans="1:11" ht="14.1" customHeight="1" x14ac:dyDescent="0.2">
      <c r="A49" s="306">
        <v>63</v>
      </c>
      <c r="B49" s="307" t="s">
        <v>271</v>
      </c>
      <c r="C49" s="308"/>
      <c r="D49" s="113">
        <v>9.4186902133921997</v>
      </c>
      <c r="E49" s="115">
        <v>2048</v>
      </c>
      <c r="F49" s="114">
        <v>2138</v>
      </c>
      <c r="G49" s="114">
        <v>2194</v>
      </c>
      <c r="H49" s="114">
        <v>2176</v>
      </c>
      <c r="I49" s="140">
        <v>2104</v>
      </c>
      <c r="J49" s="115">
        <v>-56</v>
      </c>
      <c r="K49" s="116">
        <v>-2.661596958174905</v>
      </c>
    </row>
    <row r="50" spans="1:11" ht="14.1" customHeight="1" x14ac:dyDescent="0.2">
      <c r="A50" s="306" t="s">
        <v>272</v>
      </c>
      <c r="B50" s="307" t="s">
        <v>273</v>
      </c>
      <c r="C50" s="308"/>
      <c r="D50" s="113">
        <v>0.39091243561442235</v>
      </c>
      <c r="E50" s="115">
        <v>85</v>
      </c>
      <c r="F50" s="114">
        <v>98</v>
      </c>
      <c r="G50" s="114">
        <v>99</v>
      </c>
      <c r="H50" s="114">
        <v>100</v>
      </c>
      <c r="I50" s="140">
        <v>99</v>
      </c>
      <c r="J50" s="115">
        <v>-14</v>
      </c>
      <c r="K50" s="116">
        <v>-14.141414141414142</v>
      </c>
    </row>
    <row r="51" spans="1:11" ht="14.1" customHeight="1" x14ac:dyDescent="0.2">
      <c r="A51" s="306" t="s">
        <v>274</v>
      </c>
      <c r="B51" s="307" t="s">
        <v>275</v>
      </c>
      <c r="C51" s="308"/>
      <c r="D51" s="113">
        <v>8.6782560706401775</v>
      </c>
      <c r="E51" s="115">
        <v>1887</v>
      </c>
      <c r="F51" s="114">
        <v>1956</v>
      </c>
      <c r="G51" s="114">
        <v>2008</v>
      </c>
      <c r="H51" s="114">
        <v>1992</v>
      </c>
      <c r="I51" s="140">
        <v>1924</v>
      </c>
      <c r="J51" s="115">
        <v>-37</v>
      </c>
      <c r="K51" s="116">
        <v>-1.9230769230769231</v>
      </c>
    </row>
    <row r="52" spans="1:11" ht="14.1" customHeight="1" x14ac:dyDescent="0.2">
      <c r="A52" s="306">
        <v>71</v>
      </c>
      <c r="B52" s="307" t="s">
        <v>276</v>
      </c>
      <c r="C52" s="308"/>
      <c r="D52" s="113">
        <v>9.8739882266372341</v>
      </c>
      <c r="E52" s="115">
        <v>2147</v>
      </c>
      <c r="F52" s="114">
        <v>2210</v>
      </c>
      <c r="G52" s="114">
        <v>2177</v>
      </c>
      <c r="H52" s="114">
        <v>2206</v>
      </c>
      <c r="I52" s="140">
        <v>2187</v>
      </c>
      <c r="J52" s="115">
        <v>-40</v>
      </c>
      <c r="K52" s="116">
        <v>-1.828989483310471</v>
      </c>
    </row>
    <row r="53" spans="1:11" ht="14.1" customHeight="1" x14ac:dyDescent="0.2">
      <c r="A53" s="306" t="s">
        <v>277</v>
      </c>
      <c r="B53" s="307" t="s">
        <v>278</v>
      </c>
      <c r="C53" s="308"/>
      <c r="D53" s="113">
        <v>0.79102281089036053</v>
      </c>
      <c r="E53" s="115">
        <v>172</v>
      </c>
      <c r="F53" s="114">
        <v>177</v>
      </c>
      <c r="G53" s="114">
        <v>176</v>
      </c>
      <c r="H53" s="114">
        <v>180</v>
      </c>
      <c r="I53" s="140">
        <v>184</v>
      </c>
      <c r="J53" s="115">
        <v>-12</v>
      </c>
      <c r="K53" s="116">
        <v>-6.5217391304347823</v>
      </c>
    </row>
    <row r="54" spans="1:11" ht="14.1" customHeight="1" x14ac:dyDescent="0.2">
      <c r="A54" s="306" t="s">
        <v>279</v>
      </c>
      <c r="B54" s="307" t="s">
        <v>280</v>
      </c>
      <c r="C54" s="308"/>
      <c r="D54" s="113">
        <v>8.7794334069168514</v>
      </c>
      <c r="E54" s="115">
        <v>1909</v>
      </c>
      <c r="F54" s="114">
        <v>1969</v>
      </c>
      <c r="G54" s="114">
        <v>1934</v>
      </c>
      <c r="H54" s="114">
        <v>1959</v>
      </c>
      <c r="I54" s="140">
        <v>1942</v>
      </c>
      <c r="J54" s="115">
        <v>-33</v>
      </c>
      <c r="K54" s="116">
        <v>-1.6992790937178166</v>
      </c>
    </row>
    <row r="55" spans="1:11" ht="14.1" customHeight="1" x14ac:dyDescent="0.2">
      <c r="A55" s="306">
        <v>72</v>
      </c>
      <c r="B55" s="307" t="s">
        <v>281</v>
      </c>
      <c r="C55" s="308"/>
      <c r="D55" s="113">
        <v>0.92439293598233996</v>
      </c>
      <c r="E55" s="115">
        <v>201</v>
      </c>
      <c r="F55" s="114">
        <v>198</v>
      </c>
      <c r="G55" s="114">
        <v>201</v>
      </c>
      <c r="H55" s="114">
        <v>207</v>
      </c>
      <c r="I55" s="140">
        <v>203</v>
      </c>
      <c r="J55" s="115">
        <v>-2</v>
      </c>
      <c r="K55" s="116">
        <v>-0.98522167487684731</v>
      </c>
    </row>
    <row r="56" spans="1:11" ht="14.1" customHeight="1" x14ac:dyDescent="0.2">
      <c r="A56" s="306" t="s">
        <v>282</v>
      </c>
      <c r="B56" s="307" t="s">
        <v>283</v>
      </c>
      <c r="C56" s="308"/>
      <c r="D56" s="113">
        <v>0.16556291390728478</v>
      </c>
      <c r="E56" s="115">
        <v>36</v>
      </c>
      <c r="F56" s="114">
        <v>31</v>
      </c>
      <c r="G56" s="114">
        <v>31</v>
      </c>
      <c r="H56" s="114">
        <v>39</v>
      </c>
      <c r="I56" s="140">
        <v>40</v>
      </c>
      <c r="J56" s="115">
        <v>-4</v>
      </c>
      <c r="K56" s="116">
        <v>-10</v>
      </c>
    </row>
    <row r="57" spans="1:11" ht="14.1" customHeight="1" x14ac:dyDescent="0.2">
      <c r="A57" s="306" t="s">
        <v>284</v>
      </c>
      <c r="B57" s="307" t="s">
        <v>285</v>
      </c>
      <c r="C57" s="308"/>
      <c r="D57" s="113">
        <v>0.38171449595290657</v>
      </c>
      <c r="E57" s="115">
        <v>83</v>
      </c>
      <c r="F57" s="114">
        <v>85</v>
      </c>
      <c r="G57" s="114">
        <v>87</v>
      </c>
      <c r="H57" s="114">
        <v>86</v>
      </c>
      <c r="I57" s="140">
        <v>84</v>
      </c>
      <c r="J57" s="115">
        <v>-1</v>
      </c>
      <c r="K57" s="116">
        <v>-1.1904761904761905</v>
      </c>
    </row>
    <row r="58" spans="1:11" ht="14.1" customHeight="1" x14ac:dyDescent="0.2">
      <c r="A58" s="306">
        <v>73</v>
      </c>
      <c r="B58" s="307" t="s">
        <v>286</v>
      </c>
      <c r="C58" s="308"/>
      <c r="D58" s="113">
        <v>0.77262693156732887</v>
      </c>
      <c r="E58" s="115">
        <v>168</v>
      </c>
      <c r="F58" s="114">
        <v>169</v>
      </c>
      <c r="G58" s="114">
        <v>170</v>
      </c>
      <c r="H58" s="114">
        <v>178</v>
      </c>
      <c r="I58" s="140">
        <v>170</v>
      </c>
      <c r="J58" s="115">
        <v>-2</v>
      </c>
      <c r="K58" s="116">
        <v>-1.1764705882352942</v>
      </c>
    </row>
    <row r="59" spans="1:11" ht="14.1" customHeight="1" x14ac:dyDescent="0.2">
      <c r="A59" s="306" t="s">
        <v>287</v>
      </c>
      <c r="B59" s="307" t="s">
        <v>288</v>
      </c>
      <c r="C59" s="308"/>
      <c r="D59" s="113">
        <v>0.51508462104488595</v>
      </c>
      <c r="E59" s="115">
        <v>112</v>
      </c>
      <c r="F59" s="114">
        <v>113</v>
      </c>
      <c r="G59" s="114">
        <v>111</v>
      </c>
      <c r="H59" s="114">
        <v>118</v>
      </c>
      <c r="I59" s="140">
        <v>111</v>
      </c>
      <c r="J59" s="115">
        <v>1</v>
      </c>
      <c r="K59" s="116">
        <v>0.90090090090090091</v>
      </c>
    </row>
    <row r="60" spans="1:11" ht="14.1" customHeight="1" x14ac:dyDescent="0.2">
      <c r="A60" s="306">
        <v>81</v>
      </c>
      <c r="B60" s="307" t="s">
        <v>289</v>
      </c>
      <c r="C60" s="308"/>
      <c r="D60" s="113">
        <v>4.2540470934510672</v>
      </c>
      <c r="E60" s="115">
        <v>925</v>
      </c>
      <c r="F60" s="114">
        <v>933</v>
      </c>
      <c r="G60" s="114">
        <v>913</v>
      </c>
      <c r="H60" s="114">
        <v>901</v>
      </c>
      <c r="I60" s="140">
        <v>905</v>
      </c>
      <c r="J60" s="115">
        <v>20</v>
      </c>
      <c r="K60" s="116">
        <v>2.2099447513812156</v>
      </c>
    </row>
    <row r="61" spans="1:11" ht="14.1" customHeight="1" x14ac:dyDescent="0.2">
      <c r="A61" s="306" t="s">
        <v>290</v>
      </c>
      <c r="B61" s="307" t="s">
        <v>291</v>
      </c>
      <c r="C61" s="308"/>
      <c r="D61" s="113">
        <v>1.3337012509197939</v>
      </c>
      <c r="E61" s="115">
        <v>290</v>
      </c>
      <c r="F61" s="114">
        <v>287</v>
      </c>
      <c r="G61" s="114">
        <v>284</v>
      </c>
      <c r="H61" s="114">
        <v>285</v>
      </c>
      <c r="I61" s="140">
        <v>282</v>
      </c>
      <c r="J61" s="115">
        <v>8</v>
      </c>
      <c r="K61" s="116">
        <v>2.8368794326241136</v>
      </c>
    </row>
    <row r="62" spans="1:11" ht="14.1" customHeight="1" x14ac:dyDescent="0.2">
      <c r="A62" s="306" t="s">
        <v>292</v>
      </c>
      <c r="B62" s="307" t="s">
        <v>293</v>
      </c>
      <c r="C62" s="308"/>
      <c r="D62" s="113">
        <v>1.9867549668874172</v>
      </c>
      <c r="E62" s="115">
        <v>432</v>
      </c>
      <c r="F62" s="114">
        <v>441</v>
      </c>
      <c r="G62" s="114">
        <v>432</v>
      </c>
      <c r="H62" s="114">
        <v>403</v>
      </c>
      <c r="I62" s="140">
        <v>402</v>
      </c>
      <c r="J62" s="115">
        <v>30</v>
      </c>
      <c r="K62" s="116">
        <v>7.4626865671641793</v>
      </c>
    </row>
    <row r="63" spans="1:11" ht="14.1" customHeight="1" x14ac:dyDescent="0.2">
      <c r="A63" s="306"/>
      <c r="B63" s="307" t="s">
        <v>294</v>
      </c>
      <c r="C63" s="308"/>
      <c r="D63" s="113">
        <v>1.4486754966887416</v>
      </c>
      <c r="E63" s="115">
        <v>315</v>
      </c>
      <c r="F63" s="114">
        <v>334</v>
      </c>
      <c r="G63" s="114">
        <v>318</v>
      </c>
      <c r="H63" s="114">
        <v>314</v>
      </c>
      <c r="I63" s="140">
        <v>318</v>
      </c>
      <c r="J63" s="115">
        <v>-3</v>
      </c>
      <c r="K63" s="116">
        <v>-0.94339622641509435</v>
      </c>
    </row>
    <row r="64" spans="1:11" ht="14.1" customHeight="1" x14ac:dyDescent="0.2">
      <c r="A64" s="306" t="s">
        <v>295</v>
      </c>
      <c r="B64" s="307" t="s">
        <v>296</v>
      </c>
      <c r="C64" s="308"/>
      <c r="D64" s="113">
        <v>8.7380426784400292E-2</v>
      </c>
      <c r="E64" s="115">
        <v>19</v>
      </c>
      <c r="F64" s="114">
        <v>20</v>
      </c>
      <c r="G64" s="114">
        <v>20</v>
      </c>
      <c r="H64" s="114">
        <v>24</v>
      </c>
      <c r="I64" s="140">
        <v>24</v>
      </c>
      <c r="J64" s="115">
        <v>-5</v>
      </c>
      <c r="K64" s="116">
        <v>-20.833333333333332</v>
      </c>
    </row>
    <row r="65" spans="1:11" ht="14.1" customHeight="1" x14ac:dyDescent="0.2">
      <c r="A65" s="306" t="s">
        <v>297</v>
      </c>
      <c r="B65" s="307" t="s">
        <v>298</v>
      </c>
      <c r="C65" s="308"/>
      <c r="D65" s="113">
        <v>0.44610007358351728</v>
      </c>
      <c r="E65" s="115">
        <v>97</v>
      </c>
      <c r="F65" s="114">
        <v>99</v>
      </c>
      <c r="G65" s="114">
        <v>93</v>
      </c>
      <c r="H65" s="114">
        <v>101</v>
      </c>
      <c r="I65" s="140">
        <v>105</v>
      </c>
      <c r="J65" s="115">
        <v>-8</v>
      </c>
      <c r="K65" s="116">
        <v>-7.6190476190476186</v>
      </c>
    </row>
    <row r="66" spans="1:11" ht="14.1" customHeight="1" x14ac:dyDescent="0.2">
      <c r="A66" s="306">
        <v>82</v>
      </c>
      <c r="B66" s="307" t="s">
        <v>299</v>
      </c>
      <c r="C66" s="308"/>
      <c r="D66" s="113">
        <v>2.363870493009566</v>
      </c>
      <c r="E66" s="115">
        <v>514</v>
      </c>
      <c r="F66" s="114">
        <v>552</v>
      </c>
      <c r="G66" s="114">
        <v>556</v>
      </c>
      <c r="H66" s="114">
        <v>549</v>
      </c>
      <c r="I66" s="140">
        <v>536</v>
      </c>
      <c r="J66" s="115">
        <v>-22</v>
      </c>
      <c r="K66" s="116">
        <v>-4.1044776119402986</v>
      </c>
    </row>
    <row r="67" spans="1:11" ht="14.1" customHeight="1" x14ac:dyDescent="0.2">
      <c r="A67" s="306" t="s">
        <v>300</v>
      </c>
      <c r="B67" s="307" t="s">
        <v>301</v>
      </c>
      <c r="C67" s="308"/>
      <c r="D67" s="113">
        <v>0.85540838852097134</v>
      </c>
      <c r="E67" s="115">
        <v>186</v>
      </c>
      <c r="F67" s="114">
        <v>193</v>
      </c>
      <c r="G67" s="114">
        <v>190</v>
      </c>
      <c r="H67" s="114">
        <v>187</v>
      </c>
      <c r="I67" s="140">
        <v>183</v>
      </c>
      <c r="J67" s="115">
        <v>3</v>
      </c>
      <c r="K67" s="116">
        <v>1.639344262295082</v>
      </c>
    </row>
    <row r="68" spans="1:11" ht="14.1" customHeight="1" x14ac:dyDescent="0.2">
      <c r="A68" s="306" t="s">
        <v>302</v>
      </c>
      <c r="B68" s="307" t="s">
        <v>303</v>
      </c>
      <c r="C68" s="308"/>
      <c r="D68" s="113">
        <v>1.1037527593818985</v>
      </c>
      <c r="E68" s="115">
        <v>240</v>
      </c>
      <c r="F68" s="114">
        <v>273</v>
      </c>
      <c r="G68" s="114">
        <v>277</v>
      </c>
      <c r="H68" s="114">
        <v>275</v>
      </c>
      <c r="I68" s="140">
        <v>266</v>
      </c>
      <c r="J68" s="115">
        <v>-26</v>
      </c>
      <c r="K68" s="116">
        <v>-9.7744360902255636</v>
      </c>
    </row>
    <row r="69" spans="1:11" ht="14.1" customHeight="1" x14ac:dyDescent="0.2">
      <c r="A69" s="306">
        <v>83</v>
      </c>
      <c r="B69" s="307" t="s">
        <v>304</v>
      </c>
      <c r="C69" s="308"/>
      <c r="D69" s="113">
        <v>2.759381898454746</v>
      </c>
      <c r="E69" s="115">
        <v>600</v>
      </c>
      <c r="F69" s="114">
        <v>611</v>
      </c>
      <c r="G69" s="114">
        <v>593</v>
      </c>
      <c r="H69" s="114">
        <v>604</v>
      </c>
      <c r="I69" s="140">
        <v>585</v>
      </c>
      <c r="J69" s="115">
        <v>15</v>
      </c>
      <c r="K69" s="116">
        <v>2.5641025641025643</v>
      </c>
    </row>
    <row r="70" spans="1:11" ht="14.1" customHeight="1" x14ac:dyDescent="0.2">
      <c r="A70" s="306" t="s">
        <v>305</v>
      </c>
      <c r="B70" s="307" t="s">
        <v>306</v>
      </c>
      <c r="C70" s="308"/>
      <c r="D70" s="113">
        <v>1.637233259749816</v>
      </c>
      <c r="E70" s="115">
        <v>356</v>
      </c>
      <c r="F70" s="114">
        <v>363</v>
      </c>
      <c r="G70" s="114">
        <v>345</v>
      </c>
      <c r="H70" s="114">
        <v>354</v>
      </c>
      <c r="I70" s="140">
        <v>340</v>
      </c>
      <c r="J70" s="115">
        <v>16</v>
      </c>
      <c r="K70" s="116">
        <v>4.7058823529411766</v>
      </c>
    </row>
    <row r="71" spans="1:11" ht="14.1" customHeight="1" x14ac:dyDescent="0.2">
      <c r="A71" s="306"/>
      <c r="B71" s="307" t="s">
        <v>307</v>
      </c>
      <c r="C71" s="308"/>
      <c r="D71" s="113">
        <v>1.1497424576894775</v>
      </c>
      <c r="E71" s="115">
        <v>250</v>
      </c>
      <c r="F71" s="114">
        <v>254</v>
      </c>
      <c r="G71" s="114">
        <v>240</v>
      </c>
      <c r="H71" s="114">
        <v>253</v>
      </c>
      <c r="I71" s="140">
        <v>244</v>
      </c>
      <c r="J71" s="115">
        <v>6</v>
      </c>
      <c r="K71" s="116">
        <v>2.459016393442623</v>
      </c>
    </row>
    <row r="72" spans="1:11" ht="14.1" customHeight="1" x14ac:dyDescent="0.2">
      <c r="A72" s="306">
        <v>84</v>
      </c>
      <c r="B72" s="307" t="s">
        <v>308</v>
      </c>
      <c r="C72" s="308"/>
      <c r="D72" s="113">
        <v>1.5406548933038999</v>
      </c>
      <c r="E72" s="115">
        <v>335</v>
      </c>
      <c r="F72" s="114">
        <v>369</v>
      </c>
      <c r="G72" s="114">
        <v>333</v>
      </c>
      <c r="H72" s="114">
        <v>349</v>
      </c>
      <c r="I72" s="140">
        <v>324</v>
      </c>
      <c r="J72" s="115">
        <v>11</v>
      </c>
      <c r="K72" s="116">
        <v>3.3950617283950617</v>
      </c>
    </row>
    <row r="73" spans="1:11" ht="14.1" customHeight="1" x14ac:dyDescent="0.2">
      <c r="A73" s="306" t="s">
        <v>309</v>
      </c>
      <c r="B73" s="307" t="s">
        <v>310</v>
      </c>
      <c r="C73" s="308"/>
      <c r="D73" s="113">
        <v>3.679175864606328E-2</v>
      </c>
      <c r="E73" s="115">
        <v>8</v>
      </c>
      <c r="F73" s="114">
        <v>8</v>
      </c>
      <c r="G73" s="114">
        <v>8</v>
      </c>
      <c r="H73" s="114">
        <v>8</v>
      </c>
      <c r="I73" s="140">
        <v>8</v>
      </c>
      <c r="J73" s="115">
        <v>0</v>
      </c>
      <c r="K73" s="116">
        <v>0</v>
      </c>
    </row>
    <row r="74" spans="1:11" ht="14.1" customHeight="1" x14ac:dyDescent="0.2">
      <c r="A74" s="306" t="s">
        <v>311</v>
      </c>
      <c r="B74" s="307" t="s">
        <v>312</v>
      </c>
      <c r="C74" s="308"/>
      <c r="D74" s="113">
        <v>1.839587932303164E-2</v>
      </c>
      <c r="E74" s="115">
        <v>4</v>
      </c>
      <c r="F74" s="114">
        <v>5</v>
      </c>
      <c r="G74" s="114">
        <v>4</v>
      </c>
      <c r="H74" s="114">
        <v>4</v>
      </c>
      <c r="I74" s="140">
        <v>4</v>
      </c>
      <c r="J74" s="115">
        <v>0</v>
      </c>
      <c r="K74" s="116">
        <v>0</v>
      </c>
    </row>
    <row r="75" spans="1:11" ht="14.1" customHeight="1" x14ac:dyDescent="0.2">
      <c r="A75" s="306" t="s">
        <v>313</v>
      </c>
      <c r="B75" s="307" t="s">
        <v>314</v>
      </c>
      <c r="C75" s="308"/>
      <c r="D75" s="113">
        <v>0.43230316409124359</v>
      </c>
      <c r="E75" s="115">
        <v>94</v>
      </c>
      <c r="F75" s="114">
        <v>128</v>
      </c>
      <c r="G75" s="114">
        <v>101</v>
      </c>
      <c r="H75" s="114">
        <v>111</v>
      </c>
      <c r="I75" s="140">
        <v>87</v>
      </c>
      <c r="J75" s="115">
        <v>7</v>
      </c>
      <c r="K75" s="116">
        <v>8.0459770114942533</v>
      </c>
    </row>
    <row r="76" spans="1:11" ht="14.1" customHeight="1" x14ac:dyDescent="0.2">
      <c r="A76" s="306">
        <v>91</v>
      </c>
      <c r="B76" s="307" t="s">
        <v>315</v>
      </c>
      <c r="C76" s="308"/>
      <c r="D76" s="113">
        <v>4.5989698307579104E-2</v>
      </c>
      <c r="E76" s="115">
        <v>10</v>
      </c>
      <c r="F76" s="114">
        <v>16</v>
      </c>
      <c r="G76" s="114">
        <v>14</v>
      </c>
      <c r="H76" s="114">
        <v>13</v>
      </c>
      <c r="I76" s="140">
        <v>16</v>
      </c>
      <c r="J76" s="115">
        <v>-6</v>
      </c>
      <c r="K76" s="116">
        <v>-37.5</v>
      </c>
    </row>
    <row r="77" spans="1:11" ht="14.1" customHeight="1" x14ac:dyDescent="0.2">
      <c r="A77" s="306">
        <v>92</v>
      </c>
      <c r="B77" s="307" t="s">
        <v>316</v>
      </c>
      <c r="C77" s="308"/>
      <c r="D77" s="113">
        <v>0.3127299484915379</v>
      </c>
      <c r="E77" s="115">
        <v>68</v>
      </c>
      <c r="F77" s="114">
        <v>68</v>
      </c>
      <c r="G77" s="114">
        <v>63</v>
      </c>
      <c r="H77" s="114">
        <v>67</v>
      </c>
      <c r="I77" s="140">
        <v>73</v>
      </c>
      <c r="J77" s="115">
        <v>-5</v>
      </c>
      <c r="K77" s="116">
        <v>-6.8493150684931505</v>
      </c>
    </row>
    <row r="78" spans="1:11" ht="14.1" customHeight="1" x14ac:dyDescent="0.2">
      <c r="A78" s="306">
        <v>93</v>
      </c>
      <c r="B78" s="307" t="s">
        <v>317</v>
      </c>
      <c r="C78" s="308"/>
      <c r="D78" s="113">
        <v>5.518763796909492E-2</v>
      </c>
      <c r="E78" s="115">
        <v>12</v>
      </c>
      <c r="F78" s="114">
        <v>15</v>
      </c>
      <c r="G78" s="114">
        <v>12</v>
      </c>
      <c r="H78" s="114">
        <v>12</v>
      </c>
      <c r="I78" s="140">
        <v>12</v>
      </c>
      <c r="J78" s="115">
        <v>0</v>
      </c>
      <c r="K78" s="116">
        <v>0</v>
      </c>
    </row>
    <row r="79" spans="1:11" ht="14.1" customHeight="1" x14ac:dyDescent="0.2">
      <c r="A79" s="306">
        <v>94</v>
      </c>
      <c r="B79" s="307" t="s">
        <v>318</v>
      </c>
      <c r="C79" s="308"/>
      <c r="D79" s="113">
        <v>0.46909492273730685</v>
      </c>
      <c r="E79" s="115">
        <v>102</v>
      </c>
      <c r="F79" s="114">
        <v>109</v>
      </c>
      <c r="G79" s="114">
        <v>102</v>
      </c>
      <c r="H79" s="114">
        <v>118</v>
      </c>
      <c r="I79" s="140">
        <v>124</v>
      </c>
      <c r="J79" s="115">
        <v>-22</v>
      </c>
      <c r="K79" s="116">
        <v>-17.741935483870968</v>
      </c>
    </row>
    <row r="80" spans="1:11" ht="14.1" customHeight="1" x14ac:dyDescent="0.2">
      <c r="A80" s="306" t="s">
        <v>319</v>
      </c>
      <c r="B80" s="307" t="s">
        <v>320</v>
      </c>
      <c r="C80" s="308"/>
      <c r="D80" s="113">
        <v>1.839587932303164E-2</v>
      </c>
      <c r="E80" s="115">
        <v>4</v>
      </c>
      <c r="F80" s="114">
        <v>4</v>
      </c>
      <c r="G80" s="114">
        <v>4</v>
      </c>
      <c r="H80" s="114">
        <v>4</v>
      </c>
      <c r="I80" s="140">
        <v>4</v>
      </c>
      <c r="J80" s="115">
        <v>0</v>
      </c>
      <c r="K80" s="116">
        <v>0</v>
      </c>
    </row>
    <row r="81" spans="1:11" ht="14.1" customHeight="1" x14ac:dyDescent="0.2">
      <c r="A81" s="310" t="s">
        <v>321</v>
      </c>
      <c r="B81" s="311" t="s">
        <v>333</v>
      </c>
      <c r="C81" s="312"/>
      <c r="D81" s="125">
        <v>3.0629139072847682</v>
      </c>
      <c r="E81" s="143">
        <v>666</v>
      </c>
      <c r="F81" s="144">
        <v>681</v>
      </c>
      <c r="G81" s="144">
        <v>664</v>
      </c>
      <c r="H81" s="144">
        <v>675</v>
      </c>
      <c r="I81" s="145">
        <v>685</v>
      </c>
      <c r="J81" s="143">
        <v>-19</v>
      </c>
      <c r="K81" s="146">
        <v>-2.7737226277372264</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6416</v>
      </c>
      <c r="G12" s="536">
        <v>5504</v>
      </c>
      <c r="H12" s="536">
        <v>8589</v>
      </c>
      <c r="I12" s="536">
        <v>6050</v>
      </c>
      <c r="J12" s="537">
        <v>6569</v>
      </c>
      <c r="K12" s="538">
        <v>-153</v>
      </c>
      <c r="L12" s="349">
        <v>-2.3291216319074439</v>
      </c>
    </row>
    <row r="13" spans="1:17" s="110" customFormat="1" ht="15" customHeight="1" x14ac:dyDescent="0.2">
      <c r="A13" s="350" t="s">
        <v>344</v>
      </c>
      <c r="B13" s="351" t="s">
        <v>345</v>
      </c>
      <c r="C13" s="347"/>
      <c r="D13" s="347"/>
      <c r="E13" s="348"/>
      <c r="F13" s="536">
        <v>3988</v>
      </c>
      <c r="G13" s="536">
        <v>3183</v>
      </c>
      <c r="H13" s="536">
        <v>5057</v>
      </c>
      <c r="I13" s="536">
        <v>3788</v>
      </c>
      <c r="J13" s="537">
        <v>3772</v>
      </c>
      <c r="K13" s="538">
        <v>216</v>
      </c>
      <c r="L13" s="349">
        <v>5.7264050901378578</v>
      </c>
    </row>
    <row r="14" spans="1:17" s="110" customFormat="1" ht="22.5" customHeight="1" x14ac:dyDescent="0.2">
      <c r="A14" s="350"/>
      <c r="B14" s="351" t="s">
        <v>346</v>
      </c>
      <c r="C14" s="347"/>
      <c r="D14" s="347"/>
      <c r="E14" s="348"/>
      <c r="F14" s="536">
        <v>2428</v>
      </c>
      <c r="G14" s="536">
        <v>2321</v>
      </c>
      <c r="H14" s="536">
        <v>3532</v>
      </c>
      <c r="I14" s="536">
        <v>2262</v>
      </c>
      <c r="J14" s="537">
        <v>2797</v>
      </c>
      <c r="K14" s="538">
        <v>-369</v>
      </c>
      <c r="L14" s="349">
        <v>-13.192706471219163</v>
      </c>
    </row>
    <row r="15" spans="1:17" s="110" customFormat="1" ht="15" customHeight="1" x14ac:dyDescent="0.2">
      <c r="A15" s="350" t="s">
        <v>347</v>
      </c>
      <c r="B15" s="351" t="s">
        <v>108</v>
      </c>
      <c r="C15" s="347"/>
      <c r="D15" s="347"/>
      <c r="E15" s="348"/>
      <c r="F15" s="536">
        <v>1374</v>
      </c>
      <c r="G15" s="536">
        <v>1349</v>
      </c>
      <c r="H15" s="536">
        <v>3232</v>
      </c>
      <c r="I15" s="536">
        <v>1279</v>
      </c>
      <c r="J15" s="537">
        <v>1302</v>
      </c>
      <c r="K15" s="538">
        <v>72</v>
      </c>
      <c r="L15" s="349">
        <v>5.5299539170506913</v>
      </c>
    </row>
    <row r="16" spans="1:17" s="110" customFormat="1" ht="15" customHeight="1" x14ac:dyDescent="0.2">
      <c r="A16" s="350"/>
      <c r="B16" s="351" t="s">
        <v>109</v>
      </c>
      <c r="C16" s="347"/>
      <c r="D16" s="347"/>
      <c r="E16" s="348"/>
      <c r="F16" s="536">
        <v>4392</v>
      </c>
      <c r="G16" s="536">
        <v>3628</v>
      </c>
      <c r="H16" s="536">
        <v>4652</v>
      </c>
      <c r="I16" s="536">
        <v>4180</v>
      </c>
      <c r="J16" s="537">
        <v>4539</v>
      </c>
      <c r="K16" s="538">
        <v>-147</v>
      </c>
      <c r="L16" s="349">
        <v>-3.2385988103106409</v>
      </c>
    </row>
    <row r="17" spans="1:12" s="110" customFormat="1" ht="15" customHeight="1" x14ac:dyDescent="0.2">
      <c r="A17" s="350"/>
      <c r="B17" s="351" t="s">
        <v>110</v>
      </c>
      <c r="C17" s="347"/>
      <c r="D17" s="347"/>
      <c r="E17" s="348"/>
      <c r="F17" s="536">
        <v>562</v>
      </c>
      <c r="G17" s="536">
        <v>440</v>
      </c>
      <c r="H17" s="536">
        <v>553</v>
      </c>
      <c r="I17" s="536">
        <v>506</v>
      </c>
      <c r="J17" s="537">
        <v>617</v>
      </c>
      <c r="K17" s="538">
        <v>-55</v>
      </c>
      <c r="L17" s="349">
        <v>-8.9141004862236635</v>
      </c>
    </row>
    <row r="18" spans="1:12" s="110" customFormat="1" ht="15" customHeight="1" x14ac:dyDescent="0.2">
      <c r="A18" s="350"/>
      <c r="B18" s="351" t="s">
        <v>111</v>
      </c>
      <c r="C18" s="347"/>
      <c r="D18" s="347"/>
      <c r="E18" s="348"/>
      <c r="F18" s="536">
        <v>88</v>
      </c>
      <c r="G18" s="536">
        <v>87</v>
      </c>
      <c r="H18" s="536">
        <v>152</v>
      </c>
      <c r="I18" s="536">
        <v>85</v>
      </c>
      <c r="J18" s="537">
        <v>111</v>
      </c>
      <c r="K18" s="538">
        <v>-23</v>
      </c>
      <c r="L18" s="349">
        <v>-20.72072072072072</v>
      </c>
    </row>
    <row r="19" spans="1:12" s="110" customFormat="1" ht="15" customHeight="1" x14ac:dyDescent="0.2">
      <c r="A19" s="118" t="s">
        <v>113</v>
      </c>
      <c r="B19" s="119" t="s">
        <v>181</v>
      </c>
      <c r="C19" s="347"/>
      <c r="D19" s="347"/>
      <c r="E19" s="348"/>
      <c r="F19" s="536">
        <v>3953</v>
      </c>
      <c r="G19" s="536">
        <v>3430</v>
      </c>
      <c r="H19" s="536">
        <v>5946</v>
      </c>
      <c r="I19" s="536">
        <v>3927</v>
      </c>
      <c r="J19" s="537">
        <v>3996</v>
      </c>
      <c r="K19" s="538">
        <v>-43</v>
      </c>
      <c r="L19" s="349">
        <v>-1.0760760760760761</v>
      </c>
    </row>
    <row r="20" spans="1:12" s="110" customFormat="1" ht="15" customHeight="1" x14ac:dyDescent="0.2">
      <c r="A20" s="118"/>
      <c r="B20" s="119" t="s">
        <v>182</v>
      </c>
      <c r="C20" s="347"/>
      <c r="D20" s="347"/>
      <c r="E20" s="348"/>
      <c r="F20" s="536">
        <v>2463</v>
      </c>
      <c r="G20" s="536">
        <v>2074</v>
      </c>
      <c r="H20" s="536">
        <v>2643</v>
      </c>
      <c r="I20" s="536">
        <v>2123</v>
      </c>
      <c r="J20" s="537">
        <v>2573</v>
      </c>
      <c r="K20" s="538">
        <v>-110</v>
      </c>
      <c r="L20" s="349">
        <v>-4.2751651768363779</v>
      </c>
    </row>
    <row r="21" spans="1:12" s="110" customFormat="1" ht="15" customHeight="1" x14ac:dyDescent="0.2">
      <c r="A21" s="118" t="s">
        <v>113</v>
      </c>
      <c r="B21" s="119" t="s">
        <v>116</v>
      </c>
      <c r="C21" s="347"/>
      <c r="D21" s="347"/>
      <c r="E21" s="348"/>
      <c r="F21" s="536">
        <v>4592</v>
      </c>
      <c r="G21" s="536">
        <v>4054</v>
      </c>
      <c r="H21" s="536">
        <v>6644</v>
      </c>
      <c r="I21" s="536">
        <v>4416</v>
      </c>
      <c r="J21" s="537">
        <v>5027</v>
      </c>
      <c r="K21" s="538">
        <v>-435</v>
      </c>
      <c r="L21" s="349">
        <v>-8.6532723294211262</v>
      </c>
    </row>
    <row r="22" spans="1:12" s="110" customFormat="1" ht="15" customHeight="1" x14ac:dyDescent="0.2">
      <c r="A22" s="118"/>
      <c r="B22" s="119" t="s">
        <v>117</v>
      </c>
      <c r="C22" s="347"/>
      <c r="D22" s="347"/>
      <c r="E22" s="348"/>
      <c r="F22" s="536">
        <v>1808</v>
      </c>
      <c r="G22" s="536">
        <v>1438</v>
      </c>
      <c r="H22" s="536">
        <v>1925</v>
      </c>
      <c r="I22" s="536">
        <v>1604</v>
      </c>
      <c r="J22" s="537">
        <v>1527</v>
      </c>
      <c r="K22" s="538">
        <v>281</v>
      </c>
      <c r="L22" s="349">
        <v>18.402095612311722</v>
      </c>
    </row>
    <row r="23" spans="1:12" s="110" customFormat="1" ht="15" customHeight="1" x14ac:dyDescent="0.2">
      <c r="A23" s="352" t="s">
        <v>347</v>
      </c>
      <c r="B23" s="353" t="s">
        <v>193</v>
      </c>
      <c r="C23" s="354"/>
      <c r="D23" s="354"/>
      <c r="E23" s="355"/>
      <c r="F23" s="539">
        <v>116</v>
      </c>
      <c r="G23" s="539">
        <v>312</v>
      </c>
      <c r="H23" s="539">
        <v>1474</v>
      </c>
      <c r="I23" s="539">
        <v>174</v>
      </c>
      <c r="J23" s="540">
        <v>114</v>
      </c>
      <c r="K23" s="541">
        <v>2</v>
      </c>
      <c r="L23" s="356">
        <v>1.7543859649122806</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38.799999999999997</v>
      </c>
      <c r="G25" s="542">
        <v>38.6</v>
      </c>
      <c r="H25" s="542">
        <v>42.6</v>
      </c>
      <c r="I25" s="542">
        <v>38.799999999999997</v>
      </c>
      <c r="J25" s="542">
        <v>38.9</v>
      </c>
      <c r="K25" s="543" t="s">
        <v>349</v>
      </c>
      <c r="L25" s="364">
        <v>-0.10000000000000142</v>
      </c>
    </row>
    <row r="26" spans="1:12" s="110" customFormat="1" ht="15" customHeight="1" x14ac:dyDescent="0.2">
      <c r="A26" s="365" t="s">
        <v>105</v>
      </c>
      <c r="B26" s="366" t="s">
        <v>345</v>
      </c>
      <c r="C26" s="362"/>
      <c r="D26" s="362"/>
      <c r="E26" s="363"/>
      <c r="F26" s="542">
        <v>35.9</v>
      </c>
      <c r="G26" s="542">
        <v>35.1</v>
      </c>
      <c r="H26" s="542">
        <v>40.1</v>
      </c>
      <c r="I26" s="542">
        <v>35.299999999999997</v>
      </c>
      <c r="J26" s="544">
        <v>36.799999999999997</v>
      </c>
      <c r="K26" s="543" t="s">
        <v>349</v>
      </c>
      <c r="L26" s="364">
        <v>-0.89999999999999858</v>
      </c>
    </row>
    <row r="27" spans="1:12" s="110" customFormat="1" ht="15" customHeight="1" x14ac:dyDescent="0.2">
      <c r="A27" s="365"/>
      <c r="B27" s="366" t="s">
        <v>346</v>
      </c>
      <c r="C27" s="362"/>
      <c r="D27" s="362"/>
      <c r="E27" s="363"/>
      <c r="F27" s="542">
        <v>43.5</v>
      </c>
      <c r="G27" s="542">
        <v>43.5</v>
      </c>
      <c r="H27" s="542">
        <v>46.5</v>
      </c>
      <c r="I27" s="542">
        <v>44.9</v>
      </c>
      <c r="J27" s="542">
        <v>41.8</v>
      </c>
      <c r="K27" s="543" t="s">
        <v>349</v>
      </c>
      <c r="L27" s="364">
        <v>1.7000000000000028</v>
      </c>
    </row>
    <row r="28" spans="1:12" s="110" customFormat="1" ht="15" customHeight="1" x14ac:dyDescent="0.2">
      <c r="A28" s="365" t="s">
        <v>113</v>
      </c>
      <c r="B28" s="366" t="s">
        <v>108</v>
      </c>
      <c r="C28" s="362"/>
      <c r="D28" s="362"/>
      <c r="E28" s="363"/>
      <c r="F28" s="542">
        <v>51.9</v>
      </c>
      <c r="G28" s="542">
        <v>44</v>
      </c>
      <c r="H28" s="542">
        <v>48.9</v>
      </c>
      <c r="I28" s="542">
        <v>49</v>
      </c>
      <c r="J28" s="542">
        <v>49.7</v>
      </c>
      <c r="K28" s="543" t="s">
        <v>349</v>
      </c>
      <c r="L28" s="364">
        <v>2.1999999999999957</v>
      </c>
    </row>
    <row r="29" spans="1:12" s="110" customFormat="1" ht="11.25" x14ac:dyDescent="0.2">
      <c r="A29" s="365"/>
      <c r="B29" s="366" t="s">
        <v>109</v>
      </c>
      <c r="C29" s="362"/>
      <c r="D29" s="362"/>
      <c r="E29" s="363"/>
      <c r="F29" s="542">
        <v>35.799999999999997</v>
      </c>
      <c r="G29" s="542">
        <v>35.4</v>
      </c>
      <c r="H29" s="542">
        <v>39.200000000000003</v>
      </c>
      <c r="I29" s="542">
        <v>35.200000000000003</v>
      </c>
      <c r="J29" s="544">
        <v>35.9</v>
      </c>
      <c r="K29" s="543" t="s">
        <v>349</v>
      </c>
      <c r="L29" s="364">
        <v>-0.10000000000000142</v>
      </c>
    </row>
    <row r="30" spans="1:12" s="110" customFormat="1" ht="15" customHeight="1" x14ac:dyDescent="0.2">
      <c r="A30" s="365"/>
      <c r="B30" s="366" t="s">
        <v>110</v>
      </c>
      <c r="C30" s="362"/>
      <c r="D30" s="362"/>
      <c r="E30" s="363"/>
      <c r="F30" s="542">
        <v>30.4</v>
      </c>
      <c r="G30" s="542">
        <v>46.8</v>
      </c>
      <c r="H30" s="542">
        <v>45.9</v>
      </c>
      <c r="I30" s="542">
        <v>41.7</v>
      </c>
      <c r="J30" s="542">
        <v>34.4</v>
      </c>
      <c r="K30" s="543" t="s">
        <v>349</v>
      </c>
      <c r="L30" s="364">
        <v>-4</v>
      </c>
    </row>
    <row r="31" spans="1:12" s="110" customFormat="1" ht="15" customHeight="1" x14ac:dyDescent="0.2">
      <c r="A31" s="365"/>
      <c r="B31" s="366" t="s">
        <v>111</v>
      </c>
      <c r="C31" s="362"/>
      <c r="D31" s="362"/>
      <c r="E31" s="363"/>
      <c r="F31" s="542">
        <v>50</v>
      </c>
      <c r="G31" s="542">
        <v>62.1</v>
      </c>
      <c r="H31" s="542">
        <v>65.8</v>
      </c>
      <c r="I31" s="542">
        <v>60</v>
      </c>
      <c r="J31" s="542">
        <v>73</v>
      </c>
      <c r="K31" s="543" t="s">
        <v>349</v>
      </c>
      <c r="L31" s="364">
        <v>-23</v>
      </c>
    </row>
    <row r="32" spans="1:12" s="110" customFormat="1" ht="15" customHeight="1" x14ac:dyDescent="0.2">
      <c r="A32" s="367" t="s">
        <v>113</v>
      </c>
      <c r="B32" s="368" t="s">
        <v>181</v>
      </c>
      <c r="C32" s="362"/>
      <c r="D32" s="362"/>
      <c r="E32" s="363"/>
      <c r="F32" s="542">
        <v>33.700000000000003</v>
      </c>
      <c r="G32" s="542">
        <v>32.299999999999997</v>
      </c>
      <c r="H32" s="542">
        <v>38.1</v>
      </c>
      <c r="I32" s="542">
        <v>35.1</v>
      </c>
      <c r="J32" s="544">
        <v>35</v>
      </c>
      <c r="K32" s="543" t="s">
        <v>349</v>
      </c>
      <c r="L32" s="364">
        <v>-1.2999999999999972</v>
      </c>
    </row>
    <row r="33" spans="1:12" s="110" customFormat="1" ht="15" customHeight="1" x14ac:dyDescent="0.2">
      <c r="A33" s="367"/>
      <c r="B33" s="368" t="s">
        <v>182</v>
      </c>
      <c r="C33" s="362"/>
      <c r="D33" s="362"/>
      <c r="E33" s="363"/>
      <c r="F33" s="542">
        <v>46.7</v>
      </c>
      <c r="G33" s="542">
        <v>47.8</v>
      </c>
      <c r="H33" s="542">
        <v>50</v>
      </c>
      <c r="I33" s="542">
        <v>45.4</v>
      </c>
      <c r="J33" s="542">
        <v>44.8</v>
      </c>
      <c r="K33" s="543" t="s">
        <v>349</v>
      </c>
      <c r="L33" s="364">
        <v>1.9000000000000057</v>
      </c>
    </row>
    <row r="34" spans="1:12" s="369" customFormat="1" ht="15" customHeight="1" x14ac:dyDescent="0.2">
      <c r="A34" s="367" t="s">
        <v>113</v>
      </c>
      <c r="B34" s="368" t="s">
        <v>116</v>
      </c>
      <c r="C34" s="362"/>
      <c r="D34" s="362"/>
      <c r="E34" s="363"/>
      <c r="F34" s="542">
        <v>39.299999999999997</v>
      </c>
      <c r="G34" s="542">
        <v>40.5</v>
      </c>
      <c r="H34" s="542">
        <v>44.6</v>
      </c>
      <c r="I34" s="542">
        <v>41.2</v>
      </c>
      <c r="J34" s="542">
        <v>40.4</v>
      </c>
      <c r="K34" s="543" t="s">
        <v>349</v>
      </c>
      <c r="L34" s="364">
        <v>-1.1000000000000014</v>
      </c>
    </row>
    <row r="35" spans="1:12" s="369" customFormat="1" ht="11.25" x14ac:dyDescent="0.2">
      <c r="A35" s="370"/>
      <c r="B35" s="371" t="s">
        <v>117</v>
      </c>
      <c r="C35" s="372"/>
      <c r="D35" s="372"/>
      <c r="E35" s="373"/>
      <c r="F35" s="545">
        <v>37.5</v>
      </c>
      <c r="G35" s="545">
        <v>33.5</v>
      </c>
      <c r="H35" s="545">
        <v>37</v>
      </c>
      <c r="I35" s="545">
        <v>32.299999999999997</v>
      </c>
      <c r="J35" s="546">
        <v>34</v>
      </c>
      <c r="K35" s="547" t="s">
        <v>349</v>
      </c>
      <c r="L35" s="374">
        <v>3.5</v>
      </c>
    </row>
    <row r="36" spans="1:12" s="369" customFormat="1" ht="15.95" customHeight="1" x14ac:dyDescent="0.2">
      <c r="A36" s="375" t="s">
        <v>350</v>
      </c>
      <c r="B36" s="376"/>
      <c r="C36" s="377"/>
      <c r="D36" s="376"/>
      <c r="E36" s="378"/>
      <c r="F36" s="548">
        <v>6273</v>
      </c>
      <c r="G36" s="548">
        <v>5118</v>
      </c>
      <c r="H36" s="548">
        <v>6783</v>
      </c>
      <c r="I36" s="548">
        <v>5847</v>
      </c>
      <c r="J36" s="548">
        <v>6410</v>
      </c>
      <c r="K36" s="549">
        <v>-137</v>
      </c>
      <c r="L36" s="380">
        <v>-2.1372854914196568</v>
      </c>
    </row>
    <row r="37" spans="1:12" s="369" customFormat="1" ht="15.95" customHeight="1" x14ac:dyDescent="0.2">
      <c r="A37" s="381"/>
      <c r="B37" s="382" t="s">
        <v>113</v>
      </c>
      <c r="C37" s="382" t="s">
        <v>351</v>
      </c>
      <c r="D37" s="382"/>
      <c r="E37" s="383"/>
      <c r="F37" s="548">
        <v>2432</v>
      </c>
      <c r="G37" s="548">
        <v>1973</v>
      </c>
      <c r="H37" s="548">
        <v>2892</v>
      </c>
      <c r="I37" s="548">
        <v>2269</v>
      </c>
      <c r="J37" s="548">
        <v>2494</v>
      </c>
      <c r="K37" s="549">
        <v>-62</v>
      </c>
      <c r="L37" s="380">
        <v>-2.4859663191659984</v>
      </c>
    </row>
    <row r="38" spans="1:12" s="369" customFormat="1" ht="15.95" customHeight="1" x14ac:dyDescent="0.2">
      <c r="A38" s="381"/>
      <c r="B38" s="384" t="s">
        <v>105</v>
      </c>
      <c r="C38" s="384" t="s">
        <v>106</v>
      </c>
      <c r="D38" s="385"/>
      <c r="E38" s="383"/>
      <c r="F38" s="548">
        <v>3913</v>
      </c>
      <c r="G38" s="548">
        <v>3025</v>
      </c>
      <c r="H38" s="548">
        <v>4084</v>
      </c>
      <c r="I38" s="548">
        <v>3699</v>
      </c>
      <c r="J38" s="550">
        <v>3689</v>
      </c>
      <c r="K38" s="549">
        <v>224</v>
      </c>
      <c r="L38" s="380">
        <v>6.0721062618595827</v>
      </c>
    </row>
    <row r="39" spans="1:12" s="369" customFormat="1" ht="15.95" customHeight="1" x14ac:dyDescent="0.2">
      <c r="A39" s="381"/>
      <c r="B39" s="385"/>
      <c r="C39" s="382" t="s">
        <v>352</v>
      </c>
      <c r="D39" s="385"/>
      <c r="E39" s="383"/>
      <c r="F39" s="548">
        <v>1406</v>
      </c>
      <c r="G39" s="548">
        <v>1063</v>
      </c>
      <c r="H39" s="548">
        <v>1637</v>
      </c>
      <c r="I39" s="548">
        <v>1305</v>
      </c>
      <c r="J39" s="548">
        <v>1356</v>
      </c>
      <c r="K39" s="549">
        <v>50</v>
      </c>
      <c r="L39" s="380">
        <v>3.6873156342182889</v>
      </c>
    </row>
    <row r="40" spans="1:12" s="369" customFormat="1" ht="15.95" customHeight="1" x14ac:dyDescent="0.2">
      <c r="A40" s="381"/>
      <c r="B40" s="384"/>
      <c r="C40" s="384" t="s">
        <v>107</v>
      </c>
      <c r="D40" s="385"/>
      <c r="E40" s="383"/>
      <c r="F40" s="548">
        <v>2360</v>
      </c>
      <c r="G40" s="548">
        <v>2093</v>
      </c>
      <c r="H40" s="548">
        <v>2699</v>
      </c>
      <c r="I40" s="548">
        <v>2148</v>
      </c>
      <c r="J40" s="548">
        <v>2721</v>
      </c>
      <c r="K40" s="549">
        <v>-361</v>
      </c>
      <c r="L40" s="380">
        <v>-13.267181183388461</v>
      </c>
    </row>
    <row r="41" spans="1:12" s="369" customFormat="1" ht="24" customHeight="1" x14ac:dyDescent="0.2">
      <c r="A41" s="381"/>
      <c r="B41" s="385"/>
      <c r="C41" s="382" t="s">
        <v>352</v>
      </c>
      <c r="D41" s="385"/>
      <c r="E41" s="383"/>
      <c r="F41" s="548">
        <v>1026</v>
      </c>
      <c r="G41" s="548">
        <v>910</v>
      </c>
      <c r="H41" s="548">
        <v>1255</v>
      </c>
      <c r="I41" s="548">
        <v>964</v>
      </c>
      <c r="J41" s="550">
        <v>1138</v>
      </c>
      <c r="K41" s="549">
        <v>-112</v>
      </c>
      <c r="L41" s="380">
        <v>-9.8418277680140598</v>
      </c>
    </row>
    <row r="42" spans="1:12" s="110" customFormat="1" ht="15" customHeight="1" x14ac:dyDescent="0.2">
      <c r="A42" s="381"/>
      <c r="B42" s="384" t="s">
        <v>113</v>
      </c>
      <c r="C42" s="384" t="s">
        <v>353</v>
      </c>
      <c r="D42" s="385"/>
      <c r="E42" s="383"/>
      <c r="F42" s="548">
        <v>1259</v>
      </c>
      <c r="G42" s="548">
        <v>1027</v>
      </c>
      <c r="H42" s="548">
        <v>1619</v>
      </c>
      <c r="I42" s="548">
        <v>1130</v>
      </c>
      <c r="J42" s="548">
        <v>1176</v>
      </c>
      <c r="K42" s="549">
        <v>83</v>
      </c>
      <c r="L42" s="380">
        <v>7.0578231292517009</v>
      </c>
    </row>
    <row r="43" spans="1:12" s="110" customFormat="1" ht="15" customHeight="1" x14ac:dyDescent="0.2">
      <c r="A43" s="381"/>
      <c r="B43" s="385"/>
      <c r="C43" s="382" t="s">
        <v>352</v>
      </c>
      <c r="D43" s="385"/>
      <c r="E43" s="383"/>
      <c r="F43" s="548">
        <v>653</v>
      </c>
      <c r="G43" s="548">
        <v>452</v>
      </c>
      <c r="H43" s="548">
        <v>791</v>
      </c>
      <c r="I43" s="548">
        <v>554</v>
      </c>
      <c r="J43" s="548">
        <v>585</v>
      </c>
      <c r="K43" s="549">
        <v>68</v>
      </c>
      <c r="L43" s="380">
        <v>11.623931623931623</v>
      </c>
    </row>
    <row r="44" spans="1:12" s="110" customFormat="1" ht="15" customHeight="1" x14ac:dyDescent="0.2">
      <c r="A44" s="381"/>
      <c r="B44" s="384"/>
      <c r="C44" s="366" t="s">
        <v>109</v>
      </c>
      <c r="D44" s="385"/>
      <c r="E44" s="383"/>
      <c r="F44" s="548">
        <v>4364</v>
      </c>
      <c r="G44" s="548">
        <v>3564</v>
      </c>
      <c r="H44" s="548">
        <v>4461</v>
      </c>
      <c r="I44" s="548">
        <v>4126</v>
      </c>
      <c r="J44" s="550">
        <v>4506</v>
      </c>
      <c r="K44" s="549">
        <v>-142</v>
      </c>
      <c r="L44" s="380">
        <v>-3.1513537505548159</v>
      </c>
    </row>
    <row r="45" spans="1:12" s="110" customFormat="1" ht="15" customHeight="1" x14ac:dyDescent="0.2">
      <c r="A45" s="381"/>
      <c r="B45" s="385"/>
      <c r="C45" s="382" t="s">
        <v>352</v>
      </c>
      <c r="D45" s="385"/>
      <c r="E45" s="383"/>
      <c r="F45" s="548">
        <v>1564</v>
      </c>
      <c r="G45" s="548">
        <v>1261</v>
      </c>
      <c r="H45" s="548">
        <v>1748</v>
      </c>
      <c r="I45" s="548">
        <v>1453</v>
      </c>
      <c r="J45" s="548">
        <v>1616</v>
      </c>
      <c r="K45" s="549">
        <v>-52</v>
      </c>
      <c r="L45" s="380">
        <v>-3.217821782178218</v>
      </c>
    </row>
    <row r="46" spans="1:12" s="110" customFormat="1" ht="15" customHeight="1" x14ac:dyDescent="0.2">
      <c r="A46" s="381"/>
      <c r="B46" s="384"/>
      <c r="C46" s="366" t="s">
        <v>110</v>
      </c>
      <c r="D46" s="385"/>
      <c r="E46" s="383"/>
      <c r="F46" s="548">
        <v>562</v>
      </c>
      <c r="G46" s="548">
        <v>440</v>
      </c>
      <c r="H46" s="548">
        <v>551</v>
      </c>
      <c r="I46" s="548">
        <v>506</v>
      </c>
      <c r="J46" s="548">
        <v>617</v>
      </c>
      <c r="K46" s="549">
        <v>-55</v>
      </c>
      <c r="L46" s="380">
        <v>-8.9141004862236635</v>
      </c>
    </row>
    <row r="47" spans="1:12" s="110" customFormat="1" ht="15" customHeight="1" x14ac:dyDescent="0.2">
      <c r="A47" s="381"/>
      <c r="B47" s="385"/>
      <c r="C47" s="382" t="s">
        <v>352</v>
      </c>
      <c r="D47" s="385"/>
      <c r="E47" s="383"/>
      <c r="F47" s="548">
        <v>171</v>
      </c>
      <c r="G47" s="548">
        <v>206</v>
      </c>
      <c r="H47" s="548">
        <v>253</v>
      </c>
      <c r="I47" s="548">
        <v>211</v>
      </c>
      <c r="J47" s="550">
        <v>212</v>
      </c>
      <c r="K47" s="549">
        <v>-41</v>
      </c>
      <c r="L47" s="380">
        <v>-19.339622641509433</v>
      </c>
    </row>
    <row r="48" spans="1:12" s="110" customFormat="1" ht="15" customHeight="1" x14ac:dyDescent="0.2">
      <c r="A48" s="381"/>
      <c r="B48" s="385"/>
      <c r="C48" s="366" t="s">
        <v>111</v>
      </c>
      <c r="D48" s="386"/>
      <c r="E48" s="387"/>
      <c r="F48" s="548">
        <v>88</v>
      </c>
      <c r="G48" s="548">
        <v>87</v>
      </c>
      <c r="H48" s="548">
        <v>152</v>
      </c>
      <c r="I48" s="548">
        <v>85</v>
      </c>
      <c r="J48" s="548">
        <v>111</v>
      </c>
      <c r="K48" s="549">
        <v>-23</v>
      </c>
      <c r="L48" s="380">
        <v>-20.72072072072072</v>
      </c>
    </row>
    <row r="49" spans="1:12" s="110" customFormat="1" ht="15" customHeight="1" x14ac:dyDescent="0.2">
      <c r="A49" s="381"/>
      <c r="B49" s="385"/>
      <c r="C49" s="382" t="s">
        <v>352</v>
      </c>
      <c r="D49" s="385"/>
      <c r="E49" s="383"/>
      <c r="F49" s="548">
        <v>44</v>
      </c>
      <c r="G49" s="548">
        <v>54</v>
      </c>
      <c r="H49" s="548">
        <v>100</v>
      </c>
      <c r="I49" s="548">
        <v>51</v>
      </c>
      <c r="J49" s="548">
        <v>81</v>
      </c>
      <c r="K49" s="549">
        <v>-37</v>
      </c>
      <c r="L49" s="380">
        <v>-45.679012345679013</v>
      </c>
    </row>
    <row r="50" spans="1:12" s="110" customFormat="1" ht="15" customHeight="1" x14ac:dyDescent="0.2">
      <c r="A50" s="381"/>
      <c r="B50" s="384" t="s">
        <v>113</v>
      </c>
      <c r="C50" s="382" t="s">
        <v>181</v>
      </c>
      <c r="D50" s="385"/>
      <c r="E50" s="383"/>
      <c r="F50" s="548">
        <v>3815</v>
      </c>
      <c r="G50" s="548">
        <v>3063</v>
      </c>
      <c r="H50" s="548">
        <v>4199</v>
      </c>
      <c r="I50" s="548">
        <v>3740</v>
      </c>
      <c r="J50" s="550">
        <v>3847</v>
      </c>
      <c r="K50" s="549">
        <v>-32</v>
      </c>
      <c r="L50" s="380">
        <v>-0.83181700025994276</v>
      </c>
    </row>
    <row r="51" spans="1:12" s="110" customFormat="1" ht="15" customHeight="1" x14ac:dyDescent="0.2">
      <c r="A51" s="381"/>
      <c r="B51" s="385"/>
      <c r="C51" s="382" t="s">
        <v>352</v>
      </c>
      <c r="D51" s="385"/>
      <c r="E51" s="383"/>
      <c r="F51" s="548">
        <v>1285</v>
      </c>
      <c r="G51" s="548">
        <v>990</v>
      </c>
      <c r="H51" s="548">
        <v>1599</v>
      </c>
      <c r="I51" s="548">
        <v>1312</v>
      </c>
      <c r="J51" s="548">
        <v>1347</v>
      </c>
      <c r="K51" s="549">
        <v>-62</v>
      </c>
      <c r="L51" s="380">
        <v>-4.6028210838901265</v>
      </c>
    </row>
    <row r="52" spans="1:12" s="110" customFormat="1" ht="15" customHeight="1" x14ac:dyDescent="0.2">
      <c r="A52" s="381"/>
      <c r="B52" s="384"/>
      <c r="C52" s="382" t="s">
        <v>182</v>
      </c>
      <c r="D52" s="385"/>
      <c r="E52" s="383"/>
      <c r="F52" s="548">
        <v>2458</v>
      </c>
      <c r="G52" s="548">
        <v>2055</v>
      </c>
      <c r="H52" s="548">
        <v>2584</v>
      </c>
      <c r="I52" s="548">
        <v>2107</v>
      </c>
      <c r="J52" s="548">
        <v>2563</v>
      </c>
      <c r="K52" s="549">
        <v>-105</v>
      </c>
      <c r="L52" s="380">
        <v>-4.0967616074912216</v>
      </c>
    </row>
    <row r="53" spans="1:12" s="269" customFormat="1" ht="11.25" customHeight="1" x14ac:dyDescent="0.2">
      <c r="A53" s="381"/>
      <c r="B53" s="385"/>
      <c r="C53" s="382" t="s">
        <v>352</v>
      </c>
      <c r="D53" s="385"/>
      <c r="E53" s="383"/>
      <c r="F53" s="548">
        <v>1147</v>
      </c>
      <c r="G53" s="548">
        <v>983</v>
      </c>
      <c r="H53" s="548">
        <v>1293</v>
      </c>
      <c r="I53" s="548">
        <v>957</v>
      </c>
      <c r="J53" s="550">
        <v>1147</v>
      </c>
      <c r="K53" s="549">
        <v>0</v>
      </c>
      <c r="L53" s="380">
        <v>0</v>
      </c>
    </row>
    <row r="54" spans="1:12" s="151" customFormat="1" ht="12.75" customHeight="1" x14ac:dyDescent="0.2">
      <c r="A54" s="381"/>
      <c r="B54" s="384" t="s">
        <v>113</v>
      </c>
      <c r="C54" s="384" t="s">
        <v>116</v>
      </c>
      <c r="D54" s="385"/>
      <c r="E54" s="383"/>
      <c r="F54" s="548">
        <v>4471</v>
      </c>
      <c r="G54" s="548">
        <v>3729</v>
      </c>
      <c r="H54" s="548">
        <v>5057</v>
      </c>
      <c r="I54" s="548">
        <v>4263</v>
      </c>
      <c r="J54" s="548">
        <v>4896</v>
      </c>
      <c r="K54" s="549">
        <v>-425</v>
      </c>
      <c r="L54" s="380">
        <v>-8.6805555555555554</v>
      </c>
    </row>
    <row r="55" spans="1:12" ht="11.25" x14ac:dyDescent="0.2">
      <c r="A55" s="381"/>
      <c r="B55" s="385"/>
      <c r="C55" s="382" t="s">
        <v>352</v>
      </c>
      <c r="D55" s="385"/>
      <c r="E55" s="383"/>
      <c r="F55" s="548">
        <v>1757</v>
      </c>
      <c r="G55" s="548">
        <v>1509</v>
      </c>
      <c r="H55" s="548">
        <v>2256</v>
      </c>
      <c r="I55" s="548">
        <v>1755</v>
      </c>
      <c r="J55" s="548">
        <v>1979</v>
      </c>
      <c r="K55" s="549">
        <v>-222</v>
      </c>
      <c r="L55" s="380">
        <v>-11.2177867609904</v>
      </c>
    </row>
    <row r="56" spans="1:12" ht="14.25" customHeight="1" x14ac:dyDescent="0.2">
      <c r="A56" s="381"/>
      <c r="B56" s="385"/>
      <c r="C56" s="384" t="s">
        <v>117</v>
      </c>
      <c r="D56" s="385"/>
      <c r="E56" s="383"/>
      <c r="F56" s="548">
        <v>1786</v>
      </c>
      <c r="G56" s="548">
        <v>1377</v>
      </c>
      <c r="H56" s="548">
        <v>1709</v>
      </c>
      <c r="I56" s="548">
        <v>1555</v>
      </c>
      <c r="J56" s="548">
        <v>1499</v>
      </c>
      <c r="K56" s="549">
        <v>287</v>
      </c>
      <c r="L56" s="380">
        <v>19.14609739826551</v>
      </c>
    </row>
    <row r="57" spans="1:12" ht="18.75" customHeight="1" x14ac:dyDescent="0.2">
      <c r="A57" s="388"/>
      <c r="B57" s="389"/>
      <c r="C57" s="390" t="s">
        <v>352</v>
      </c>
      <c r="D57" s="389"/>
      <c r="E57" s="391"/>
      <c r="F57" s="551">
        <v>669</v>
      </c>
      <c r="G57" s="552">
        <v>461</v>
      </c>
      <c r="H57" s="552">
        <v>632</v>
      </c>
      <c r="I57" s="552">
        <v>502</v>
      </c>
      <c r="J57" s="552">
        <v>510</v>
      </c>
      <c r="K57" s="553">
        <f t="shared" ref="K57" si="0">IF(OR(F57=".",J57=".")=TRUE,".",IF(OR(F57="*",J57="*")=TRUE,"*",IF(AND(F57="-",J57="-")=TRUE,"-",IF(AND(ISNUMBER(J57),ISNUMBER(F57))=TRUE,IF(F57-J57=0,0,F57-J57),IF(ISNUMBER(F57)=TRUE,F57,-J57)))))</f>
        <v>159</v>
      </c>
      <c r="L57" s="392">
        <f t="shared" ref="L57" si="1">IF(K57 =".",".",IF(K57 ="*","*",IF(K57="-","-",IF(K57=0,0,IF(OR(J57="-",J57=".",F57="-",F57=".")=TRUE,"X",IF(J57=0,"0,0",IF(ABS(K57*100/J57)&gt;250,".X",(K57*100/J57))))))))</f>
        <v>31.176470588235293</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6416</v>
      </c>
      <c r="E11" s="114">
        <v>5504</v>
      </c>
      <c r="F11" s="114">
        <v>8589</v>
      </c>
      <c r="G11" s="114">
        <v>6050</v>
      </c>
      <c r="H11" s="140">
        <v>6569</v>
      </c>
      <c r="I11" s="115">
        <v>-153</v>
      </c>
      <c r="J11" s="116">
        <v>-2.3291216319074439</v>
      </c>
    </row>
    <row r="12" spans="1:15" s="110" customFormat="1" ht="24.95" customHeight="1" x14ac:dyDescent="0.2">
      <c r="A12" s="193" t="s">
        <v>132</v>
      </c>
      <c r="B12" s="194" t="s">
        <v>133</v>
      </c>
      <c r="C12" s="113">
        <v>6.2344139650872821E-2</v>
      </c>
      <c r="D12" s="115">
        <v>4</v>
      </c>
      <c r="E12" s="114">
        <v>4</v>
      </c>
      <c r="F12" s="114">
        <v>11</v>
      </c>
      <c r="G12" s="114">
        <v>6</v>
      </c>
      <c r="H12" s="140">
        <v>7</v>
      </c>
      <c r="I12" s="115">
        <v>-3</v>
      </c>
      <c r="J12" s="116">
        <v>-42.857142857142854</v>
      </c>
    </row>
    <row r="13" spans="1:15" s="110" customFormat="1" ht="24.95" customHeight="1" x14ac:dyDescent="0.2">
      <c r="A13" s="193" t="s">
        <v>134</v>
      </c>
      <c r="B13" s="199" t="s">
        <v>214</v>
      </c>
      <c r="C13" s="113">
        <v>0.54551122194513713</v>
      </c>
      <c r="D13" s="115">
        <v>35</v>
      </c>
      <c r="E13" s="114">
        <v>62</v>
      </c>
      <c r="F13" s="114">
        <v>85</v>
      </c>
      <c r="G13" s="114">
        <v>39</v>
      </c>
      <c r="H13" s="140">
        <v>57</v>
      </c>
      <c r="I13" s="115">
        <v>-22</v>
      </c>
      <c r="J13" s="116">
        <v>-38.596491228070178</v>
      </c>
    </row>
    <row r="14" spans="1:15" s="287" customFormat="1" ht="24.95" customHeight="1" x14ac:dyDescent="0.2">
      <c r="A14" s="193" t="s">
        <v>215</v>
      </c>
      <c r="B14" s="199" t="s">
        <v>137</v>
      </c>
      <c r="C14" s="113">
        <v>7.0760598503740653</v>
      </c>
      <c r="D14" s="115">
        <v>454</v>
      </c>
      <c r="E14" s="114">
        <v>330</v>
      </c>
      <c r="F14" s="114">
        <v>541</v>
      </c>
      <c r="G14" s="114">
        <v>366</v>
      </c>
      <c r="H14" s="140">
        <v>474</v>
      </c>
      <c r="I14" s="115">
        <v>-20</v>
      </c>
      <c r="J14" s="116">
        <v>-4.2194092827004219</v>
      </c>
      <c r="K14" s="110"/>
      <c r="L14" s="110"/>
      <c r="M14" s="110"/>
      <c r="N14" s="110"/>
      <c r="O14" s="110"/>
    </row>
    <row r="15" spans="1:15" s="110" customFormat="1" ht="24.95" customHeight="1" x14ac:dyDescent="0.2">
      <c r="A15" s="193" t="s">
        <v>216</v>
      </c>
      <c r="B15" s="199" t="s">
        <v>217</v>
      </c>
      <c r="C15" s="113">
        <v>1.6521197007481296</v>
      </c>
      <c r="D15" s="115">
        <v>106</v>
      </c>
      <c r="E15" s="114">
        <v>100</v>
      </c>
      <c r="F15" s="114">
        <v>134</v>
      </c>
      <c r="G15" s="114">
        <v>99</v>
      </c>
      <c r="H15" s="140">
        <v>113</v>
      </c>
      <c r="I15" s="115">
        <v>-7</v>
      </c>
      <c r="J15" s="116">
        <v>-6.1946902654867255</v>
      </c>
    </row>
    <row r="16" spans="1:15" s="287" customFormat="1" ht="24.95" customHeight="1" x14ac:dyDescent="0.2">
      <c r="A16" s="193" t="s">
        <v>218</v>
      </c>
      <c r="B16" s="199" t="s">
        <v>141</v>
      </c>
      <c r="C16" s="113">
        <v>3.3821695760598502</v>
      </c>
      <c r="D16" s="115">
        <v>217</v>
      </c>
      <c r="E16" s="114">
        <v>172</v>
      </c>
      <c r="F16" s="114">
        <v>237</v>
      </c>
      <c r="G16" s="114">
        <v>167</v>
      </c>
      <c r="H16" s="140">
        <v>242</v>
      </c>
      <c r="I16" s="115">
        <v>-25</v>
      </c>
      <c r="J16" s="116">
        <v>-10.330578512396695</v>
      </c>
      <c r="K16" s="110"/>
      <c r="L16" s="110"/>
      <c r="M16" s="110"/>
      <c r="N16" s="110"/>
      <c r="O16" s="110"/>
    </row>
    <row r="17" spans="1:15" s="110" customFormat="1" ht="24.95" customHeight="1" x14ac:dyDescent="0.2">
      <c r="A17" s="193" t="s">
        <v>142</v>
      </c>
      <c r="B17" s="199" t="s">
        <v>220</v>
      </c>
      <c r="C17" s="113">
        <v>2.0417705735660849</v>
      </c>
      <c r="D17" s="115">
        <v>131</v>
      </c>
      <c r="E17" s="114">
        <v>58</v>
      </c>
      <c r="F17" s="114">
        <v>170</v>
      </c>
      <c r="G17" s="114">
        <v>100</v>
      </c>
      <c r="H17" s="140">
        <v>119</v>
      </c>
      <c r="I17" s="115">
        <v>12</v>
      </c>
      <c r="J17" s="116">
        <v>10.084033613445378</v>
      </c>
    </row>
    <row r="18" spans="1:15" s="287" customFormat="1" ht="24.95" customHeight="1" x14ac:dyDescent="0.2">
      <c r="A18" s="201" t="s">
        <v>144</v>
      </c>
      <c r="B18" s="202" t="s">
        <v>145</v>
      </c>
      <c r="C18" s="113">
        <v>9.1334164588528672</v>
      </c>
      <c r="D18" s="115">
        <v>586</v>
      </c>
      <c r="E18" s="114">
        <v>357</v>
      </c>
      <c r="F18" s="114">
        <v>678</v>
      </c>
      <c r="G18" s="114">
        <v>615</v>
      </c>
      <c r="H18" s="140">
        <v>633</v>
      </c>
      <c r="I18" s="115">
        <v>-47</v>
      </c>
      <c r="J18" s="116">
        <v>-7.424960505529226</v>
      </c>
      <c r="K18" s="110"/>
      <c r="L18" s="110"/>
      <c r="M18" s="110"/>
      <c r="N18" s="110"/>
      <c r="O18" s="110"/>
    </row>
    <row r="19" spans="1:15" s="110" customFormat="1" ht="24.95" customHeight="1" x14ac:dyDescent="0.2">
      <c r="A19" s="193" t="s">
        <v>146</v>
      </c>
      <c r="B19" s="199" t="s">
        <v>147</v>
      </c>
      <c r="C19" s="113">
        <v>11.673940149625935</v>
      </c>
      <c r="D19" s="115">
        <v>749</v>
      </c>
      <c r="E19" s="114">
        <v>641</v>
      </c>
      <c r="F19" s="114">
        <v>989</v>
      </c>
      <c r="G19" s="114">
        <v>747</v>
      </c>
      <c r="H19" s="140">
        <v>869</v>
      </c>
      <c r="I19" s="115">
        <v>-120</v>
      </c>
      <c r="J19" s="116">
        <v>-13.808975834292291</v>
      </c>
    </row>
    <row r="20" spans="1:15" s="287" customFormat="1" ht="24.95" customHeight="1" x14ac:dyDescent="0.2">
      <c r="A20" s="193" t="s">
        <v>148</v>
      </c>
      <c r="B20" s="199" t="s">
        <v>149</v>
      </c>
      <c r="C20" s="113">
        <v>7.2786783042394019</v>
      </c>
      <c r="D20" s="115">
        <v>467</v>
      </c>
      <c r="E20" s="114">
        <v>445</v>
      </c>
      <c r="F20" s="114">
        <v>606</v>
      </c>
      <c r="G20" s="114">
        <v>393</v>
      </c>
      <c r="H20" s="140">
        <v>490</v>
      </c>
      <c r="I20" s="115">
        <v>-23</v>
      </c>
      <c r="J20" s="116">
        <v>-4.6938775510204085</v>
      </c>
      <c r="K20" s="110"/>
      <c r="L20" s="110"/>
      <c r="M20" s="110"/>
      <c r="N20" s="110"/>
      <c r="O20" s="110"/>
    </row>
    <row r="21" spans="1:15" s="110" customFormat="1" ht="24.95" customHeight="1" x14ac:dyDescent="0.2">
      <c r="A21" s="201" t="s">
        <v>150</v>
      </c>
      <c r="B21" s="202" t="s">
        <v>151</v>
      </c>
      <c r="C21" s="113">
        <v>5.9226932668329173</v>
      </c>
      <c r="D21" s="115">
        <v>380</v>
      </c>
      <c r="E21" s="114">
        <v>337</v>
      </c>
      <c r="F21" s="114">
        <v>452</v>
      </c>
      <c r="G21" s="114">
        <v>318</v>
      </c>
      <c r="H21" s="140">
        <v>399</v>
      </c>
      <c r="I21" s="115">
        <v>-19</v>
      </c>
      <c r="J21" s="116">
        <v>-4.7619047619047619</v>
      </c>
    </row>
    <row r="22" spans="1:15" s="110" customFormat="1" ht="24.95" customHeight="1" x14ac:dyDescent="0.2">
      <c r="A22" s="201" t="s">
        <v>152</v>
      </c>
      <c r="B22" s="199" t="s">
        <v>153</v>
      </c>
      <c r="C22" s="113">
        <v>1.527431421446384</v>
      </c>
      <c r="D22" s="115">
        <v>98</v>
      </c>
      <c r="E22" s="114">
        <v>60</v>
      </c>
      <c r="F22" s="114">
        <v>100</v>
      </c>
      <c r="G22" s="114">
        <v>90</v>
      </c>
      <c r="H22" s="140">
        <v>89</v>
      </c>
      <c r="I22" s="115">
        <v>9</v>
      </c>
      <c r="J22" s="116">
        <v>10.112359550561798</v>
      </c>
    </row>
    <row r="23" spans="1:15" s="110" customFormat="1" ht="24.95" customHeight="1" x14ac:dyDescent="0.2">
      <c r="A23" s="193" t="s">
        <v>154</v>
      </c>
      <c r="B23" s="199" t="s">
        <v>155</v>
      </c>
      <c r="C23" s="113">
        <v>0.82605985037406482</v>
      </c>
      <c r="D23" s="115">
        <v>53</v>
      </c>
      <c r="E23" s="114">
        <v>28</v>
      </c>
      <c r="F23" s="114">
        <v>70</v>
      </c>
      <c r="G23" s="114">
        <v>25</v>
      </c>
      <c r="H23" s="140">
        <v>65</v>
      </c>
      <c r="I23" s="115">
        <v>-12</v>
      </c>
      <c r="J23" s="116">
        <v>-18.46153846153846</v>
      </c>
    </row>
    <row r="24" spans="1:15" s="110" customFormat="1" ht="24.95" customHeight="1" x14ac:dyDescent="0.2">
      <c r="A24" s="193" t="s">
        <v>156</v>
      </c>
      <c r="B24" s="199" t="s">
        <v>221</v>
      </c>
      <c r="C24" s="113">
        <v>6.9981296758104738</v>
      </c>
      <c r="D24" s="115">
        <v>449</v>
      </c>
      <c r="E24" s="114">
        <v>307</v>
      </c>
      <c r="F24" s="114">
        <v>550</v>
      </c>
      <c r="G24" s="114">
        <v>508</v>
      </c>
      <c r="H24" s="140">
        <v>465</v>
      </c>
      <c r="I24" s="115">
        <v>-16</v>
      </c>
      <c r="J24" s="116">
        <v>-3.4408602150537635</v>
      </c>
    </row>
    <row r="25" spans="1:15" s="110" customFormat="1" ht="24.95" customHeight="1" x14ac:dyDescent="0.2">
      <c r="A25" s="193" t="s">
        <v>222</v>
      </c>
      <c r="B25" s="204" t="s">
        <v>159</v>
      </c>
      <c r="C25" s="113">
        <v>13.902743142144638</v>
      </c>
      <c r="D25" s="115">
        <v>892</v>
      </c>
      <c r="E25" s="114">
        <v>621</v>
      </c>
      <c r="F25" s="114">
        <v>911</v>
      </c>
      <c r="G25" s="114">
        <v>714</v>
      </c>
      <c r="H25" s="140">
        <v>926</v>
      </c>
      <c r="I25" s="115">
        <v>-34</v>
      </c>
      <c r="J25" s="116">
        <v>-3.6717062634989199</v>
      </c>
    </row>
    <row r="26" spans="1:15" s="110" customFormat="1" ht="24.95" customHeight="1" x14ac:dyDescent="0.2">
      <c r="A26" s="201">
        <v>782.78300000000002</v>
      </c>
      <c r="B26" s="203" t="s">
        <v>160</v>
      </c>
      <c r="C26" s="113">
        <v>11.268703241895262</v>
      </c>
      <c r="D26" s="115">
        <v>723</v>
      </c>
      <c r="E26" s="114">
        <v>678</v>
      </c>
      <c r="F26" s="114">
        <v>1014</v>
      </c>
      <c r="G26" s="114">
        <v>752</v>
      </c>
      <c r="H26" s="140">
        <v>497</v>
      </c>
      <c r="I26" s="115">
        <v>226</v>
      </c>
      <c r="J26" s="116">
        <v>45.472837022132794</v>
      </c>
    </row>
    <row r="27" spans="1:15" s="110" customFormat="1" ht="24.95" customHeight="1" x14ac:dyDescent="0.2">
      <c r="A27" s="193" t="s">
        <v>161</v>
      </c>
      <c r="B27" s="199" t="s">
        <v>162</v>
      </c>
      <c r="C27" s="113">
        <v>1.9794264339152119</v>
      </c>
      <c r="D27" s="115">
        <v>127</v>
      </c>
      <c r="E27" s="114">
        <v>85</v>
      </c>
      <c r="F27" s="114">
        <v>175</v>
      </c>
      <c r="G27" s="114">
        <v>90</v>
      </c>
      <c r="H27" s="140">
        <v>96</v>
      </c>
      <c r="I27" s="115">
        <v>31</v>
      </c>
      <c r="J27" s="116">
        <v>32.291666666666664</v>
      </c>
    </row>
    <row r="28" spans="1:15" s="110" customFormat="1" ht="24.95" customHeight="1" x14ac:dyDescent="0.2">
      <c r="A28" s="193" t="s">
        <v>163</v>
      </c>
      <c r="B28" s="199" t="s">
        <v>164</v>
      </c>
      <c r="C28" s="113">
        <v>3.6159600997506236</v>
      </c>
      <c r="D28" s="115">
        <v>232</v>
      </c>
      <c r="E28" s="114">
        <v>212</v>
      </c>
      <c r="F28" s="114">
        <v>433</v>
      </c>
      <c r="G28" s="114">
        <v>171</v>
      </c>
      <c r="H28" s="140">
        <v>236</v>
      </c>
      <c r="I28" s="115">
        <v>-4</v>
      </c>
      <c r="J28" s="116">
        <v>-1.6949152542372881</v>
      </c>
    </row>
    <row r="29" spans="1:15" s="110" customFormat="1" ht="24.95" customHeight="1" x14ac:dyDescent="0.2">
      <c r="A29" s="193">
        <v>86</v>
      </c>
      <c r="B29" s="199" t="s">
        <v>165</v>
      </c>
      <c r="C29" s="113">
        <v>6.3591022443890273</v>
      </c>
      <c r="D29" s="115">
        <v>408</v>
      </c>
      <c r="E29" s="114">
        <v>500</v>
      </c>
      <c r="F29" s="114">
        <v>701</v>
      </c>
      <c r="G29" s="114">
        <v>402</v>
      </c>
      <c r="H29" s="140">
        <v>444</v>
      </c>
      <c r="I29" s="115">
        <v>-36</v>
      </c>
      <c r="J29" s="116">
        <v>-8.1081081081081088</v>
      </c>
    </row>
    <row r="30" spans="1:15" s="110" customFormat="1" ht="24.95" customHeight="1" x14ac:dyDescent="0.2">
      <c r="A30" s="193">
        <v>87.88</v>
      </c>
      <c r="B30" s="204" t="s">
        <v>166</v>
      </c>
      <c r="C30" s="113">
        <v>6.7799251870324193</v>
      </c>
      <c r="D30" s="115">
        <v>435</v>
      </c>
      <c r="E30" s="114">
        <v>554</v>
      </c>
      <c r="F30" s="114">
        <v>796</v>
      </c>
      <c r="G30" s="114">
        <v>497</v>
      </c>
      <c r="H30" s="140">
        <v>478</v>
      </c>
      <c r="I30" s="115">
        <v>-43</v>
      </c>
      <c r="J30" s="116">
        <v>-8.99581589958159</v>
      </c>
    </row>
    <row r="31" spans="1:15" s="110" customFormat="1" ht="24.95" customHeight="1" x14ac:dyDescent="0.2">
      <c r="A31" s="193" t="s">
        <v>167</v>
      </c>
      <c r="B31" s="199" t="s">
        <v>168</v>
      </c>
      <c r="C31" s="113">
        <v>5.0498753117206983</v>
      </c>
      <c r="D31" s="115">
        <v>324</v>
      </c>
      <c r="E31" s="114">
        <v>283</v>
      </c>
      <c r="F31" s="114">
        <v>477</v>
      </c>
      <c r="G31" s="114">
        <v>317</v>
      </c>
      <c r="H31" s="140">
        <v>343</v>
      </c>
      <c r="I31" s="115">
        <v>-19</v>
      </c>
      <c r="J31" s="116">
        <v>-5.5393586005830908</v>
      </c>
    </row>
    <row r="32" spans="1:15" s="110" customFormat="1" ht="24.95" customHeight="1" x14ac:dyDescent="0.2">
      <c r="A32" s="193"/>
      <c r="B32" s="204" t="s">
        <v>169</v>
      </c>
      <c r="C32" s="113">
        <v>0</v>
      </c>
      <c r="D32" s="115">
        <v>0</v>
      </c>
      <c r="E32" s="114">
        <v>0</v>
      </c>
      <c r="F32" s="114">
        <v>0</v>
      </c>
      <c r="G32" s="114">
        <v>0</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6.2344139650872821E-2</v>
      </c>
      <c r="D34" s="115">
        <v>4</v>
      </c>
      <c r="E34" s="114">
        <v>4</v>
      </c>
      <c r="F34" s="114">
        <v>11</v>
      </c>
      <c r="G34" s="114">
        <v>6</v>
      </c>
      <c r="H34" s="140">
        <v>7</v>
      </c>
      <c r="I34" s="115">
        <v>-3</v>
      </c>
      <c r="J34" s="116">
        <v>-42.857142857142854</v>
      </c>
    </row>
    <row r="35" spans="1:10" s="110" customFormat="1" ht="24.95" customHeight="1" x14ac:dyDescent="0.2">
      <c r="A35" s="292" t="s">
        <v>171</v>
      </c>
      <c r="B35" s="293" t="s">
        <v>172</v>
      </c>
      <c r="C35" s="113">
        <v>16.75498753117207</v>
      </c>
      <c r="D35" s="115">
        <v>1075</v>
      </c>
      <c r="E35" s="114">
        <v>749</v>
      </c>
      <c r="F35" s="114">
        <v>1304</v>
      </c>
      <c r="G35" s="114">
        <v>1020</v>
      </c>
      <c r="H35" s="140">
        <v>1164</v>
      </c>
      <c r="I35" s="115">
        <v>-89</v>
      </c>
      <c r="J35" s="116">
        <v>-7.6460481099656361</v>
      </c>
    </row>
    <row r="36" spans="1:10" s="110" customFormat="1" ht="24.95" customHeight="1" x14ac:dyDescent="0.2">
      <c r="A36" s="294" t="s">
        <v>173</v>
      </c>
      <c r="B36" s="295" t="s">
        <v>174</v>
      </c>
      <c r="C36" s="125">
        <v>83.182668329177062</v>
      </c>
      <c r="D36" s="143">
        <v>5337</v>
      </c>
      <c r="E36" s="144">
        <v>4751</v>
      </c>
      <c r="F36" s="144">
        <v>7274</v>
      </c>
      <c r="G36" s="144">
        <v>5024</v>
      </c>
      <c r="H36" s="145">
        <v>5397</v>
      </c>
      <c r="I36" s="143">
        <v>-60</v>
      </c>
      <c r="J36" s="146">
        <v>-1.1117287381878822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6416</v>
      </c>
      <c r="F11" s="264">
        <v>5504</v>
      </c>
      <c r="G11" s="264">
        <v>8589</v>
      </c>
      <c r="H11" s="264">
        <v>6050</v>
      </c>
      <c r="I11" s="265">
        <v>6569</v>
      </c>
      <c r="J11" s="263">
        <v>-153</v>
      </c>
      <c r="K11" s="266">
        <v>-2.3291216319074439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28.896508728179551</v>
      </c>
      <c r="E13" s="115">
        <v>1854</v>
      </c>
      <c r="F13" s="114">
        <v>1598</v>
      </c>
      <c r="G13" s="114">
        <v>2172</v>
      </c>
      <c r="H13" s="114">
        <v>1797</v>
      </c>
      <c r="I13" s="140">
        <v>1774</v>
      </c>
      <c r="J13" s="115">
        <v>80</v>
      </c>
      <c r="K13" s="116">
        <v>4.5095828635851181</v>
      </c>
    </row>
    <row r="14" spans="1:15" ht="15.95" customHeight="1" x14ac:dyDescent="0.2">
      <c r="A14" s="306" t="s">
        <v>230</v>
      </c>
      <c r="B14" s="307"/>
      <c r="C14" s="308"/>
      <c r="D14" s="113">
        <v>54.395261845386536</v>
      </c>
      <c r="E14" s="115">
        <v>3490</v>
      </c>
      <c r="F14" s="114">
        <v>3006</v>
      </c>
      <c r="G14" s="114">
        <v>5044</v>
      </c>
      <c r="H14" s="114">
        <v>3296</v>
      </c>
      <c r="I14" s="140">
        <v>3749</v>
      </c>
      <c r="J14" s="115">
        <v>-259</v>
      </c>
      <c r="K14" s="116">
        <v>-6.9085089357161911</v>
      </c>
    </row>
    <row r="15" spans="1:15" ht="15.95" customHeight="1" x14ac:dyDescent="0.2">
      <c r="A15" s="306" t="s">
        <v>231</v>
      </c>
      <c r="B15" s="307"/>
      <c r="C15" s="308"/>
      <c r="D15" s="113">
        <v>7.1851620947630925</v>
      </c>
      <c r="E15" s="115">
        <v>461</v>
      </c>
      <c r="F15" s="114">
        <v>375</v>
      </c>
      <c r="G15" s="114">
        <v>563</v>
      </c>
      <c r="H15" s="114">
        <v>407</v>
      </c>
      <c r="I15" s="140">
        <v>435</v>
      </c>
      <c r="J15" s="115">
        <v>26</v>
      </c>
      <c r="K15" s="116">
        <v>5.9770114942528734</v>
      </c>
    </row>
    <row r="16" spans="1:15" ht="15.95" customHeight="1" x14ac:dyDescent="0.2">
      <c r="A16" s="306" t="s">
        <v>232</v>
      </c>
      <c r="B16" s="307"/>
      <c r="C16" s="308"/>
      <c r="D16" s="113">
        <v>8.8840399002493768</v>
      </c>
      <c r="E16" s="115">
        <v>570</v>
      </c>
      <c r="F16" s="114">
        <v>466</v>
      </c>
      <c r="G16" s="114">
        <v>691</v>
      </c>
      <c r="H16" s="114">
        <v>520</v>
      </c>
      <c r="I16" s="140">
        <v>569</v>
      </c>
      <c r="J16" s="115">
        <v>1</v>
      </c>
      <c r="K16" s="116">
        <v>0.1757469244288225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0.12468827930174564</v>
      </c>
      <c r="E18" s="115">
        <v>8</v>
      </c>
      <c r="F18" s="114">
        <v>9</v>
      </c>
      <c r="G18" s="114">
        <v>20</v>
      </c>
      <c r="H18" s="114">
        <v>7</v>
      </c>
      <c r="I18" s="140">
        <v>8</v>
      </c>
      <c r="J18" s="115">
        <v>0</v>
      </c>
      <c r="K18" s="116">
        <v>0</v>
      </c>
    </row>
    <row r="19" spans="1:11" ht="14.1" customHeight="1" x14ac:dyDescent="0.2">
      <c r="A19" s="306" t="s">
        <v>235</v>
      </c>
      <c r="B19" s="307" t="s">
        <v>236</v>
      </c>
      <c r="C19" s="308"/>
      <c r="D19" s="113">
        <v>4.6758104738154616E-2</v>
      </c>
      <c r="E19" s="115">
        <v>3</v>
      </c>
      <c r="F19" s="114">
        <v>3</v>
      </c>
      <c r="G19" s="114">
        <v>7</v>
      </c>
      <c r="H19" s="114">
        <v>4</v>
      </c>
      <c r="I19" s="140">
        <v>5</v>
      </c>
      <c r="J19" s="115">
        <v>-2</v>
      </c>
      <c r="K19" s="116">
        <v>-40</v>
      </c>
    </row>
    <row r="20" spans="1:11" ht="14.1" customHeight="1" x14ac:dyDescent="0.2">
      <c r="A20" s="306">
        <v>12</v>
      </c>
      <c r="B20" s="307" t="s">
        <v>237</v>
      </c>
      <c r="C20" s="308"/>
      <c r="D20" s="113">
        <v>1.2157107231920199</v>
      </c>
      <c r="E20" s="115">
        <v>78</v>
      </c>
      <c r="F20" s="114">
        <v>39</v>
      </c>
      <c r="G20" s="114">
        <v>93</v>
      </c>
      <c r="H20" s="114">
        <v>110</v>
      </c>
      <c r="I20" s="140">
        <v>78</v>
      </c>
      <c r="J20" s="115">
        <v>0</v>
      </c>
      <c r="K20" s="116">
        <v>0</v>
      </c>
    </row>
    <row r="21" spans="1:11" ht="14.1" customHeight="1" x14ac:dyDescent="0.2">
      <c r="A21" s="306">
        <v>21</v>
      </c>
      <c r="B21" s="307" t="s">
        <v>238</v>
      </c>
      <c r="C21" s="308"/>
      <c r="D21" s="113">
        <v>0.56109725685785539</v>
      </c>
      <c r="E21" s="115">
        <v>36</v>
      </c>
      <c r="F21" s="114">
        <v>15</v>
      </c>
      <c r="G21" s="114">
        <v>21</v>
      </c>
      <c r="H21" s="114">
        <v>19</v>
      </c>
      <c r="I21" s="140">
        <v>25</v>
      </c>
      <c r="J21" s="115">
        <v>11</v>
      </c>
      <c r="K21" s="116">
        <v>44</v>
      </c>
    </row>
    <row r="22" spans="1:11" ht="14.1" customHeight="1" x14ac:dyDescent="0.2">
      <c r="A22" s="306">
        <v>22</v>
      </c>
      <c r="B22" s="307" t="s">
        <v>239</v>
      </c>
      <c r="C22" s="308"/>
      <c r="D22" s="113">
        <v>0.54551122194513713</v>
      </c>
      <c r="E22" s="115">
        <v>35</v>
      </c>
      <c r="F22" s="114">
        <v>36</v>
      </c>
      <c r="G22" s="114">
        <v>47</v>
      </c>
      <c r="H22" s="114">
        <v>38</v>
      </c>
      <c r="I22" s="140">
        <v>41</v>
      </c>
      <c r="J22" s="115">
        <v>-6</v>
      </c>
      <c r="K22" s="116">
        <v>-14.634146341463415</v>
      </c>
    </row>
    <row r="23" spans="1:11" ht="14.1" customHeight="1" x14ac:dyDescent="0.2">
      <c r="A23" s="306">
        <v>23</v>
      </c>
      <c r="B23" s="307" t="s">
        <v>240</v>
      </c>
      <c r="C23" s="308"/>
      <c r="D23" s="113">
        <v>0.85723192019950123</v>
      </c>
      <c r="E23" s="115">
        <v>55</v>
      </c>
      <c r="F23" s="114">
        <v>24</v>
      </c>
      <c r="G23" s="114">
        <v>29</v>
      </c>
      <c r="H23" s="114">
        <v>53</v>
      </c>
      <c r="I23" s="140">
        <v>55</v>
      </c>
      <c r="J23" s="115">
        <v>0</v>
      </c>
      <c r="K23" s="116">
        <v>0</v>
      </c>
    </row>
    <row r="24" spans="1:11" ht="14.1" customHeight="1" x14ac:dyDescent="0.2">
      <c r="A24" s="306">
        <v>24</v>
      </c>
      <c r="B24" s="307" t="s">
        <v>241</v>
      </c>
      <c r="C24" s="308"/>
      <c r="D24" s="113">
        <v>3.5380299251870326</v>
      </c>
      <c r="E24" s="115">
        <v>227</v>
      </c>
      <c r="F24" s="114">
        <v>179</v>
      </c>
      <c r="G24" s="114">
        <v>413</v>
      </c>
      <c r="H24" s="114">
        <v>227</v>
      </c>
      <c r="I24" s="140">
        <v>218</v>
      </c>
      <c r="J24" s="115">
        <v>9</v>
      </c>
      <c r="K24" s="116">
        <v>4.1284403669724767</v>
      </c>
    </row>
    <row r="25" spans="1:11" ht="14.1" customHeight="1" x14ac:dyDescent="0.2">
      <c r="A25" s="306">
        <v>25</v>
      </c>
      <c r="B25" s="307" t="s">
        <v>242</v>
      </c>
      <c r="C25" s="308"/>
      <c r="D25" s="113">
        <v>2.8210723192019951</v>
      </c>
      <c r="E25" s="115">
        <v>181</v>
      </c>
      <c r="F25" s="114">
        <v>139</v>
      </c>
      <c r="G25" s="114">
        <v>231</v>
      </c>
      <c r="H25" s="114">
        <v>214</v>
      </c>
      <c r="I25" s="140">
        <v>208</v>
      </c>
      <c r="J25" s="115">
        <v>-27</v>
      </c>
      <c r="K25" s="116">
        <v>-12.98076923076923</v>
      </c>
    </row>
    <row r="26" spans="1:11" ht="14.1" customHeight="1" x14ac:dyDescent="0.2">
      <c r="A26" s="306">
        <v>26</v>
      </c>
      <c r="B26" s="307" t="s">
        <v>243</v>
      </c>
      <c r="C26" s="308"/>
      <c r="D26" s="113">
        <v>2.836658354114713</v>
      </c>
      <c r="E26" s="115">
        <v>182</v>
      </c>
      <c r="F26" s="114">
        <v>127</v>
      </c>
      <c r="G26" s="114">
        <v>189</v>
      </c>
      <c r="H26" s="114">
        <v>119</v>
      </c>
      <c r="I26" s="140">
        <v>159</v>
      </c>
      <c r="J26" s="115">
        <v>23</v>
      </c>
      <c r="K26" s="116">
        <v>14.465408805031446</v>
      </c>
    </row>
    <row r="27" spans="1:11" ht="14.1" customHeight="1" x14ac:dyDescent="0.2">
      <c r="A27" s="306">
        <v>27</v>
      </c>
      <c r="B27" s="307" t="s">
        <v>244</v>
      </c>
      <c r="C27" s="308"/>
      <c r="D27" s="113">
        <v>0.85723192019950123</v>
      </c>
      <c r="E27" s="115">
        <v>55</v>
      </c>
      <c r="F27" s="114">
        <v>55</v>
      </c>
      <c r="G27" s="114">
        <v>57</v>
      </c>
      <c r="H27" s="114">
        <v>54</v>
      </c>
      <c r="I27" s="140">
        <v>55</v>
      </c>
      <c r="J27" s="115">
        <v>0</v>
      </c>
      <c r="K27" s="116">
        <v>0</v>
      </c>
    </row>
    <row r="28" spans="1:11" ht="14.1" customHeight="1" x14ac:dyDescent="0.2">
      <c r="A28" s="306">
        <v>28</v>
      </c>
      <c r="B28" s="307" t="s">
        <v>245</v>
      </c>
      <c r="C28" s="308"/>
      <c r="D28" s="113">
        <v>0.15586034912718205</v>
      </c>
      <c r="E28" s="115">
        <v>10</v>
      </c>
      <c r="F28" s="114" t="s">
        <v>513</v>
      </c>
      <c r="G28" s="114">
        <v>7</v>
      </c>
      <c r="H28" s="114">
        <v>7</v>
      </c>
      <c r="I28" s="140">
        <v>5</v>
      </c>
      <c r="J28" s="115">
        <v>5</v>
      </c>
      <c r="K28" s="116">
        <v>100</v>
      </c>
    </row>
    <row r="29" spans="1:11" ht="14.1" customHeight="1" x14ac:dyDescent="0.2">
      <c r="A29" s="306">
        <v>29</v>
      </c>
      <c r="B29" s="307" t="s">
        <v>246</v>
      </c>
      <c r="C29" s="308"/>
      <c r="D29" s="113">
        <v>3.273067331670823</v>
      </c>
      <c r="E29" s="115">
        <v>210</v>
      </c>
      <c r="F29" s="114">
        <v>223</v>
      </c>
      <c r="G29" s="114">
        <v>226</v>
      </c>
      <c r="H29" s="114">
        <v>217</v>
      </c>
      <c r="I29" s="140">
        <v>271</v>
      </c>
      <c r="J29" s="115">
        <v>-61</v>
      </c>
      <c r="K29" s="116">
        <v>-22.509225092250922</v>
      </c>
    </row>
    <row r="30" spans="1:11" ht="14.1" customHeight="1" x14ac:dyDescent="0.2">
      <c r="A30" s="306" t="s">
        <v>247</v>
      </c>
      <c r="B30" s="307" t="s">
        <v>248</v>
      </c>
      <c r="C30" s="308"/>
      <c r="D30" s="113">
        <v>0.56109725685785539</v>
      </c>
      <c r="E30" s="115">
        <v>36</v>
      </c>
      <c r="F30" s="114">
        <v>67</v>
      </c>
      <c r="G30" s="114">
        <v>79</v>
      </c>
      <c r="H30" s="114">
        <v>86</v>
      </c>
      <c r="I30" s="140" t="s">
        <v>513</v>
      </c>
      <c r="J30" s="115" t="s">
        <v>513</v>
      </c>
      <c r="K30" s="116" t="s">
        <v>513</v>
      </c>
    </row>
    <row r="31" spans="1:11" ht="14.1" customHeight="1" x14ac:dyDescent="0.2">
      <c r="A31" s="306" t="s">
        <v>249</v>
      </c>
      <c r="B31" s="307" t="s">
        <v>250</v>
      </c>
      <c r="C31" s="308"/>
      <c r="D31" s="113">
        <v>2.7119700748129674</v>
      </c>
      <c r="E31" s="115">
        <v>174</v>
      </c>
      <c r="F31" s="114">
        <v>156</v>
      </c>
      <c r="G31" s="114">
        <v>147</v>
      </c>
      <c r="H31" s="114">
        <v>131</v>
      </c>
      <c r="I31" s="140">
        <v>197</v>
      </c>
      <c r="J31" s="115">
        <v>-23</v>
      </c>
      <c r="K31" s="116">
        <v>-11.6751269035533</v>
      </c>
    </row>
    <row r="32" spans="1:11" ht="14.1" customHeight="1" x14ac:dyDescent="0.2">
      <c r="A32" s="306">
        <v>31</v>
      </c>
      <c r="B32" s="307" t="s">
        <v>251</v>
      </c>
      <c r="C32" s="308"/>
      <c r="D32" s="113">
        <v>0.49875311720698257</v>
      </c>
      <c r="E32" s="115">
        <v>32</v>
      </c>
      <c r="F32" s="114">
        <v>26</v>
      </c>
      <c r="G32" s="114">
        <v>56</v>
      </c>
      <c r="H32" s="114">
        <v>64</v>
      </c>
      <c r="I32" s="140">
        <v>37</v>
      </c>
      <c r="J32" s="115">
        <v>-5</v>
      </c>
      <c r="K32" s="116">
        <v>-13.513513513513514</v>
      </c>
    </row>
    <row r="33" spans="1:11" ht="14.1" customHeight="1" x14ac:dyDescent="0.2">
      <c r="A33" s="306">
        <v>32</v>
      </c>
      <c r="B33" s="307" t="s">
        <v>252</v>
      </c>
      <c r="C33" s="308"/>
      <c r="D33" s="113">
        <v>3.6315461346633415</v>
      </c>
      <c r="E33" s="115">
        <v>233</v>
      </c>
      <c r="F33" s="114">
        <v>127</v>
      </c>
      <c r="G33" s="114">
        <v>294</v>
      </c>
      <c r="H33" s="114">
        <v>317</v>
      </c>
      <c r="I33" s="140">
        <v>237</v>
      </c>
      <c r="J33" s="115">
        <v>-4</v>
      </c>
      <c r="K33" s="116">
        <v>-1.6877637130801688</v>
      </c>
    </row>
    <row r="34" spans="1:11" ht="14.1" customHeight="1" x14ac:dyDescent="0.2">
      <c r="A34" s="306">
        <v>33</v>
      </c>
      <c r="B34" s="307" t="s">
        <v>253</v>
      </c>
      <c r="C34" s="308"/>
      <c r="D34" s="113">
        <v>1.9950124688279303</v>
      </c>
      <c r="E34" s="115">
        <v>128</v>
      </c>
      <c r="F34" s="114">
        <v>58</v>
      </c>
      <c r="G34" s="114">
        <v>154</v>
      </c>
      <c r="H34" s="114">
        <v>120</v>
      </c>
      <c r="I34" s="140">
        <v>118</v>
      </c>
      <c r="J34" s="115">
        <v>10</v>
      </c>
      <c r="K34" s="116">
        <v>8.4745762711864412</v>
      </c>
    </row>
    <row r="35" spans="1:11" ht="14.1" customHeight="1" x14ac:dyDescent="0.2">
      <c r="A35" s="306">
        <v>34</v>
      </c>
      <c r="B35" s="307" t="s">
        <v>254</v>
      </c>
      <c r="C35" s="308"/>
      <c r="D35" s="113">
        <v>2.7899002493765588</v>
      </c>
      <c r="E35" s="115">
        <v>179</v>
      </c>
      <c r="F35" s="114">
        <v>133</v>
      </c>
      <c r="G35" s="114">
        <v>205</v>
      </c>
      <c r="H35" s="114">
        <v>141</v>
      </c>
      <c r="I35" s="140">
        <v>252</v>
      </c>
      <c r="J35" s="115">
        <v>-73</v>
      </c>
      <c r="K35" s="116">
        <v>-28.968253968253968</v>
      </c>
    </row>
    <row r="36" spans="1:11" ht="14.1" customHeight="1" x14ac:dyDescent="0.2">
      <c r="A36" s="306">
        <v>41</v>
      </c>
      <c r="B36" s="307" t="s">
        <v>255</v>
      </c>
      <c r="C36" s="308"/>
      <c r="D36" s="113">
        <v>1.0286783042394014</v>
      </c>
      <c r="E36" s="115">
        <v>66</v>
      </c>
      <c r="F36" s="114">
        <v>30</v>
      </c>
      <c r="G36" s="114">
        <v>119</v>
      </c>
      <c r="H36" s="114">
        <v>52</v>
      </c>
      <c r="I36" s="140">
        <v>77</v>
      </c>
      <c r="J36" s="115">
        <v>-11</v>
      </c>
      <c r="K36" s="116">
        <v>-14.285714285714286</v>
      </c>
    </row>
    <row r="37" spans="1:11" ht="14.1" customHeight="1" x14ac:dyDescent="0.2">
      <c r="A37" s="306">
        <v>42</v>
      </c>
      <c r="B37" s="307" t="s">
        <v>256</v>
      </c>
      <c r="C37" s="308"/>
      <c r="D37" s="113" t="s">
        <v>513</v>
      </c>
      <c r="E37" s="115" t="s">
        <v>513</v>
      </c>
      <c r="F37" s="114">
        <v>9</v>
      </c>
      <c r="G37" s="114">
        <v>10</v>
      </c>
      <c r="H37" s="114">
        <v>5</v>
      </c>
      <c r="I37" s="140">
        <v>15</v>
      </c>
      <c r="J37" s="115" t="s">
        <v>513</v>
      </c>
      <c r="K37" s="116" t="s">
        <v>513</v>
      </c>
    </row>
    <row r="38" spans="1:11" ht="14.1" customHeight="1" x14ac:dyDescent="0.2">
      <c r="A38" s="306">
        <v>43</v>
      </c>
      <c r="B38" s="307" t="s">
        <v>257</v>
      </c>
      <c r="C38" s="308"/>
      <c r="D38" s="113">
        <v>0.70137157107231918</v>
      </c>
      <c r="E38" s="115">
        <v>45</v>
      </c>
      <c r="F38" s="114">
        <v>45</v>
      </c>
      <c r="G38" s="114">
        <v>95</v>
      </c>
      <c r="H38" s="114">
        <v>40</v>
      </c>
      <c r="I38" s="140">
        <v>39</v>
      </c>
      <c r="J38" s="115">
        <v>6</v>
      </c>
      <c r="K38" s="116">
        <v>15.384615384615385</v>
      </c>
    </row>
    <row r="39" spans="1:11" ht="14.1" customHeight="1" x14ac:dyDescent="0.2">
      <c r="A39" s="306">
        <v>51</v>
      </c>
      <c r="B39" s="307" t="s">
        <v>258</v>
      </c>
      <c r="C39" s="308"/>
      <c r="D39" s="113">
        <v>11.315461346633416</v>
      </c>
      <c r="E39" s="115">
        <v>726</v>
      </c>
      <c r="F39" s="114">
        <v>635</v>
      </c>
      <c r="G39" s="114">
        <v>908</v>
      </c>
      <c r="H39" s="114">
        <v>746</v>
      </c>
      <c r="I39" s="140">
        <v>537</v>
      </c>
      <c r="J39" s="115">
        <v>189</v>
      </c>
      <c r="K39" s="116">
        <v>35.195530726256983</v>
      </c>
    </row>
    <row r="40" spans="1:11" ht="14.1" customHeight="1" x14ac:dyDescent="0.2">
      <c r="A40" s="306" t="s">
        <v>259</v>
      </c>
      <c r="B40" s="307" t="s">
        <v>260</v>
      </c>
      <c r="C40" s="308"/>
      <c r="D40" s="113">
        <v>10.50498753117207</v>
      </c>
      <c r="E40" s="115">
        <v>674</v>
      </c>
      <c r="F40" s="114">
        <v>597</v>
      </c>
      <c r="G40" s="114">
        <v>722</v>
      </c>
      <c r="H40" s="114">
        <v>583</v>
      </c>
      <c r="I40" s="140">
        <v>460</v>
      </c>
      <c r="J40" s="115">
        <v>214</v>
      </c>
      <c r="K40" s="116">
        <v>46.521739130434781</v>
      </c>
    </row>
    <row r="41" spans="1:11" ht="14.1" customHeight="1" x14ac:dyDescent="0.2">
      <c r="A41" s="306"/>
      <c r="B41" s="307" t="s">
        <v>261</v>
      </c>
      <c r="C41" s="308"/>
      <c r="D41" s="113">
        <v>9.3516209476309236</v>
      </c>
      <c r="E41" s="115">
        <v>600</v>
      </c>
      <c r="F41" s="114">
        <v>534</v>
      </c>
      <c r="G41" s="114">
        <v>614</v>
      </c>
      <c r="H41" s="114">
        <v>436</v>
      </c>
      <c r="I41" s="140">
        <v>397</v>
      </c>
      <c r="J41" s="115">
        <v>203</v>
      </c>
      <c r="K41" s="116">
        <v>51.133501259445843</v>
      </c>
    </row>
    <row r="42" spans="1:11" ht="14.1" customHeight="1" x14ac:dyDescent="0.2">
      <c r="A42" s="306">
        <v>52</v>
      </c>
      <c r="B42" s="307" t="s">
        <v>262</v>
      </c>
      <c r="C42" s="308"/>
      <c r="D42" s="113">
        <v>5.673316708229426</v>
      </c>
      <c r="E42" s="115">
        <v>364</v>
      </c>
      <c r="F42" s="114">
        <v>368</v>
      </c>
      <c r="G42" s="114">
        <v>476</v>
      </c>
      <c r="H42" s="114">
        <v>292</v>
      </c>
      <c r="I42" s="140">
        <v>357</v>
      </c>
      <c r="J42" s="115">
        <v>7</v>
      </c>
      <c r="K42" s="116">
        <v>1.9607843137254901</v>
      </c>
    </row>
    <row r="43" spans="1:11" ht="14.1" customHeight="1" x14ac:dyDescent="0.2">
      <c r="A43" s="306" t="s">
        <v>263</v>
      </c>
      <c r="B43" s="307" t="s">
        <v>264</v>
      </c>
      <c r="C43" s="308"/>
      <c r="D43" s="113">
        <v>4.8316708229426437</v>
      </c>
      <c r="E43" s="115">
        <v>310</v>
      </c>
      <c r="F43" s="114">
        <v>270</v>
      </c>
      <c r="G43" s="114">
        <v>389</v>
      </c>
      <c r="H43" s="114">
        <v>254</v>
      </c>
      <c r="I43" s="140">
        <v>324</v>
      </c>
      <c r="J43" s="115">
        <v>-14</v>
      </c>
      <c r="K43" s="116">
        <v>-4.3209876543209873</v>
      </c>
    </row>
    <row r="44" spans="1:11" ht="14.1" customHeight="1" x14ac:dyDescent="0.2">
      <c r="A44" s="306">
        <v>53</v>
      </c>
      <c r="B44" s="307" t="s">
        <v>265</v>
      </c>
      <c r="C44" s="308"/>
      <c r="D44" s="113">
        <v>4.784912718204489</v>
      </c>
      <c r="E44" s="115">
        <v>307</v>
      </c>
      <c r="F44" s="114">
        <v>219</v>
      </c>
      <c r="G44" s="114">
        <v>319</v>
      </c>
      <c r="H44" s="114">
        <v>200</v>
      </c>
      <c r="I44" s="140">
        <v>213</v>
      </c>
      <c r="J44" s="115">
        <v>94</v>
      </c>
      <c r="K44" s="116">
        <v>44.131455399061032</v>
      </c>
    </row>
    <row r="45" spans="1:11" ht="14.1" customHeight="1" x14ac:dyDescent="0.2">
      <c r="A45" s="306" t="s">
        <v>266</v>
      </c>
      <c r="B45" s="307" t="s">
        <v>267</v>
      </c>
      <c r="C45" s="308"/>
      <c r="D45" s="113">
        <v>4.5822942643391524</v>
      </c>
      <c r="E45" s="115">
        <v>294</v>
      </c>
      <c r="F45" s="114">
        <v>212</v>
      </c>
      <c r="G45" s="114">
        <v>310</v>
      </c>
      <c r="H45" s="114">
        <v>195</v>
      </c>
      <c r="I45" s="140">
        <v>208</v>
      </c>
      <c r="J45" s="115">
        <v>86</v>
      </c>
      <c r="K45" s="116">
        <v>41.346153846153847</v>
      </c>
    </row>
    <row r="46" spans="1:11" ht="14.1" customHeight="1" x14ac:dyDescent="0.2">
      <c r="A46" s="306">
        <v>54</v>
      </c>
      <c r="B46" s="307" t="s">
        <v>268</v>
      </c>
      <c r="C46" s="308"/>
      <c r="D46" s="113">
        <v>5.0966334164588529</v>
      </c>
      <c r="E46" s="115">
        <v>327</v>
      </c>
      <c r="F46" s="114">
        <v>216</v>
      </c>
      <c r="G46" s="114">
        <v>310</v>
      </c>
      <c r="H46" s="114">
        <v>293</v>
      </c>
      <c r="I46" s="140">
        <v>382</v>
      </c>
      <c r="J46" s="115">
        <v>-55</v>
      </c>
      <c r="K46" s="116">
        <v>-14.397905759162304</v>
      </c>
    </row>
    <row r="47" spans="1:11" ht="14.1" customHeight="1" x14ac:dyDescent="0.2">
      <c r="A47" s="306">
        <v>61</v>
      </c>
      <c r="B47" s="307" t="s">
        <v>269</v>
      </c>
      <c r="C47" s="308"/>
      <c r="D47" s="113">
        <v>1.7144638403990025</v>
      </c>
      <c r="E47" s="115">
        <v>110</v>
      </c>
      <c r="F47" s="114">
        <v>63</v>
      </c>
      <c r="G47" s="114">
        <v>160</v>
      </c>
      <c r="H47" s="114">
        <v>96</v>
      </c>
      <c r="I47" s="140">
        <v>123</v>
      </c>
      <c r="J47" s="115">
        <v>-13</v>
      </c>
      <c r="K47" s="116">
        <v>-10.56910569105691</v>
      </c>
    </row>
    <row r="48" spans="1:11" ht="14.1" customHeight="1" x14ac:dyDescent="0.2">
      <c r="A48" s="306">
        <v>62</v>
      </c>
      <c r="B48" s="307" t="s">
        <v>270</v>
      </c>
      <c r="C48" s="308"/>
      <c r="D48" s="113">
        <v>7.1384039900249379</v>
      </c>
      <c r="E48" s="115">
        <v>458</v>
      </c>
      <c r="F48" s="114">
        <v>423</v>
      </c>
      <c r="G48" s="114">
        <v>614</v>
      </c>
      <c r="H48" s="114">
        <v>410</v>
      </c>
      <c r="I48" s="140">
        <v>549</v>
      </c>
      <c r="J48" s="115">
        <v>-91</v>
      </c>
      <c r="K48" s="116">
        <v>-16.575591985428051</v>
      </c>
    </row>
    <row r="49" spans="1:11" ht="14.1" customHeight="1" x14ac:dyDescent="0.2">
      <c r="A49" s="306">
        <v>63</v>
      </c>
      <c r="B49" s="307" t="s">
        <v>271</v>
      </c>
      <c r="C49" s="308"/>
      <c r="D49" s="113">
        <v>3.2107231920199499</v>
      </c>
      <c r="E49" s="115">
        <v>206</v>
      </c>
      <c r="F49" s="114">
        <v>215</v>
      </c>
      <c r="G49" s="114">
        <v>260</v>
      </c>
      <c r="H49" s="114">
        <v>204</v>
      </c>
      <c r="I49" s="140">
        <v>204</v>
      </c>
      <c r="J49" s="115">
        <v>2</v>
      </c>
      <c r="K49" s="116">
        <v>0.98039215686274506</v>
      </c>
    </row>
    <row r="50" spans="1:11" ht="14.1" customHeight="1" x14ac:dyDescent="0.2">
      <c r="A50" s="306" t="s">
        <v>272</v>
      </c>
      <c r="B50" s="307" t="s">
        <v>273</v>
      </c>
      <c r="C50" s="308"/>
      <c r="D50" s="113">
        <v>0.34289276807980051</v>
      </c>
      <c r="E50" s="115">
        <v>22</v>
      </c>
      <c r="F50" s="114">
        <v>17</v>
      </c>
      <c r="G50" s="114">
        <v>44</v>
      </c>
      <c r="H50" s="114">
        <v>16</v>
      </c>
      <c r="I50" s="140">
        <v>16</v>
      </c>
      <c r="J50" s="115">
        <v>6</v>
      </c>
      <c r="K50" s="116">
        <v>37.5</v>
      </c>
    </row>
    <row r="51" spans="1:11" ht="14.1" customHeight="1" x14ac:dyDescent="0.2">
      <c r="A51" s="306" t="s">
        <v>274</v>
      </c>
      <c r="B51" s="307" t="s">
        <v>275</v>
      </c>
      <c r="C51" s="308"/>
      <c r="D51" s="113">
        <v>2.5561097256857854</v>
      </c>
      <c r="E51" s="115">
        <v>164</v>
      </c>
      <c r="F51" s="114">
        <v>186</v>
      </c>
      <c r="G51" s="114">
        <v>192</v>
      </c>
      <c r="H51" s="114">
        <v>174</v>
      </c>
      <c r="I51" s="140">
        <v>167</v>
      </c>
      <c r="J51" s="115">
        <v>-3</v>
      </c>
      <c r="K51" s="116">
        <v>-1.7964071856287425</v>
      </c>
    </row>
    <row r="52" spans="1:11" ht="14.1" customHeight="1" x14ac:dyDescent="0.2">
      <c r="A52" s="306">
        <v>71</v>
      </c>
      <c r="B52" s="307" t="s">
        <v>276</v>
      </c>
      <c r="C52" s="308"/>
      <c r="D52" s="113">
        <v>8.8216957605985034</v>
      </c>
      <c r="E52" s="115">
        <v>566</v>
      </c>
      <c r="F52" s="114">
        <v>400</v>
      </c>
      <c r="G52" s="114">
        <v>681</v>
      </c>
      <c r="H52" s="114">
        <v>501</v>
      </c>
      <c r="I52" s="140">
        <v>593</v>
      </c>
      <c r="J52" s="115">
        <v>-27</v>
      </c>
      <c r="K52" s="116">
        <v>-4.5531197301854975</v>
      </c>
    </row>
    <row r="53" spans="1:11" ht="14.1" customHeight="1" x14ac:dyDescent="0.2">
      <c r="A53" s="306" t="s">
        <v>277</v>
      </c>
      <c r="B53" s="307" t="s">
        <v>278</v>
      </c>
      <c r="C53" s="308"/>
      <c r="D53" s="113">
        <v>2.9457605985037407</v>
      </c>
      <c r="E53" s="115">
        <v>189</v>
      </c>
      <c r="F53" s="114">
        <v>138</v>
      </c>
      <c r="G53" s="114">
        <v>240</v>
      </c>
      <c r="H53" s="114">
        <v>180</v>
      </c>
      <c r="I53" s="140">
        <v>205</v>
      </c>
      <c r="J53" s="115">
        <v>-16</v>
      </c>
      <c r="K53" s="116">
        <v>-7.8048780487804876</v>
      </c>
    </row>
    <row r="54" spans="1:11" ht="14.1" customHeight="1" x14ac:dyDescent="0.2">
      <c r="A54" s="306" t="s">
        <v>279</v>
      </c>
      <c r="B54" s="307" t="s">
        <v>280</v>
      </c>
      <c r="C54" s="308"/>
      <c r="D54" s="113">
        <v>5.1901496259351623</v>
      </c>
      <c r="E54" s="115">
        <v>333</v>
      </c>
      <c r="F54" s="114">
        <v>225</v>
      </c>
      <c r="G54" s="114">
        <v>389</v>
      </c>
      <c r="H54" s="114">
        <v>278</v>
      </c>
      <c r="I54" s="140">
        <v>326</v>
      </c>
      <c r="J54" s="115">
        <v>7</v>
      </c>
      <c r="K54" s="116">
        <v>2.147239263803681</v>
      </c>
    </row>
    <row r="55" spans="1:11" ht="14.1" customHeight="1" x14ac:dyDescent="0.2">
      <c r="A55" s="306">
        <v>72</v>
      </c>
      <c r="B55" s="307" t="s">
        <v>281</v>
      </c>
      <c r="C55" s="308"/>
      <c r="D55" s="113">
        <v>1.5118453865336658</v>
      </c>
      <c r="E55" s="115">
        <v>97</v>
      </c>
      <c r="F55" s="114">
        <v>57</v>
      </c>
      <c r="G55" s="114">
        <v>105</v>
      </c>
      <c r="H55" s="114">
        <v>59</v>
      </c>
      <c r="I55" s="140">
        <v>115</v>
      </c>
      <c r="J55" s="115">
        <v>-18</v>
      </c>
      <c r="K55" s="116">
        <v>-15.652173913043478</v>
      </c>
    </row>
    <row r="56" spans="1:11" ht="14.1" customHeight="1" x14ac:dyDescent="0.2">
      <c r="A56" s="306" t="s">
        <v>282</v>
      </c>
      <c r="B56" s="307" t="s">
        <v>283</v>
      </c>
      <c r="C56" s="308"/>
      <c r="D56" s="113">
        <v>0.43640897755610975</v>
      </c>
      <c r="E56" s="115">
        <v>28</v>
      </c>
      <c r="F56" s="114">
        <v>13</v>
      </c>
      <c r="G56" s="114">
        <v>50</v>
      </c>
      <c r="H56" s="114">
        <v>5</v>
      </c>
      <c r="I56" s="140">
        <v>38</v>
      </c>
      <c r="J56" s="115">
        <v>-10</v>
      </c>
      <c r="K56" s="116">
        <v>-26.315789473684209</v>
      </c>
    </row>
    <row r="57" spans="1:11" ht="14.1" customHeight="1" x14ac:dyDescent="0.2">
      <c r="A57" s="306" t="s">
        <v>284</v>
      </c>
      <c r="B57" s="307" t="s">
        <v>285</v>
      </c>
      <c r="C57" s="308"/>
      <c r="D57" s="113">
        <v>0.62344139650872821</v>
      </c>
      <c r="E57" s="115">
        <v>40</v>
      </c>
      <c r="F57" s="114">
        <v>34</v>
      </c>
      <c r="G57" s="114">
        <v>20</v>
      </c>
      <c r="H57" s="114">
        <v>36</v>
      </c>
      <c r="I57" s="140">
        <v>38</v>
      </c>
      <c r="J57" s="115">
        <v>2</v>
      </c>
      <c r="K57" s="116">
        <v>5.2631578947368425</v>
      </c>
    </row>
    <row r="58" spans="1:11" ht="14.1" customHeight="1" x14ac:dyDescent="0.2">
      <c r="A58" s="306">
        <v>73</v>
      </c>
      <c r="B58" s="307" t="s">
        <v>286</v>
      </c>
      <c r="C58" s="308"/>
      <c r="D58" s="113">
        <v>2.1352867830423938</v>
      </c>
      <c r="E58" s="115">
        <v>137</v>
      </c>
      <c r="F58" s="114">
        <v>79</v>
      </c>
      <c r="G58" s="114">
        <v>200</v>
      </c>
      <c r="H58" s="114">
        <v>98</v>
      </c>
      <c r="I58" s="140">
        <v>105</v>
      </c>
      <c r="J58" s="115">
        <v>32</v>
      </c>
      <c r="K58" s="116">
        <v>30.476190476190474</v>
      </c>
    </row>
    <row r="59" spans="1:11" ht="14.1" customHeight="1" x14ac:dyDescent="0.2">
      <c r="A59" s="306" t="s">
        <v>287</v>
      </c>
      <c r="B59" s="307" t="s">
        <v>288</v>
      </c>
      <c r="C59" s="308"/>
      <c r="D59" s="113">
        <v>1.5741895261845387</v>
      </c>
      <c r="E59" s="115">
        <v>101</v>
      </c>
      <c r="F59" s="114">
        <v>55</v>
      </c>
      <c r="G59" s="114">
        <v>154</v>
      </c>
      <c r="H59" s="114">
        <v>75</v>
      </c>
      <c r="I59" s="140">
        <v>76</v>
      </c>
      <c r="J59" s="115">
        <v>25</v>
      </c>
      <c r="K59" s="116">
        <v>32.89473684210526</v>
      </c>
    </row>
    <row r="60" spans="1:11" ht="14.1" customHeight="1" x14ac:dyDescent="0.2">
      <c r="A60" s="306">
        <v>81</v>
      </c>
      <c r="B60" s="307" t="s">
        <v>289</v>
      </c>
      <c r="C60" s="308"/>
      <c r="D60" s="113">
        <v>6.7487531172069826</v>
      </c>
      <c r="E60" s="115">
        <v>433</v>
      </c>
      <c r="F60" s="114">
        <v>529</v>
      </c>
      <c r="G60" s="114">
        <v>729</v>
      </c>
      <c r="H60" s="114">
        <v>462</v>
      </c>
      <c r="I60" s="140">
        <v>478</v>
      </c>
      <c r="J60" s="115">
        <v>-45</v>
      </c>
      <c r="K60" s="116">
        <v>-9.4142259414225933</v>
      </c>
    </row>
    <row r="61" spans="1:11" ht="14.1" customHeight="1" x14ac:dyDescent="0.2">
      <c r="A61" s="306" t="s">
        <v>290</v>
      </c>
      <c r="B61" s="307" t="s">
        <v>291</v>
      </c>
      <c r="C61" s="308"/>
      <c r="D61" s="113">
        <v>1.5897755610972568</v>
      </c>
      <c r="E61" s="115">
        <v>102</v>
      </c>
      <c r="F61" s="114">
        <v>116</v>
      </c>
      <c r="G61" s="114">
        <v>198</v>
      </c>
      <c r="H61" s="114">
        <v>111</v>
      </c>
      <c r="I61" s="140">
        <v>162</v>
      </c>
      <c r="J61" s="115">
        <v>-60</v>
      </c>
      <c r="K61" s="116">
        <v>-37.037037037037038</v>
      </c>
    </row>
    <row r="62" spans="1:11" ht="14.1" customHeight="1" x14ac:dyDescent="0.2">
      <c r="A62" s="306" t="s">
        <v>292</v>
      </c>
      <c r="B62" s="307" t="s">
        <v>293</v>
      </c>
      <c r="C62" s="308"/>
      <c r="D62" s="113">
        <v>2.5872817955112217</v>
      </c>
      <c r="E62" s="115">
        <v>166</v>
      </c>
      <c r="F62" s="114">
        <v>238</v>
      </c>
      <c r="G62" s="114">
        <v>326</v>
      </c>
      <c r="H62" s="114">
        <v>176</v>
      </c>
      <c r="I62" s="140">
        <v>121</v>
      </c>
      <c r="J62" s="115">
        <v>45</v>
      </c>
      <c r="K62" s="116">
        <v>37.190082644628099</v>
      </c>
    </row>
    <row r="63" spans="1:11" ht="14.1" customHeight="1" x14ac:dyDescent="0.2">
      <c r="A63" s="306"/>
      <c r="B63" s="307" t="s">
        <v>294</v>
      </c>
      <c r="C63" s="308"/>
      <c r="D63" s="113">
        <v>2.2132169576059852</v>
      </c>
      <c r="E63" s="115">
        <v>142</v>
      </c>
      <c r="F63" s="114">
        <v>223</v>
      </c>
      <c r="G63" s="114">
        <v>289</v>
      </c>
      <c r="H63" s="114">
        <v>160</v>
      </c>
      <c r="I63" s="140">
        <v>103</v>
      </c>
      <c r="J63" s="115">
        <v>39</v>
      </c>
      <c r="K63" s="116">
        <v>37.864077669902912</v>
      </c>
    </row>
    <row r="64" spans="1:11" ht="14.1" customHeight="1" x14ac:dyDescent="0.2">
      <c r="A64" s="306" t="s">
        <v>295</v>
      </c>
      <c r="B64" s="307" t="s">
        <v>296</v>
      </c>
      <c r="C64" s="308"/>
      <c r="D64" s="113">
        <v>1.3403990024937655</v>
      </c>
      <c r="E64" s="115">
        <v>86</v>
      </c>
      <c r="F64" s="114">
        <v>53</v>
      </c>
      <c r="G64" s="114">
        <v>121</v>
      </c>
      <c r="H64" s="114">
        <v>82</v>
      </c>
      <c r="I64" s="140">
        <v>92</v>
      </c>
      <c r="J64" s="115">
        <v>-6</v>
      </c>
      <c r="K64" s="116">
        <v>-6.5217391304347823</v>
      </c>
    </row>
    <row r="65" spans="1:11" ht="14.1" customHeight="1" x14ac:dyDescent="0.2">
      <c r="A65" s="306" t="s">
        <v>297</v>
      </c>
      <c r="B65" s="307" t="s">
        <v>298</v>
      </c>
      <c r="C65" s="308"/>
      <c r="D65" s="113">
        <v>0.51433915211970072</v>
      </c>
      <c r="E65" s="115">
        <v>33</v>
      </c>
      <c r="F65" s="114">
        <v>46</v>
      </c>
      <c r="G65" s="114">
        <v>22</v>
      </c>
      <c r="H65" s="114">
        <v>37</v>
      </c>
      <c r="I65" s="140">
        <v>41</v>
      </c>
      <c r="J65" s="115">
        <v>-8</v>
      </c>
      <c r="K65" s="116">
        <v>-19.512195121951219</v>
      </c>
    </row>
    <row r="66" spans="1:11" ht="14.1" customHeight="1" x14ac:dyDescent="0.2">
      <c r="A66" s="306">
        <v>82</v>
      </c>
      <c r="B66" s="307" t="s">
        <v>299</v>
      </c>
      <c r="C66" s="308"/>
      <c r="D66" s="113">
        <v>3.0081047381546133</v>
      </c>
      <c r="E66" s="115">
        <v>193</v>
      </c>
      <c r="F66" s="114">
        <v>328</v>
      </c>
      <c r="G66" s="114">
        <v>283</v>
      </c>
      <c r="H66" s="114">
        <v>261</v>
      </c>
      <c r="I66" s="140">
        <v>228</v>
      </c>
      <c r="J66" s="115">
        <v>-35</v>
      </c>
      <c r="K66" s="116">
        <v>-15.350877192982455</v>
      </c>
    </row>
    <row r="67" spans="1:11" ht="14.1" customHeight="1" x14ac:dyDescent="0.2">
      <c r="A67" s="306" t="s">
        <v>300</v>
      </c>
      <c r="B67" s="307" t="s">
        <v>301</v>
      </c>
      <c r="C67" s="308"/>
      <c r="D67" s="113">
        <v>1.9794264339152119</v>
      </c>
      <c r="E67" s="115">
        <v>127</v>
      </c>
      <c r="F67" s="114">
        <v>243</v>
      </c>
      <c r="G67" s="114">
        <v>195</v>
      </c>
      <c r="H67" s="114">
        <v>202</v>
      </c>
      <c r="I67" s="140">
        <v>132</v>
      </c>
      <c r="J67" s="115">
        <v>-5</v>
      </c>
      <c r="K67" s="116">
        <v>-3.7878787878787881</v>
      </c>
    </row>
    <row r="68" spans="1:11" ht="14.1" customHeight="1" x14ac:dyDescent="0.2">
      <c r="A68" s="306" t="s">
        <v>302</v>
      </c>
      <c r="B68" s="307" t="s">
        <v>303</v>
      </c>
      <c r="C68" s="308"/>
      <c r="D68" s="113">
        <v>0.73254364089775559</v>
      </c>
      <c r="E68" s="115">
        <v>47</v>
      </c>
      <c r="F68" s="114">
        <v>63</v>
      </c>
      <c r="G68" s="114">
        <v>51</v>
      </c>
      <c r="H68" s="114">
        <v>46</v>
      </c>
      <c r="I68" s="140">
        <v>68</v>
      </c>
      <c r="J68" s="115">
        <v>-21</v>
      </c>
      <c r="K68" s="116">
        <v>-30.882352941176471</v>
      </c>
    </row>
    <row r="69" spans="1:11" ht="14.1" customHeight="1" x14ac:dyDescent="0.2">
      <c r="A69" s="306">
        <v>83</v>
      </c>
      <c r="B69" s="307" t="s">
        <v>304</v>
      </c>
      <c r="C69" s="308"/>
      <c r="D69" s="113">
        <v>3.8497506234413965</v>
      </c>
      <c r="E69" s="115">
        <v>247</v>
      </c>
      <c r="F69" s="114">
        <v>248</v>
      </c>
      <c r="G69" s="114">
        <v>552</v>
      </c>
      <c r="H69" s="114">
        <v>242</v>
      </c>
      <c r="I69" s="140">
        <v>282</v>
      </c>
      <c r="J69" s="115">
        <v>-35</v>
      </c>
      <c r="K69" s="116">
        <v>-12.411347517730496</v>
      </c>
    </row>
    <row r="70" spans="1:11" ht="14.1" customHeight="1" x14ac:dyDescent="0.2">
      <c r="A70" s="306" t="s">
        <v>305</v>
      </c>
      <c r="B70" s="307" t="s">
        <v>306</v>
      </c>
      <c r="C70" s="308"/>
      <c r="D70" s="113">
        <v>2.8054862842892767</v>
      </c>
      <c r="E70" s="115">
        <v>180</v>
      </c>
      <c r="F70" s="114">
        <v>182</v>
      </c>
      <c r="G70" s="114">
        <v>498</v>
      </c>
      <c r="H70" s="114">
        <v>179</v>
      </c>
      <c r="I70" s="140">
        <v>216</v>
      </c>
      <c r="J70" s="115">
        <v>-36</v>
      </c>
      <c r="K70" s="116">
        <v>-16.666666666666668</v>
      </c>
    </row>
    <row r="71" spans="1:11" ht="14.1" customHeight="1" x14ac:dyDescent="0.2">
      <c r="A71" s="306"/>
      <c r="B71" s="307" t="s">
        <v>307</v>
      </c>
      <c r="C71" s="308"/>
      <c r="D71" s="113">
        <v>0.9039900249376559</v>
      </c>
      <c r="E71" s="115">
        <v>58</v>
      </c>
      <c r="F71" s="114">
        <v>56</v>
      </c>
      <c r="G71" s="114">
        <v>229</v>
      </c>
      <c r="H71" s="114">
        <v>70</v>
      </c>
      <c r="I71" s="140">
        <v>110</v>
      </c>
      <c r="J71" s="115">
        <v>-52</v>
      </c>
      <c r="K71" s="116">
        <v>-47.272727272727273</v>
      </c>
    </row>
    <row r="72" spans="1:11" ht="14.1" customHeight="1" x14ac:dyDescent="0.2">
      <c r="A72" s="306">
        <v>84</v>
      </c>
      <c r="B72" s="307" t="s">
        <v>308</v>
      </c>
      <c r="C72" s="308"/>
      <c r="D72" s="113">
        <v>2.4470074812967582</v>
      </c>
      <c r="E72" s="115">
        <v>157</v>
      </c>
      <c r="F72" s="114">
        <v>132</v>
      </c>
      <c r="G72" s="114">
        <v>192</v>
      </c>
      <c r="H72" s="114">
        <v>121</v>
      </c>
      <c r="I72" s="140">
        <v>133</v>
      </c>
      <c r="J72" s="115">
        <v>24</v>
      </c>
      <c r="K72" s="116">
        <v>18.045112781954888</v>
      </c>
    </row>
    <row r="73" spans="1:11" ht="14.1" customHeight="1" x14ac:dyDescent="0.2">
      <c r="A73" s="306" t="s">
        <v>309</v>
      </c>
      <c r="B73" s="307" t="s">
        <v>310</v>
      </c>
      <c r="C73" s="308"/>
      <c r="D73" s="113">
        <v>0.88840399002493764</v>
      </c>
      <c r="E73" s="115">
        <v>57</v>
      </c>
      <c r="F73" s="114">
        <v>48</v>
      </c>
      <c r="G73" s="114">
        <v>70</v>
      </c>
      <c r="H73" s="114">
        <v>47</v>
      </c>
      <c r="I73" s="140">
        <v>57</v>
      </c>
      <c r="J73" s="115">
        <v>0</v>
      </c>
      <c r="K73" s="116">
        <v>0</v>
      </c>
    </row>
    <row r="74" spans="1:11" ht="14.1" customHeight="1" x14ac:dyDescent="0.2">
      <c r="A74" s="306" t="s">
        <v>311</v>
      </c>
      <c r="B74" s="307" t="s">
        <v>312</v>
      </c>
      <c r="C74" s="308"/>
      <c r="D74" s="113">
        <v>0.26496259351620949</v>
      </c>
      <c r="E74" s="115">
        <v>17</v>
      </c>
      <c r="F74" s="114">
        <v>10</v>
      </c>
      <c r="G74" s="114">
        <v>12</v>
      </c>
      <c r="H74" s="114">
        <v>10</v>
      </c>
      <c r="I74" s="140">
        <v>15</v>
      </c>
      <c r="J74" s="115">
        <v>2</v>
      </c>
      <c r="K74" s="116">
        <v>13.333333333333334</v>
      </c>
    </row>
    <row r="75" spans="1:11" ht="14.1" customHeight="1" x14ac:dyDescent="0.2">
      <c r="A75" s="306" t="s">
        <v>313</v>
      </c>
      <c r="B75" s="307" t="s">
        <v>314</v>
      </c>
      <c r="C75" s="308"/>
      <c r="D75" s="113">
        <v>0.57668329177057354</v>
      </c>
      <c r="E75" s="115">
        <v>37</v>
      </c>
      <c r="F75" s="114">
        <v>37</v>
      </c>
      <c r="G75" s="114">
        <v>57</v>
      </c>
      <c r="H75" s="114">
        <v>31</v>
      </c>
      <c r="I75" s="140">
        <v>27</v>
      </c>
      <c r="J75" s="115">
        <v>10</v>
      </c>
      <c r="K75" s="116">
        <v>37.037037037037038</v>
      </c>
    </row>
    <row r="76" spans="1:11" ht="14.1" customHeight="1" x14ac:dyDescent="0.2">
      <c r="A76" s="306">
        <v>91</v>
      </c>
      <c r="B76" s="307" t="s">
        <v>315</v>
      </c>
      <c r="C76" s="308"/>
      <c r="D76" s="113">
        <v>0.32730673316708231</v>
      </c>
      <c r="E76" s="115">
        <v>21</v>
      </c>
      <c r="F76" s="114">
        <v>21</v>
      </c>
      <c r="G76" s="114">
        <v>47</v>
      </c>
      <c r="H76" s="114">
        <v>3</v>
      </c>
      <c r="I76" s="140">
        <v>27</v>
      </c>
      <c r="J76" s="115">
        <v>-6</v>
      </c>
      <c r="K76" s="116">
        <v>-22.222222222222221</v>
      </c>
    </row>
    <row r="77" spans="1:11" ht="14.1" customHeight="1" x14ac:dyDescent="0.2">
      <c r="A77" s="306">
        <v>92</v>
      </c>
      <c r="B77" s="307" t="s">
        <v>316</v>
      </c>
      <c r="C77" s="308"/>
      <c r="D77" s="113">
        <v>3.6003740648379052</v>
      </c>
      <c r="E77" s="115">
        <v>231</v>
      </c>
      <c r="F77" s="114">
        <v>197</v>
      </c>
      <c r="G77" s="114">
        <v>253</v>
      </c>
      <c r="H77" s="114">
        <v>189</v>
      </c>
      <c r="I77" s="140">
        <v>264</v>
      </c>
      <c r="J77" s="115">
        <v>-33</v>
      </c>
      <c r="K77" s="116">
        <v>-12.5</v>
      </c>
    </row>
    <row r="78" spans="1:11" ht="14.1" customHeight="1" x14ac:dyDescent="0.2">
      <c r="A78" s="306">
        <v>93</v>
      </c>
      <c r="B78" s="307" t="s">
        <v>317</v>
      </c>
      <c r="C78" s="308"/>
      <c r="D78" s="113">
        <v>9.3516209476309231E-2</v>
      </c>
      <c r="E78" s="115">
        <v>6</v>
      </c>
      <c r="F78" s="114">
        <v>6</v>
      </c>
      <c r="G78" s="114">
        <v>9</v>
      </c>
      <c r="H78" s="114">
        <v>7</v>
      </c>
      <c r="I78" s="140">
        <v>4</v>
      </c>
      <c r="J78" s="115">
        <v>2</v>
      </c>
      <c r="K78" s="116">
        <v>50</v>
      </c>
    </row>
    <row r="79" spans="1:11" ht="14.1" customHeight="1" x14ac:dyDescent="0.2">
      <c r="A79" s="306">
        <v>94</v>
      </c>
      <c r="B79" s="307" t="s">
        <v>318</v>
      </c>
      <c r="C79" s="308"/>
      <c r="D79" s="113">
        <v>0.38965087281795513</v>
      </c>
      <c r="E79" s="115">
        <v>25</v>
      </c>
      <c r="F79" s="114">
        <v>28</v>
      </c>
      <c r="G79" s="114">
        <v>106</v>
      </c>
      <c r="H79" s="114">
        <v>32</v>
      </c>
      <c r="I79" s="140">
        <v>35</v>
      </c>
      <c r="J79" s="115">
        <v>-10</v>
      </c>
      <c r="K79" s="116">
        <v>-28.571428571428573</v>
      </c>
    </row>
    <row r="80" spans="1:11" ht="14.1" customHeight="1" x14ac:dyDescent="0.2">
      <c r="A80" s="306" t="s">
        <v>319</v>
      </c>
      <c r="B80" s="307" t="s">
        <v>320</v>
      </c>
      <c r="C80" s="308"/>
      <c r="D80" s="113" t="s">
        <v>513</v>
      </c>
      <c r="E80" s="115" t="s">
        <v>513</v>
      </c>
      <c r="F80" s="114" t="s">
        <v>513</v>
      </c>
      <c r="G80" s="114">
        <v>0</v>
      </c>
      <c r="H80" s="114">
        <v>0</v>
      </c>
      <c r="I80" s="140">
        <v>0</v>
      </c>
      <c r="J80" s="115" t="s">
        <v>513</v>
      </c>
      <c r="K80" s="116" t="s">
        <v>513</v>
      </c>
    </row>
    <row r="81" spans="1:11" ht="14.1" customHeight="1" x14ac:dyDescent="0.2">
      <c r="A81" s="310" t="s">
        <v>321</v>
      </c>
      <c r="B81" s="311" t="s">
        <v>333</v>
      </c>
      <c r="C81" s="312"/>
      <c r="D81" s="125">
        <v>0.63902743142144636</v>
      </c>
      <c r="E81" s="143">
        <v>41</v>
      </c>
      <c r="F81" s="144">
        <v>59</v>
      </c>
      <c r="G81" s="144">
        <v>119</v>
      </c>
      <c r="H81" s="144">
        <v>30</v>
      </c>
      <c r="I81" s="145">
        <v>42</v>
      </c>
      <c r="J81" s="143">
        <v>-1</v>
      </c>
      <c r="K81" s="146">
        <v>-2.3809523809523809</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6915</v>
      </c>
      <c r="E11" s="114">
        <v>5938</v>
      </c>
      <c r="F11" s="114">
        <v>7101</v>
      </c>
      <c r="G11" s="114">
        <v>5805</v>
      </c>
      <c r="H11" s="140">
        <v>7046</v>
      </c>
      <c r="I11" s="115">
        <v>-131</v>
      </c>
      <c r="J11" s="116">
        <v>-1.8592108998013057</v>
      </c>
    </row>
    <row r="12" spans="1:15" s="110" customFormat="1" ht="24.95" customHeight="1" x14ac:dyDescent="0.2">
      <c r="A12" s="193" t="s">
        <v>132</v>
      </c>
      <c r="B12" s="194" t="s">
        <v>133</v>
      </c>
      <c r="C12" s="113">
        <v>5.7845263919016628E-2</v>
      </c>
      <c r="D12" s="115">
        <v>4</v>
      </c>
      <c r="E12" s="114">
        <v>3</v>
      </c>
      <c r="F12" s="114">
        <v>7</v>
      </c>
      <c r="G12" s="114">
        <v>4</v>
      </c>
      <c r="H12" s="140">
        <v>4</v>
      </c>
      <c r="I12" s="115">
        <v>0</v>
      </c>
      <c r="J12" s="116">
        <v>0</v>
      </c>
    </row>
    <row r="13" spans="1:15" s="110" customFormat="1" ht="24.95" customHeight="1" x14ac:dyDescent="0.2">
      <c r="A13" s="193" t="s">
        <v>134</v>
      </c>
      <c r="B13" s="199" t="s">
        <v>214</v>
      </c>
      <c r="C13" s="113">
        <v>0.72306579898770784</v>
      </c>
      <c r="D13" s="115">
        <v>50</v>
      </c>
      <c r="E13" s="114">
        <v>88</v>
      </c>
      <c r="F13" s="114">
        <v>49</v>
      </c>
      <c r="G13" s="114">
        <v>49</v>
      </c>
      <c r="H13" s="140">
        <v>57</v>
      </c>
      <c r="I13" s="115">
        <v>-7</v>
      </c>
      <c r="J13" s="116">
        <v>-12.280701754385966</v>
      </c>
    </row>
    <row r="14" spans="1:15" s="287" customFormat="1" ht="24.95" customHeight="1" x14ac:dyDescent="0.2">
      <c r="A14" s="193" t="s">
        <v>215</v>
      </c>
      <c r="B14" s="199" t="s">
        <v>137</v>
      </c>
      <c r="C14" s="113">
        <v>8.2863340563991326</v>
      </c>
      <c r="D14" s="115">
        <v>573</v>
      </c>
      <c r="E14" s="114">
        <v>402</v>
      </c>
      <c r="F14" s="114">
        <v>450</v>
      </c>
      <c r="G14" s="114">
        <v>325</v>
      </c>
      <c r="H14" s="140">
        <v>513</v>
      </c>
      <c r="I14" s="115">
        <v>60</v>
      </c>
      <c r="J14" s="116">
        <v>11.695906432748538</v>
      </c>
      <c r="K14" s="110"/>
      <c r="L14" s="110"/>
      <c r="M14" s="110"/>
      <c r="N14" s="110"/>
      <c r="O14" s="110"/>
    </row>
    <row r="15" spans="1:15" s="110" customFormat="1" ht="24.95" customHeight="1" x14ac:dyDescent="0.2">
      <c r="A15" s="193" t="s">
        <v>216</v>
      </c>
      <c r="B15" s="199" t="s">
        <v>217</v>
      </c>
      <c r="C15" s="113">
        <v>1.4027476500361533</v>
      </c>
      <c r="D15" s="115">
        <v>97</v>
      </c>
      <c r="E15" s="114">
        <v>98</v>
      </c>
      <c r="F15" s="114">
        <v>110</v>
      </c>
      <c r="G15" s="114">
        <v>80</v>
      </c>
      <c r="H15" s="140">
        <v>107</v>
      </c>
      <c r="I15" s="115">
        <v>-10</v>
      </c>
      <c r="J15" s="116">
        <v>-9.3457943925233646</v>
      </c>
    </row>
    <row r="16" spans="1:15" s="287" customFormat="1" ht="24.95" customHeight="1" x14ac:dyDescent="0.2">
      <c r="A16" s="193" t="s">
        <v>218</v>
      </c>
      <c r="B16" s="199" t="s">
        <v>141</v>
      </c>
      <c r="C16" s="113">
        <v>4.9023861171366594</v>
      </c>
      <c r="D16" s="115">
        <v>339</v>
      </c>
      <c r="E16" s="114">
        <v>232</v>
      </c>
      <c r="F16" s="114">
        <v>238</v>
      </c>
      <c r="G16" s="114">
        <v>175</v>
      </c>
      <c r="H16" s="140">
        <v>247</v>
      </c>
      <c r="I16" s="115">
        <v>92</v>
      </c>
      <c r="J16" s="116">
        <v>37.246963562753038</v>
      </c>
      <c r="K16" s="110"/>
      <c r="L16" s="110"/>
      <c r="M16" s="110"/>
      <c r="N16" s="110"/>
      <c r="O16" s="110"/>
    </row>
    <row r="17" spans="1:15" s="110" customFormat="1" ht="24.95" customHeight="1" x14ac:dyDescent="0.2">
      <c r="A17" s="193" t="s">
        <v>142</v>
      </c>
      <c r="B17" s="199" t="s">
        <v>220</v>
      </c>
      <c r="C17" s="113">
        <v>1.9812002892263196</v>
      </c>
      <c r="D17" s="115">
        <v>137</v>
      </c>
      <c r="E17" s="114">
        <v>72</v>
      </c>
      <c r="F17" s="114">
        <v>102</v>
      </c>
      <c r="G17" s="114">
        <v>70</v>
      </c>
      <c r="H17" s="140">
        <v>159</v>
      </c>
      <c r="I17" s="115">
        <v>-22</v>
      </c>
      <c r="J17" s="116">
        <v>-13.836477987421384</v>
      </c>
    </row>
    <row r="18" spans="1:15" s="287" customFormat="1" ht="24.95" customHeight="1" x14ac:dyDescent="0.2">
      <c r="A18" s="201" t="s">
        <v>144</v>
      </c>
      <c r="B18" s="202" t="s">
        <v>145</v>
      </c>
      <c r="C18" s="113">
        <v>7.7223427331887198</v>
      </c>
      <c r="D18" s="115">
        <v>534</v>
      </c>
      <c r="E18" s="114">
        <v>494</v>
      </c>
      <c r="F18" s="114">
        <v>495</v>
      </c>
      <c r="G18" s="114">
        <v>374</v>
      </c>
      <c r="H18" s="140">
        <v>536</v>
      </c>
      <c r="I18" s="115">
        <v>-2</v>
      </c>
      <c r="J18" s="116">
        <v>-0.37313432835820898</v>
      </c>
      <c r="K18" s="110"/>
      <c r="L18" s="110"/>
      <c r="M18" s="110"/>
      <c r="N18" s="110"/>
      <c r="O18" s="110"/>
    </row>
    <row r="19" spans="1:15" s="110" customFormat="1" ht="24.95" customHeight="1" x14ac:dyDescent="0.2">
      <c r="A19" s="193" t="s">
        <v>146</v>
      </c>
      <c r="B19" s="199" t="s">
        <v>147</v>
      </c>
      <c r="C19" s="113">
        <v>12.668112798264643</v>
      </c>
      <c r="D19" s="115">
        <v>876</v>
      </c>
      <c r="E19" s="114">
        <v>682</v>
      </c>
      <c r="F19" s="114">
        <v>865</v>
      </c>
      <c r="G19" s="114">
        <v>849</v>
      </c>
      <c r="H19" s="140">
        <v>986</v>
      </c>
      <c r="I19" s="115">
        <v>-110</v>
      </c>
      <c r="J19" s="116">
        <v>-11.156186612576064</v>
      </c>
    </row>
    <row r="20" spans="1:15" s="287" customFormat="1" ht="24.95" customHeight="1" x14ac:dyDescent="0.2">
      <c r="A20" s="193" t="s">
        <v>148</v>
      </c>
      <c r="B20" s="199" t="s">
        <v>149</v>
      </c>
      <c r="C20" s="113">
        <v>7.2595806218365873</v>
      </c>
      <c r="D20" s="115">
        <v>502</v>
      </c>
      <c r="E20" s="114">
        <v>416</v>
      </c>
      <c r="F20" s="114">
        <v>510</v>
      </c>
      <c r="G20" s="114">
        <v>425</v>
      </c>
      <c r="H20" s="140">
        <v>529</v>
      </c>
      <c r="I20" s="115">
        <v>-27</v>
      </c>
      <c r="J20" s="116">
        <v>-5.103969754253308</v>
      </c>
      <c r="K20" s="110"/>
      <c r="L20" s="110"/>
      <c r="M20" s="110"/>
      <c r="N20" s="110"/>
      <c r="O20" s="110"/>
    </row>
    <row r="21" spans="1:15" s="110" customFormat="1" ht="24.95" customHeight="1" x14ac:dyDescent="0.2">
      <c r="A21" s="201" t="s">
        <v>150</v>
      </c>
      <c r="B21" s="202" t="s">
        <v>151</v>
      </c>
      <c r="C21" s="113">
        <v>6.0882140274765</v>
      </c>
      <c r="D21" s="115">
        <v>421</v>
      </c>
      <c r="E21" s="114">
        <v>380</v>
      </c>
      <c r="F21" s="114">
        <v>370</v>
      </c>
      <c r="G21" s="114">
        <v>295</v>
      </c>
      <c r="H21" s="140">
        <v>313</v>
      </c>
      <c r="I21" s="115">
        <v>108</v>
      </c>
      <c r="J21" s="116">
        <v>34.504792332268373</v>
      </c>
    </row>
    <row r="22" spans="1:15" s="110" customFormat="1" ht="24.95" customHeight="1" x14ac:dyDescent="0.2">
      <c r="A22" s="201" t="s">
        <v>152</v>
      </c>
      <c r="B22" s="199" t="s">
        <v>153</v>
      </c>
      <c r="C22" s="113">
        <v>0.91106290672451196</v>
      </c>
      <c r="D22" s="115">
        <v>63</v>
      </c>
      <c r="E22" s="114">
        <v>68</v>
      </c>
      <c r="F22" s="114">
        <v>87</v>
      </c>
      <c r="G22" s="114">
        <v>59</v>
      </c>
      <c r="H22" s="140">
        <v>74</v>
      </c>
      <c r="I22" s="115">
        <v>-11</v>
      </c>
      <c r="J22" s="116">
        <v>-14.864864864864865</v>
      </c>
    </row>
    <row r="23" spans="1:15" s="110" customFormat="1" ht="24.95" customHeight="1" x14ac:dyDescent="0.2">
      <c r="A23" s="193" t="s">
        <v>154</v>
      </c>
      <c r="B23" s="199" t="s">
        <v>155</v>
      </c>
      <c r="C23" s="113">
        <v>1.2436731742588576</v>
      </c>
      <c r="D23" s="115">
        <v>86</v>
      </c>
      <c r="E23" s="114">
        <v>39</v>
      </c>
      <c r="F23" s="114">
        <v>50</v>
      </c>
      <c r="G23" s="114">
        <v>40</v>
      </c>
      <c r="H23" s="140">
        <v>77</v>
      </c>
      <c r="I23" s="115">
        <v>9</v>
      </c>
      <c r="J23" s="116">
        <v>11.688311688311689</v>
      </c>
    </row>
    <row r="24" spans="1:15" s="110" customFormat="1" ht="24.95" customHeight="1" x14ac:dyDescent="0.2">
      <c r="A24" s="193" t="s">
        <v>156</v>
      </c>
      <c r="B24" s="199" t="s">
        <v>221</v>
      </c>
      <c r="C24" s="113">
        <v>5.8712942877801879</v>
      </c>
      <c r="D24" s="115">
        <v>406</v>
      </c>
      <c r="E24" s="114">
        <v>339</v>
      </c>
      <c r="F24" s="114">
        <v>407</v>
      </c>
      <c r="G24" s="114">
        <v>352</v>
      </c>
      <c r="H24" s="140">
        <v>745</v>
      </c>
      <c r="I24" s="115">
        <v>-339</v>
      </c>
      <c r="J24" s="116">
        <v>-45.503355704697988</v>
      </c>
    </row>
    <row r="25" spans="1:15" s="110" customFormat="1" ht="24.95" customHeight="1" x14ac:dyDescent="0.2">
      <c r="A25" s="193" t="s">
        <v>222</v>
      </c>
      <c r="B25" s="204" t="s">
        <v>159</v>
      </c>
      <c r="C25" s="113">
        <v>14.779464931308748</v>
      </c>
      <c r="D25" s="115">
        <v>1022</v>
      </c>
      <c r="E25" s="114">
        <v>771</v>
      </c>
      <c r="F25" s="114">
        <v>884</v>
      </c>
      <c r="G25" s="114">
        <v>826</v>
      </c>
      <c r="H25" s="140">
        <v>831</v>
      </c>
      <c r="I25" s="115">
        <v>191</v>
      </c>
      <c r="J25" s="116">
        <v>22.984356197352586</v>
      </c>
    </row>
    <row r="26" spans="1:15" s="110" customFormat="1" ht="24.95" customHeight="1" x14ac:dyDescent="0.2">
      <c r="A26" s="201">
        <v>782.78300000000002</v>
      </c>
      <c r="B26" s="203" t="s">
        <v>160</v>
      </c>
      <c r="C26" s="113">
        <v>10.715835140997831</v>
      </c>
      <c r="D26" s="115">
        <v>741</v>
      </c>
      <c r="E26" s="114">
        <v>802</v>
      </c>
      <c r="F26" s="114">
        <v>862</v>
      </c>
      <c r="G26" s="114">
        <v>677</v>
      </c>
      <c r="H26" s="140">
        <v>550</v>
      </c>
      <c r="I26" s="115">
        <v>191</v>
      </c>
      <c r="J26" s="116">
        <v>34.727272727272727</v>
      </c>
    </row>
    <row r="27" spans="1:15" s="110" customFormat="1" ht="24.95" customHeight="1" x14ac:dyDescent="0.2">
      <c r="A27" s="193" t="s">
        <v>161</v>
      </c>
      <c r="B27" s="199" t="s">
        <v>162</v>
      </c>
      <c r="C27" s="113">
        <v>1.9522776572668112</v>
      </c>
      <c r="D27" s="115">
        <v>135</v>
      </c>
      <c r="E27" s="114">
        <v>104</v>
      </c>
      <c r="F27" s="114">
        <v>138</v>
      </c>
      <c r="G27" s="114">
        <v>129</v>
      </c>
      <c r="H27" s="140">
        <v>141</v>
      </c>
      <c r="I27" s="115">
        <v>-6</v>
      </c>
      <c r="J27" s="116">
        <v>-4.2553191489361701</v>
      </c>
    </row>
    <row r="28" spans="1:15" s="110" customFormat="1" ht="24.95" customHeight="1" x14ac:dyDescent="0.2">
      <c r="A28" s="193" t="s">
        <v>163</v>
      </c>
      <c r="B28" s="199" t="s">
        <v>164</v>
      </c>
      <c r="C28" s="113">
        <v>3.4128705712219811</v>
      </c>
      <c r="D28" s="115">
        <v>236</v>
      </c>
      <c r="E28" s="114">
        <v>200</v>
      </c>
      <c r="F28" s="114">
        <v>310</v>
      </c>
      <c r="G28" s="114">
        <v>164</v>
      </c>
      <c r="H28" s="140">
        <v>248</v>
      </c>
      <c r="I28" s="115">
        <v>-12</v>
      </c>
      <c r="J28" s="116">
        <v>-4.838709677419355</v>
      </c>
    </row>
    <row r="29" spans="1:15" s="110" customFormat="1" ht="24.95" customHeight="1" x14ac:dyDescent="0.2">
      <c r="A29" s="193">
        <v>86</v>
      </c>
      <c r="B29" s="199" t="s">
        <v>165</v>
      </c>
      <c r="C29" s="113">
        <v>7.3608098336948666</v>
      </c>
      <c r="D29" s="115">
        <v>509</v>
      </c>
      <c r="E29" s="114">
        <v>422</v>
      </c>
      <c r="F29" s="114">
        <v>525</v>
      </c>
      <c r="G29" s="114">
        <v>450</v>
      </c>
      <c r="H29" s="140">
        <v>513</v>
      </c>
      <c r="I29" s="115">
        <v>-4</v>
      </c>
      <c r="J29" s="116">
        <v>-0.77972709551656916</v>
      </c>
    </row>
    <row r="30" spans="1:15" s="110" customFormat="1" ht="24.95" customHeight="1" x14ac:dyDescent="0.2">
      <c r="A30" s="193">
        <v>87.88</v>
      </c>
      <c r="B30" s="204" t="s">
        <v>166</v>
      </c>
      <c r="C30" s="113">
        <v>6.1171366594360084</v>
      </c>
      <c r="D30" s="115">
        <v>423</v>
      </c>
      <c r="E30" s="114">
        <v>474</v>
      </c>
      <c r="F30" s="114">
        <v>688</v>
      </c>
      <c r="G30" s="114">
        <v>459</v>
      </c>
      <c r="H30" s="140">
        <v>597</v>
      </c>
      <c r="I30" s="115">
        <v>-174</v>
      </c>
      <c r="J30" s="116">
        <v>-29.145728643216081</v>
      </c>
    </row>
    <row r="31" spans="1:15" s="110" customFormat="1" ht="24.95" customHeight="1" x14ac:dyDescent="0.2">
      <c r="A31" s="193" t="s">
        <v>167</v>
      </c>
      <c r="B31" s="199" t="s">
        <v>168</v>
      </c>
      <c r="C31" s="113">
        <v>4.8300795372378884</v>
      </c>
      <c r="D31" s="115">
        <v>334</v>
      </c>
      <c r="E31" s="114">
        <v>254</v>
      </c>
      <c r="F31" s="114">
        <v>404</v>
      </c>
      <c r="G31" s="114">
        <v>328</v>
      </c>
      <c r="H31" s="140">
        <v>332</v>
      </c>
      <c r="I31" s="115">
        <v>2</v>
      </c>
      <c r="J31" s="116">
        <v>0.60240963855421692</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5.7845263919016628E-2</v>
      </c>
      <c r="D34" s="115">
        <v>4</v>
      </c>
      <c r="E34" s="114">
        <v>3</v>
      </c>
      <c r="F34" s="114">
        <v>7</v>
      </c>
      <c r="G34" s="114">
        <v>4</v>
      </c>
      <c r="H34" s="140">
        <v>4</v>
      </c>
      <c r="I34" s="115">
        <v>0</v>
      </c>
      <c r="J34" s="116">
        <v>0</v>
      </c>
    </row>
    <row r="35" spans="1:10" s="110" customFormat="1" ht="24.95" customHeight="1" x14ac:dyDescent="0.2">
      <c r="A35" s="292" t="s">
        <v>171</v>
      </c>
      <c r="B35" s="293" t="s">
        <v>172</v>
      </c>
      <c r="C35" s="113">
        <v>16.73174258857556</v>
      </c>
      <c r="D35" s="115">
        <v>1157</v>
      </c>
      <c r="E35" s="114">
        <v>984</v>
      </c>
      <c r="F35" s="114">
        <v>994</v>
      </c>
      <c r="G35" s="114">
        <v>748</v>
      </c>
      <c r="H35" s="140">
        <v>1106</v>
      </c>
      <c r="I35" s="115">
        <v>51</v>
      </c>
      <c r="J35" s="116">
        <v>4.6112115732368899</v>
      </c>
    </row>
    <row r="36" spans="1:10" s="110" customFormat="1" ht="24.95" customHeight="1" x14ac:dyDescent="0.2">
      <c r="A36" s="294" t="s">
        <v>173</v>
      </c>
      <c r="B36" s="295" t="s">
        <v>174</v>
      </c>
      <c r="C36" s="125">
        <v>83.210412147505423</v>
      </c>
      <c r="D36" s="143">
        <v>5754</v>
      </c>
      <c r="E36" s="144">
        <v>4951</v>
      </c>
      <c r="F36" s="144">
        <v>6100</v>
      </c>
      <c r="G36" s="144">
        <v>5053</v>
      </c>
      <c r="H36" s="145">
        <v>5936</v>
      </c>
      <c r="I36" s="143">
        <v>-182</v>
      </c>
      <c r="J36" s="146">
        <v>-3.0660377358490565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6915</v>
      </c>
      <c r="F11" s="264">
        <v>5938</v>
      </c>
      <c r="G11" s="264">
        <v>7101</v>
      </c>
      <c r="H11" s="264">
        <v>5805</v>
      </c>
      <c r="I11" s="265">
        <v>7046</v>
      </c>
      <c r="J11" s="263">
        <v>-131</v>
      </c>
      <c r="K11" s="266">
        <v>-1.8592108998013057</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26.999276934201013</v>
      </c>
      <c r="E13" s="115">
        <v>1867</v>
      </c>
      <c r="F13" s="114">
        <v>1710</v>
      </c>
      <c r="G13" s="114">
        <v>1927</v>
      </c>
      <c r="H13" s="114">
        <v>1509</v>
      </c>
      <c r="I13" s="140">
        <v>1790</v>
      </c>
      <c r="J13" s="115">
        <v>77</v>
      </c>
      <c r="K13" s="116">
        <v>4.3016759776536313</v>
      </c>
    </row>
    <row r="14" spans="1:17" ht="15.95" customHeight="1" x14ac:dyDescent="0.2">
      <c r="A14" s="306" t="s">
        <v>230</v>
      </c>
      <c r="B14" s="307"/>
      <c r="C14" s="308"/>
      <c r="D14" s="113">
        <v>56.399132321041215</v>
      </c>
      <c r="E14" s="115">
        <v>3900</v>
      </c>
      <c r="F14" s="114">
        <v>3368</v>
      </c>
      <c r="G14" s="114">
        <v>4020</v>
      </c>
      <c r="H14" s="114">
        <v>3374</v>
      </c>
      <c r="I14" s="140">
        <v>4076</v>
      </c>
      <c r="J14" s="115">
        <v>-176</v>
      </c>
      <c r="K14" s="116">
        <v>-4.3179587831207069</v>
      </c>
    </row>
    <row r="15" spans="1:17" ht="15.95" customHeight="1" x14ac:dyDescent="0.2">
      <c r="A15" s="306" t="s">
        <v>231</v>
      </c>
      <c r="B15" s="307"/>
      <c r="C15" s="308"/>
      <c r="D15" s="113">
        <v>7.736804049168474</v>
      </c>
      <c r="E15" s="115">
        <v>535</v>
      </c>
      <c r="F15" s="114">
        <v>374</v>
      </c>
      <c r="G15" s="114">
        <v>473</v>
      </c>
      <c r="H15" s="114">
        <v>390</v>
      </c>
      <c r="I15" s="140">
        <v>546</v>
      </c>
      <c r="J15" s="115">
        <v>-11</v>
      </c>
      <c r="K15" s="116">
        <v>-2.0146520146520146</v>
      </c>
    </row>
    <row r="16" spans="1:17" ht="15.95" customHeight="1" x14ac:dyDescent="0.2">
      <c r="A16" s="306" t="s">
        <v>232</v>
      </c>
      <c r="B16" s="307"/>
      <c r="C16" s="308"/>
      <c r="D16" s="113">
        <v>8.0549530007230654</v>
      </c>
      <c r="E16" s="115">
        <v>557</v>
      </c>
      <c r="F16" s="114">
        <v>430</v>
      </c>
      <c r="G16" s="114">
        <v>592</v>
      </c>
      <c r="H16" s="114">
        <v>477</v>
      </c>
      <c r="I16" s="140">
        <v>581</v>
      </c>
      <c r="J16" s="115">
        <v>-24</v>
      </c>
      <c r="K16" s="116">
        <v>-4.1308089500860588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t="s">
        <v>513</v>
      </c>
      <c r="E18" s="115" t="s">
        <v>513</v>
      </c>
      <c r="F18" s="114">
        <v>9</v>
      </c>
      <c r="G18" s="114">
        <v>18</v>
      </c>
      <c r="H18" s="114">
        <v>6</v>
      </c>
      <c r="I18" s="140">
        <v>6</v>
      </c>
      <c r="J18" s="115" t="s">
        <v>513</v>
      </c>
      <c r="K18" s="116" t="s">
        <v>513</v>
      </c>
    </row>
    <row r="19" spans="1:11" ht="14.1" customHeight="1" x14ac:dyDescent="0.2">
      <c r="A19" s="306" t="s">
        <v>235</v>
      </c>
      <c r="B19" s="307" t="s">
        <v>236</v>
      </c>
      <c r="C19" s="308"/>
      <c r="D19" s="113">
        <v>5.7845263919016628E-2</v>
      </c>
      <c r="E19" s="115">
        <v>4</v>
      </c>
      <c r="F19" s="114">
        <v>4</v>
      </c>
      <c r="G19" s="114">
        <v>4</v>
      </c>
      <c r="H19" s="114" t="s">
        <v>513</v>
      </c>
      <c r="I19" s="140" t="s">
        <v>513</v>
      </c>
      <c r="J19" s="115" t="s">
        <v>513</v>
      </c>
      <c r="K19" s="116" t="s">
        <v>513</v>
      </c>
    </row>
    <row r="20" spans="1:11" ht="14.1" customHeight="1" x14ac:dyDescent="0.2">
      <c r="A20" s="306">
        <v>12</v>
      </c>
      <c r="B20" s="307" t="s">
        <v>237</v>
      </c>
      <c r="C20" s="308"/>
      <c r="D20" s="113">
        <v>0.88214027476500356</v>
      </c>
      <c r="E20" s="115">
        <v>61</v>
      </c>
      <c r="F20" s="114">
        <v>73</v>
      </c>
      <c r="G20" s="114">
        <v>80</v>
      </c>
      <c r="H20" s="114">
        <v>60</v>
      </c>
      <c r="I20" s="140">
        <v>233</v>
      </c>
      <c r="J20" s="115">
        <v>-172</v>
      </c>
      <c r="K20" s="116">
        <v>-73.819742489270382</v>
      </c>
    </row>
    <row r="21" spans="1:11" ht="14.1" customHeight="1" x14ac:dyDescent="0.2">
      <c r="A21" s="306">
        <v>21</v>
      </c>
      <c r="B21" s="307" t="s">
        <v>238</v>
      </c>
      <c r="C21" s="308"/>
      <c r="D21" s="113">
        <v>0.33261026753434564</v>
      </c>
      <c r="E21" s="115">
        <v>23</v>
      </c>
      <c r="F21" s="114">
        <v>41</v>
      </c>
      <c r="G21" s="114">
        <v>19</v>
      </c>
      <c r="H21" s="114">
        <v>12</v>
      </c>
      <c r="I21" s="140">
        <v>23</v>
      </c>
      <c r="J21" s="115">
        <v>0</v>
      </c>
      <c r="K21" s="116">
        <v>0</v>
      </c>
    </row>
    <row r="22" spans="1:11" ht="14.1" customHeight="1" x14ac:dyDescent="0.2">
      <c r="A22" s="306">
        <v>22</v>
      </c>
      <c r="B22" s="307" t="s">
        <v>239</v>
      </c>
      <c r="C22" s="308"/>
      <c r="D22" s="113">
        <v>0.65075921908893708</v>
      </c>
      <c r="E22" s="115">
        <v>45</v>
      </c>
      <c r="F22" s="114">
        <v>54</v>
      </c>
      <c r="G22" s="114">
        <v>60</v>
      </c>
      <c r="H22" s="114">
        <v>43</v>
      </c>
      <c r="I22" s="140">
        <v>41</v>
      </c>
      <c r="J22" s="115">
        <v>4</v>
      </c>
      <c r="K22" s="116">
        <v>9.7560975609756095</v>
      </c>
    </row>
    <row r="23" spans="1:11" ht="14.1" customHeight="1" x14ac:dyDescent="0.2">
      <c r="A23" s="306">
        <v>23</v>
      </c>
      <c r="B23" s="307" t="s">
        <v>240</v>
      </c>
      <c r="C23" s="308"/>
      <c r="D23" s="113">
        <v>0.49168474331164136</v>
      </c>
      <c r="E23" s="115">
        <v>34</v>
      </c>
      <c r="F23" s="114">
        <v>57</v>
      </c>
      <c r="G23" s="114">
        <v>43</v>
      </c>
      <c r="H23" s="114">
        <v>22</v>
      </c>
      <c r="I23" s="140">
        <v>48</v>
      </c>
      <c r="J23" s="115">
        <v>-14</v>
      </c>
      <c r="K23" s="116">
        <v>-29.166666666666668</v>
      </c>
    </row>
    <row r="24" spans="1:11" ht="14.1" customHeight="1" x14ac:dyDescent="0.2">
      <c r="A24" s="306">
        <v>24</v>
      </c>
      <c r="B24" s="307" t="s">
        <v>241</v>
      </c>
      <c r="C24" s="308"/>
      <c r="D24" s="113">
        <v>4.8445408532176426</v>
      </c>
      <c r="E24" s="115">
        <v>335</v>
      </c>
      <c r="F24" s="114">
        <v>268</v>
      </c>
      <c r="G24" s="114">
        <v>330</v>
      </c>
      <c r="H24" s="114">
        <v>251</v>
      </c>
      <c r="I24" s="140">
        <v>231</v>
      </c>
      <c r="J24" s="115">
        <v>104</v>
      </c>
      <c r="K24" s="116">
        <v>45.021645021645021</v>
      </c>
    </row>
    <row r="25" spans="1:11" ht="14.1" customHeight="1" x14ac:dyDescent="0.2">
      <c r="A25" s="306">
        <v>25</v>
      </c>
      <c r="B25" s="307" t="s">
        <v>242</v>
      </c>
      <c r="C25" s="308"/>
      <c r="D25" s="113">
        <v>2.6319595083152567</v>
      </c>
      <c r="E25" s="115">
        <v>182</v>
      </c>
      <c r="F25" s="114">
        <v>170</v>
      </c>
      <c r="G25" s="114">
        <v>192</v>
      </c>
      <c r="H25" s="114">
        <v>172</v>
      </c>
      <c r="I25" s="140">
        <v>192</v>
      </c>
      <c r="J25" s="115">
        <v>-10</v>
      </c>
      <c r="K25" s="116">
        <v>-5.208333333333333</v>
      </c>
    </row>
    <row r="26" spans="1:11" ht="14.1" customHeight="1" x14ac:dyDescent="0.2">
      <c r="A26" s="306">
        <v>26</v>
      </c>
      <c r="B26" s="307" t="s">
        <v>243</v>
      </c>
      <c r="C26" s="308"/>
      <c r="D26" s="113">
        <v>3.224873463485177</v>
      </c>
      <c r="E26" s="115">
        <v>223</v>
      </c>
      <c r="F26" s="114">
        <v>130</v>
      </c>
      <c r="G26" s="114">
        <v>140</v>
      </c>
      <c r="H26" s="114">
        <v>125</v>
      </c>
      <c r="I26" s="140">
        <v>204</v>
      </c>
      <c r="J26" s="115">
        <v>19</v>
      </c>
      <c r="K26" s="116">
        <v>9.3137254901960791</v>
      </c>
    </row>
    <row r="27" spans="1:11" ht="14.1" customHeight="1" x14ac:dyDescent="0.2">
      <c r="A27" s="306">
        <v>27</v>
      </c>
      <c r="B27" s="307" t="s">
        <v>244</v>
      </c>
      <c r="C27" s="308"/>
      <c r="D27" s="113">
        <v>1.0556760665220535</v>
      </c>
      <c r="E27" s="115">
        <v>73</v>
      </c>
      <c r="F27" s="114">
        <v>64</v>
      </c>
      <c r="G27" s="114">
        <v>41</v>
      </c>
      <c r="H27" s="114">
        <v>52</v>
      </c>
      <c r="I27" s="140">
        <v>41</v>
      </c>
      <c r="J27" s="115">
        <v>32</v>
      </c>
      <c r="K27" s="116">
        <v>78.048780487804876</v>
      </c>
    </row>
    <row r="28" spans="1:11" ht="14.1" customHeight="1" x14ac:dyDescent="0.2">
      <c r="A28" s="306">
        <v>28</v>
      </c>
      <c r="B28" s="307" t="s">
        <v>245</v>
      </c>
      <c r="C28" s="308"/>
      <c r="D28" s="113">
        <v>0.17353579175704989</v>
      </c>
      <c r="E28" s="115">
        <v>12</v>
      </c>
      <c r="F28" s="114">
        <v>6</v>
      </c>
      <c r="G28" s="114">
        <v>10</v>
      </c>
      <c r="H28" s="114" t="s">
        <v>513</v>
      </c>
      <c r="I28" s="140" t="s">
        <v>513</v>
      </c>
      <c r="J28" s="115" t="s">
        <v>513</v>
      </c>
      <c r="K28" s="116" t="s">
        <v>513</v>
      </c>
    </row>
    <row r="29" spans="1:11" ht="14.1" customHeight="1" x14ac:dyDescent="0.2">
      <c r="A29" s="306">
        <v>29</v>
      </c>
      <c r="B29" s="307" t="s">
        <v>246</v>
      </c>
      <c r="C29" s="308"/>
      <c r="D29" s="113">
        <v>3.6297903109182936</v>
      </c>
      <c r="E29" s="115">
        <v>251</v>
      </c>
      <c r="F29" s="114">
        <v>206</v>
      </c>
      <c r="G29" s="114">
        <v>214</v>
      </c>
      <c r="H29" s="114">
        <v>207</v>
      </c>
      <c r="I29" s="140">
        <v>241</v>
      </c>
      <c r="J29" s="115">
        <v>10</v>
      </c>
      <c r="K29" s="116">
        <v>4.1493775933609962</v>
      </c>
    </row>
    <row r="30" spans="1:11" ht="14.1" customHeight="1" x14ac:dyDescent="0.2">
      <c r="A30" s="306" t="s">
        <v>247</v>
      </c>
      <c r="B30" s="307" t="s">
        <v>248</v>
      </c>
      <c r="C30" s="308"/>
      <c r="D30" s="113">
        <v>0.70860448300795376</v>
      </c>
      <c r="E30" s="115">
        <v>49</v>
      </c>
      <c r="F30" s="114" t="s">
        <v>513</v>
      </c>
      <c r="G30" s="114" t="s">
        <v>513</v>
      </c>
      <c r="H30" s="114">
        <v>71</v>
      </c>
      <c r="I30" s="140">
        <v>78</v>
      </c>
      <c r="J30" s="115">
        <v>-29</v>
      </c>
      <c r="K30" s="116">
        <v>-37.179487179487182</v>
      </c>
    </row>
    <row r="31" spans="1:11" ht="14.1" customHeight="1" x14ac:dyDescent="0.2">
      <c r="A31" s="306" t="s">
        <v>249</v>
      </c>
      <c r="B31" s="307" t="s">
        <v>250</v>
      </c>
      <c r="C31" s="308"/>
      <c r="D31" s="113">
        <v>2.9211858279103398</v>
      </c>
      <c r="E31" s="115">
        <v>202</v>
      </c>
      <c r="F31" s="114">
        <v>151</v>
      </c>
      <c r="G31" s="114">
        <v>148</v>
      </c>
      <c r="H31" s="114">
        <v>136</v>
      </c>
      <c r="I31" s="140">
        <v>159</v>
      </c>
      <c r="J31" s="115">
        <v>43</v>
      </c>
      <c r="K31" s="116">
        <v>27.044025157232703</v>
      </c>
    </row>
    <row r="32" spans="1:11" ht="14.1" customHeight="1" x14ac:dyDescent="0.2">
      <c r="A32" s="306">
        <v>31</v>
      </c>
      <c r="B32" s="307" t="s">
        <v>251</v>
      </c>
      <c r="C32" s="308"/>
      <c r="D32" s="113">
        <v>0.46276211135213302</v>
      </c>
      <c r="E32" s="115">
        <v>32</v>
      </c>
      <c r="F32" s="114">
        <v>36</v>
      </c>
      <c r="G32" s="114">
        <v>41</v>
      </c>
      <c r="H32" s="114">
        <v>26</v>
      </c>
      <c r="I32" s="140">
        <v>44</v>
      </c>
      <c r="J32" s="115">
        <v>-12</v>
      </c>
      <c r="K32" s="116">
        <v>-27.272727272727273</v>
      </c>
    </row>
    <row r="33" spans="1:11" ht="14.1" customHeight="1" x14ac:dyDescent="0.2">
      <c r="A33" s="306">
        <v>32</v>
      </c>
      <c r="B33" s="307" t="s">
        <v>252</v>
      </c>
      <c r="C33" s="308"/>
      <c r="D33" s="113">
        <v>2.5451916124367315</v>
      </c>
      <c r="E33" s="115">
        <v>176</v>
      </c>
      <c r="F33" s="114">
        <v>206</v>
      </c>
      <c r="G33" s="114">
        <v>243</v>
      </c>
      <c r="H33" s="114">
        <v>146</v>
      </c>
      <c r="I33" s="140">
        <v>239</v>
      </c>
      <c r="J33" s="115">
        <v>-63</v>
      </c>
      <c r="K33" s="116">
        <v>-26.359832635983263</v>
      </c>
    </row>
    <row r="34" spans="1:11" ht="14.1" customHeight="1" x14ac:dyDescent="0.2">
      <c r="A34" s="306">
        <v>33</v>
      </c>
      <c r="B34" s="307" t="s">
        <v>253</v>
      </c>
      <c r="C34" s="308"/>
      <c r="D34" s="113">
        <v>1.4605929139551699</v>
      </c>
      <c r="E34" s="115">
        <v>101</v>
      </c>
      <c r="F34" s="114">
        <v>103</v>
      </c>
      <c r="G34" s="114">
        <v>110</v>
      </c>
      <c r="H34" s="114">
        <v>110</v>
      </c>
      <c r="I34" s="140">
        <v>109</v>
      </c>
      <c r="J34" s="115">
        <v>-8</v>
      </c>
      <c r="K34" s="116">
        <v>-7.3394495412844041</v>
      </c>
    </row>
    <row r="35" spans="1:11" ht="14.1" customHeight="1" x14ac:dyDescent="0.2">
      <c r="A35" s="306">
        <v>34</v>
      </c>
      <c r="B35" s="307" t="s">
        <v>254</v>
      </c>
      <c r="C35" s="308"/>
      <c r="D35" s="113">
        <v>2.2415039768618943</v>
      </c>
      <c r="E35" s="115">
        <v>155</v>
      </c>
      <c r="F35" s="114">
        <v>116</v>
      </c>
      <c r="G35" s="114">
        <v>141</v>
      </c>
      <c r="H35" s="114">
        <v>142</v>
      </c>
      <c r="I35" s="140">
        <v>197</v>
      </c>
      <c r="J35" s="115">
        <v>-42</v>
      </c>
      <c r="K35" s="116">
        <v>-21.319796954314722</v>
      </c>
    </row>
    <row r="36" spans="1:11" ht="14.1" customHeight="1" x14ac:dyDescent="0.2">
      <c r="A36" s="306">
        <v>41</v>
      </c>
      <c r="B36" s="307" t="s">
        <v>255</v>
      </c>
      <c r="C36" s="308"/>
      <c r="D36" s="113">
        <v>0.95444685466377444</v>
      </c>
      <c r="E36" s="115">
        <v>66</v>
      </c>
      <c r="F36" s="114">
        <v>28</v>
      </c>
      <c r="G36" s="114">
        <v>55</v>
      </c>
      <c r="H36" s="114">
        <v>22</v>
      </c>
      <c r="I36" s="140">
        <v>92</v>
      </c>
      <c r="J36" s="115">
        <v>-26</v>
      </c>
      <c r="K36" s="116">
        <v>-28.260869565217391</v>
      </c>
    </row>
    <row r="37" spans="1:11" ht="14.1" customHeight="1" x14ac:dyDescent="0.2">
      <c r="A37" s="306">
        <v>42</v>
      </c>
      <c r="B37" s="307" t="s">
        <v>256</v>
      </c>
      <c r="C37" s="308"/>
      <c r="D37" s="113">
        <v>0.1012292118582791</v>
      </c>
      <c r="E37" s="115">
        <v>7</v>
      </c>
      <c r="F37" s="114">
        <v>5</v>
      </c>
      <c r="G37" s="114">
        <v>7</v>
      </c>
      <c r="H37" s="114">
        <v>6</v>
      </c>
      <c r="I37" s="140">
        <v>11</v>
      </c>
      <c r="J37" s="115">
        <v>-4</v>
      </c>
      <c r="K37" s="116">
        <v>-36.363636363636367</v>
      </c>
    </row>
    <row r="38" spans="1:11" ht="14.1" customHeight="1" x14ac:dyDescent="0.2">
      <c r="A38" s="306">
        <v>43</v>
      </c>
      <c r="B38" s="307" t="s">
        <v>257</v>
      </c>
      <c r="C38" s="308"/>
      <c r="D38" s="113">
        <v>0.56399132321041212</v>
      </c>
      <c r="E38" s="115">
        <v>39</v>
      </c>
      <c r="F38" s="114">
        <v>37</v>
      </c>
      <c r="G38" s="114">
        <v>49</v>
      </c>
      <c r="H38" s="114">
        <v>38</v>
      </c>
      <c r="I38" s="140">
        <v>54</v>
      </c>
      <c r="J38" s="115">
        <v>-15</v>
      </c>
      <c r="K38" s="116">
        <v>-27.777777777777779</v>
      </c>
    </row>
    <row r="39" spans="1:11" ht="14.1" customHeight="1" x14ac:dyDescent="0.2">
      <c r="A39" s="306">
        <v>51</v>
      </c>
      <c r="B39" s="307" t="s">
        <v>258</v>
      </c>
      <c r="C39" s="308"/>
      <c r="D39" s="113">
        <v>10.629067245119305</v>
      </c>
      <c r="E39" s="115">
        <v>735</v>
      </c>
      <c r="F39" s="114">
        <v>677</v>
      </c>
      <c r="G39" s="114">
        <v>757</v>
      </c>
      <c r="H39" s="114">
        <v>657</v>
      </c>
      <c r="I39" s="140">
        <v>636</v>
      </c>
      <c r="J39" s="115">
        <v>99</v>
      </c>
      <c r="K39" s="116">
        <v>15.566037735849056</v>
      </c>
    </row>
    <row r="40" spans="1:11" ht="14.1" customHeight="1" x14ac:dyDescent="0.2">
      <c r="A40" s="306" t="s">
        <v>259</v>
      </c>
      <c r="B40" s="307" t="s">
        <v>260</v>
      </c>
      <c r="C40" s="308"/>
      <c r="D40" s="113">
        <v>8.8503253796095454</v>
      </c>
      <c r="E40" s="115">
        <v>612</v>
      </c>
      <c r="F40" s="114">
        <v>564</v>
      </c>
      <c r="G40" s="114">
        <v>629</v>
      </c>
      <c r="H40" s="114">
        <v>561</v>
      </c>
      <c r="I40" s="140">
        <v>560</v>
      </c>
      <c r="J40" s="115">
        <v>52</v>
      </c>
      <c r="K40" s="116">
        <v>9.2857142857142865</v>
      </c>
    </row>
    <row r="41" spans="1:11" ht="14.1" customHeight="1" x14ac:dyDescent="0.2">
      <c r="A41" s="306"/>
      <c r="B41" s="307" t="s">
        <v>261</v>
      </c>
      <c r="C41" s="308"/>
      <c r="D41" s="113">
        <v>7.6066522053506871</v>
      </c>
      <c r="E41" s="115">
        <v>526</v>
      </c>
      <c r="F41" s="114">
        <v>485</v>
      </c>
      <c r="G41" s="114">
        <v>523</v>
      </c>
      <c r="H41" s="114">
        <v>478</v>
      </c>
      <c r="I41" s="140">
        <v>460</v>
      </c>
      <c r="J41" s="115">
        <v>66</v>
      </c>
      <c r="K41" s="116">
        <v>14.347826086956522</v>
      </c>
    </row>
    <row r="42" spans="1:11" ht="14.1" customHeight="1" x14ac:dyDescent="0.2">
      <c r="A42" s="306">
        <v>52</v>
      </c>
      <c r="B42" s="307" t="s">
        <v>262</v>
      </c>
      <c r="C42" s="308"/>
      <c r="D42" s="113">
        <v>5.7700650759219085</v>
      </c>
      <c r="E42" s="115">
        <v>399</v>
      </c>
      <c r="F42" s="114">
        <v>342</v>
      </c>
      <c r="G42" s="114">
        <v>325</v>
      </c>
      <c r="H42" s="114">
        <v>252</v>
      </c>
      <c r="I42" s="140">
        <v>328</v>
      </c>
      <c r="J42" s="115">
        <v>71</v>
      </c>
      <c r="K42" s="116">
        <v>21.646341463414632</v>
      </c>
    </row>
    <row r="43" spans="1:11" ht="14.1" customHeight="1" x14ac:dyDescent="0.2">
      <c r="A43" s="306" t="s">
        <v>263</v>
      </c>
      <c r="B43" s="307" t="s">
        <v>264</v>
      </c>
      <c r="C43" s="308"/>
      <c r="D43" s="113">
        <v>4.8300795372378884</v>
      </c>
      <c r="E43" s="115">
        <v>334</v>
      </c>
      <c r="F43" s="114">
        <v>273</v>
      </c>
      <c r="G43" s="114">
        <v>268</v>
      </c>
      <c r="H43" s="114">
        <v>223</v>
      </c>
      <c r="I43" s="140">
        <v>293</v>
      </c>
      <c r="J43" s="115">
        <v>41</v>
      </c>
      <c r="K43" s="116">
        <v>13.993174061433447</v>
      </c>
    </row>
    <row r="44" spans="1:11" ht="14.1" customHeight="1" x14ac:dyDescent="0.2">
      <c r="A44" s="306">
        <v>53</v>
      </c>
      <c r="B44" s="307" t="s">
        <v>265</v>
      </c>
      <c r="C44" s="308"/>
      <c r="D44" s="113">
        <v>4.0057845263919019</v>
      </c>
      <c r="E44" s="115">
        <v>277</v>
      </c>
      <c r="F44" s="114">
        <v>204</v>
      </c>
      <c r="G44" s="114">
        <v>320</v>
      </c>
      <c r="H44" s="114">
        <v>283</v>
      </c>
      <c r="I44" s="140">
        <v>350</v>
      </c>
      <c r="J44" s="115">
        <v>-73</v>
      </c>
      <c r="K44" s="116">
        <v>-20.857142857142858</v>
      </c>
    </row>
    <row r="45" spans="1:11" ht="14.1" customHeight="1" x14ac:dyDescent="0.2">
      <c r="A45" s="306" t="s">
        <v>266</v>
      </c>
      <c r="B45" s="307" t="s">
        <v>267</v>
      </c>
      <c r="C45" s="308"/>
      <c r="D45" s="113">
        <v>3.9334779464931309</v>
      </c>
      <c r="E45" s="115">
        <v>272</v>
      </c>
      <c r="F45" s="114">
        <v>203</v>
      </c>
      <c r="G45" s="114">
        <v>301</v>
      </c>
      <c r="H45" s="114">
        <v>282</v>
      </c>
      <c r="I45" s="140">
        <v>341</v>
      </c>
      <c r="J45" s="115">
        <v>-69</v>
      </c>
      <c r="K45" s="116">
        <v>-20.234604105571847</v>
      </c>
    </row>
    <row r="46" spans="1:11" ht="14.1" customHeight="1" x14ac:dyDescent="0.2">
      <c r="A46" s="306">
        <v>54</v>
      </c>
      <c r="B46" s="307" t="s">
        <v>268</v>
      </c>
      <c r="C46" s="308"/>
      <c r="D46" s="113">
        <v>6.0159074475777299</v>
      </c>
      <c r="E46" s="115">
        <v>416</v>
      </c>
      <c r="F46" s="114">
        <v>317</v>
      </c>
      <c r="G46" s="114">
        <v>292</v>
      </c>
      <c r="H46" s="114">
        <v>288</v>
      </c>
      <c r="I46" s="140">
        <v>273</v>
      </c>
      <c r="J46" s="115">
        <v>143</v>
      </c>
      <c r="K46" s="116">
        <v>52.38095238095238</v>
      </c>
    </row>
    <row r="47" spans="1:11" ht="14.1" customHeight="1" x14ac:dyDescent="0.2">
      <c r="A47" s="306">
        <v>61</v>
      </c>
      <c r="B47" s="307" t="s">
        <v>269</v>
      </c>
      <c r="C47" s="308"/>
      <c r="D47" s="113">
        <v>1.4461315979754157</v>
      </c>
      <c r="E47" s="115">
        <v>100</v>
      </c>
      <c r="F47" s="114">
        <v>73</v>
      </c>
      <c r="G47" s="114">
        <v>112</v>
      </c>
      <c r="H47" s="114">
        <v>109</v>
      </c>
      <c r="I47" s="140">
        <v>93</v>
      </c>
      <c r="J47" s="115">
        <v>7</v>
      </c>
      <c r="K47" s="116">
        <v>7.5268817204301079</v>
      </c>
    </row>
    <row r="48" spans="1:11" ht="14.1" customHeight="1" x14ac:dyDescent="0.2">
      <c r="A48" s="306">
        <v>62</v>
      </c>
      <c r="B48" s="307" t="s">
        <v>270</v>
      </c>
      <c r="C48" s="308"/>
      <c r="D48" s="113">
        <v>8.2140274765003607</v>
      </c>
      <c r="E48" s="115">
        <v>568</v>
      </c>
      <c r="F48" s="114">
        <v>451</v>
      </c>
      <c r="G48" s="114">
        <v>563</v>
      </c>
      <c r="H48" s="114">
        <v>487</v>
      </c>
      <c r="I48" s="140">
        <v>618</v>
      </c>
      <c r="J48" s="115">
        <v>-50</v>
      </c>
      <c r="K48" s="116">
        <v>-8.090614886731391</v>
      </c>
    </row>
    <row r="49" spans="1:11" ht="14.1" customHeight="1" x14ac:dyDescent="0.2">
      <c r="A49" s="306">
        <v>63</v>
      </c>
      <c r="B49" s="307" t="s">
        <v>271</v>
      </c>
      <c r="C49" s="308"/>
      <c r="D49" s="113">
        <v>3.2537960954446854</v>
      </c>
      <c r="E49" s="115">
        <v>225</v>
      </c>
      <c r="F49" s="114">
        <v>236</v>
      </c>
      <c r="G49" s="114">
        <v>238</v>
      </c>
      <c r="H49" s="114">
        <v>178</v>
      </c>
      <c r="I49" s="140">
        <v>185</v>
      </c>
      <c r="J49" s="115">
        <v>40</v>
      </c>
      <c r="K49" s="116">
        <v>21.621621621621621</v>
      </c>
    </row>
    <row r="50" spans="1:11" ht="14.1" customHeight="1" x14ac:dyDescent="0.2">
      <c r="A50" s="306" t="s">
        <v>272</v>
      </c>
      <c r="B50" s="307" t="s">
        <v>273</v>
      </c>
      <c r="C50" s="308"/>
      <c r="D50" s="113">
        <v>0.3036876355748373</v>
      </c>
      <c r="E50" s="115">
        <v>21</v>
      </c>
      <c r="F50" s="114">
        <v>21</v>
      </c>
      <c r="G50" s="114">
        <v>33</v>
      </c>
      <c r="H50" s="114">
        <v>22</v>
      </c>
      <c r="I50" s="140">
        <v>30</v>
      </c>
      <c r="J50" s="115">
        <v>-9</v>
      </c>
      <c r="K50" s="116">
        <v>-30</v>
      </c>
    </row>
    <row r="51" spans="1:11" ht="14.1" customHeight="1" x14ac:dyDescent="0.2">
      <c r="A51" s="306" t="s">
        <v>274</v>
      </c>
      <c r="B51" s="307" t="s">
        <v>275</v>
      </c>
      <c r="C51" s="308"/>
      <c r="D51" s="113">
        <v>2.6464208242950109</v>
      </c>
      <c r="E51" s="115">
        <v>183</v>
      </c>
      <c r="F51" s="114">
        <v>188</v>
      </c>
      <c r="G51" s="114">
        <v>191</v>
      </c>
      <c r="H51" s="114">
        <v>142</v>
      </c>
      <c r="I51" s="140">
        <v>141</v>
      </c>
      <c r="J51" s="115">
        <v>42</v>
      </c>
      <c r="K51" s="116">
        <v>29.787234042553191</v>
      </c>
    </row>
    <row r="52" spans="1:11" ht="14.1" customHeight="1" x14ac:dyDescent="0.2">
      <c r="A52" s="306">
        <v>71</v>
      </c>
      <c r="B52" s="307" t="s">
        <v>276</v>
      </c>
      <c r="C52" s="308"/>
      <c r="D52" s="113">
        <v>8.0549530007230654</v>
      </c>
      <c r="E52" s="115">
        <v>557</v>
      </c>
      <c r="F52" s="114">
        <v>451</v>
      </c>
      <c r="G52" s="114">
        <v>558</v>
      </c>
      <c r="H52" s="114">
        <v>460</v>
      </c>
      <c r="I52" s="140">
        <v>584</v>
      </c>
      <c r="J52" s="115">
        <v>-27</v>
      </c>
      <c r="K52" s="116">
        <v>-4.6232876712328768</v>
      </c>
    </row>
    <row r="53" spans="1:11" ht="14.1" customHeight="1" x14ac:dyDescent="0.2">
      <c r="A53" s="306" t="s">
        <v>277</v>
      </c>
      <c r="B53" s="307" t="s">
        <v>278</v>
      </c>
      <c r="C53" s="308"/>
      <c r="D53" s="113">
        <v>2.5596529284164857</v>
      </c>
      <c r="E53" s="115">
        <v>177</v>
      </c>
      <c r="F53" s="114">
        <v>140</v>
      </c>
      <c r="G53" s="114">
        <v>158</v>
      </c>
      <c r="H53" s="114">
        <v>129</v>
      </c>
      <c r="I53" s="140">
        <v>183</v>
      </c>
      <c r="J53" s="115">
        <v>-6</v>
      </c>
      <c r="K53" s="116">
        <v>-3.278688524590164</v>
      </c>
    </row>
    <row r="54" spans="1:11" ht="14.1" customHeight="1" x14ac:dyDescent="0.2">
      <c r="A54" s="306" t="s">
        <v>279</v>
      </c>
      <c r="B54" s="307" t="s">
        <v>280</v>
      </c>
      <c r="C54" s="308"/>
      <c r="D54" s="113">
        <v>4.7288503253796099</v>
      </c>
      <c r="E54" s="115">
        <v>327</v>
      </c>
      <c r="F54" s="114">
        <v>264</v>
      </c>
      <c r="G54" s="114">
        <v>344</v>
      </c>
      <c r="H54" s="114">
        <v>281</v>
      </c>
      <c r="I54" s="140">
        <v>340</v>
      </c>
      <c r="J54" s="115">
        <v>-13</v>
      </c>
      <c r="K54" s="116">
        <v>-3.8235294117647061</v>
      </c>
    </row>
    <row r="55" spans="1:11" ht="14.1" customHeight="1" x14ac:dyDescent="0.2">
      <c r="A55" s="306">
        <v>72</v>
      </c>
      <c r="B55" s="307" t="s">
        <v>281</v>
      </c>
      <c r="C55" s="308"/>
      <c r="D55" s="113">
        <v>2.0245842371655822</v>
      </c>
      <c r="E55" s="115">
        <v>140</v>
      </c>
      <c r="F55" s="114">
        <v>74</v>
      </c>
      <c r="G55" s="114">
        <v>87</v>
      </c>
      <c r="H55" s="114">
        <v>86</v>
      </c>
      <c r="I55" s="140">
        <v>141</v>
      </c>
      <c r="J55" s="115">
        <v>-1</v>
      </c>
      <c r="K55" s="116">
        <v>-0.70921985815602839</v>
      </c>
    </row>
    <row r="56" spans="1:11" ht="14.1" customHeight="1" x14ac:dyDescent="0.2">
      <c r="A56" s="306" t="s">
        <v>282</v>
      </c>
      <c r="B56" s="307" t="s">
        <v>283</v>
      </c>
      <c r="C56" s="308"/>
      <c r="D56" s="113">
        <v>0.79537237888647871</v>
      </c>
      <c r="E56" s="115">
        <v>55</v>
      </c>
      <c r="F56" s="114">
        <v>28</v>
      </c>
      <c r="G56" s="114">
        <v>38</v>
      </c>
      <c r="H56" s="114">
        <v>26</v>
      </c>
      <c r="I56" s="140">
        <v>54</v>
      </c>
      <c r="J56" s="115">
        <v>1</v>
      </c>
      <c r="K56" s="116">
        <v>1.8518518518518519</v>
      </c>
    </row>
    <row r="57" spans="1:11" ht="14.1" customHeight="1" x14ac:dyDescent="0.2">
      <c r="A57" s="306" t="s">
        <v>284</v>
      </c>
      <c r="B57" s="307" t="s">
        <v>285</v>
      </c>
      <c r="C57" s="308"/>
      <c r="D57" s="113">
        <v>0.57845263919016632</v>
      </c>
      <c r="E57" s="115">
        <v>40</v>
      </c>
      <c r="F57" s="114">
        <v>33</v>
      </c>
      <c r="G57" s="114">
        <v>20</v>
      </c>
      <c r="H57" s="114">
        <v>30</v>
      </c>
      <c r="I57" s="140">
        <v>39</v>
      </c>
      <c r="J57" s="115">
        <v>1</v>
      </c>
      <c r="K57" s="116">
        <v>2.5641025641025643</v>
      </c>
    </row>
    <row r="58" spans="1:11" ht="14.1" customHeight="1" x14ac:dyDescent="0.2">
      <c r="A58" s="306">
        <v>73</v>
      </c>
      <c r="B58" s="307" t="s">
        <v>286</v>
      </c>
      <c r="C58" s="308"/>
      <c r="D58" s="113">
        <v>1.9233550253073031</v>
      </c>
      <c r="E58" s="115">
        <v>133</v>
      </c>
      <c r="F58" s="114">
        <v>109</v>
      </c>
      <c r="G58" s="114">
        <v>135</v>
      </c>
      <c r="H58" s="114">
        <v>127</v>
      </c>
      <c r="I58" s="140">
        <v>145</v>
      </c>
      <c r="J58" s="115">
        <v>-12</v>
      </c>
      <c r="K58" s="116">
        <v>-8.2758620689655178</v>
      </c>
    </row>
    <row r="59" spans="1:11" ht="14.1" customHeight="1" x14ac:dyDescent="0.2">
      <c r="A59" s="306" t="s">
        <v>287</v>
      </c>
      <c r="B59" s="307" t="s">
        <v>288</v>
      </c>
      <c r="C59" s="308"/>
      <c r="D59" s="113">
        <v>1.3738250180766449</v>
      </c>
      <c r="E59" s="115">
        <v>95</v>
      </c>
      <c r="F59" s="114">
        <v>83</v>
      </c>
      <c r="G59" s="114">
        <v>97</v>
      </c>
      <c r="H59" s="114">
        <v>97</v>
      </c>
      <c r="I59" s="140">
        <v>112</v>
      </c>
      <c r="J59" s="115">
        <v>-17</v>
      </c>
      <c r="K59" s="116">
        <v>-15.178571428571429</v>
      </c>
    </row>
    <row r="60" spans="1:11" ht="14.1" customHeight="1" x14ac:dyDescent="0.2">
      <c r="A60" s="306">
        <v>81</v>
      </c>
      <c r="B60" s="307" t="s">
        <v>289</v>
      </c>
      <c r="C60" s="308"/>
      <c r="D60" s="113">
        <v>7.0715835140997827</v>
      </c>
      <c r="E60" s="115">
        <v>489</v>
      </c>
      <c r="F60" s="114">
        <v>460</v>
      </c>
      <c r="G60" s="114">
        <v>578</v>
      </c>
      <c r="H60" s="114">
        <v>493</v>
      </c>
      <c r="I60" s="140">
        <v>605</v>
      </c>
      <c r="J60" s="115">
        <v>-116</v>
      </c>
      <c r="K60" s="116">
        <v>-19.173553719008265</v>
      </c>
    </row>
    <row r="61" spans="1:11" ht="14.1" customHeight="1" x14ac:dyDescent="0.2">
      <c r="A61" s="306" t="s">
        <v>290</v>
      </c>
      <c r="B61" s="307" t="s">
        <v>291</v>
      </c>
      <c r="C61" s="308"/>
      <c r="D61" s="113">
        <v>1.9088937093275489</v>
      </c>
      <c r="E61" s="115">
        <v>132</v>
      </c>
      <c r="F61" s="114">
        <v>117</v>
      </c>
      <c r="G61" s="114">
        <v>125</v>
      </c>
      <c r="H61" s="114">
        <v>145</v>
      </c>
      <c r="I61" s="140">
        <v>182</v>
      </c>
      <c r="J61" s="115">
        <v>-50</v>
      </c>
      <c r="K61" s="116">
        <v>-27.472527472527471</v>
      </c>
    </row>
    <row r="62" spans="1:11" ht="14.1" customHeight="1" x14ac:dyDescent="0.2">
      <c r="A62" s="306" t="s">
        <v>292</v>
      </c>
      <c r="B62" s="307" t="s">
        <v>293</v>
      </c>
      <c r="C62" s="308"/>
      <c r="D62" s="113">
        <v>2.8488792480115692</v>
      </c>
      <c r="E62" s="115">
        <v>197</v>
      </c>
      <c r="F62" s="114">
        <v>211</v>
      </c>
      <c r="G62" s="114">
        <v>276</v>
      </c>
      <c r="H62" s="114">
        <v>151</v>
      </c>
      <c r="I62" s="140">
        <v>237</v>
      </c>
      <c r="J62" s="115">
        <v>-40</v>
      </c>
      <c r="K62" s="116">
        <v>-16.877637130801688</v>
      </c>
    </row>
    <row r="63" spans="1:11" ht="14.1" customHeight="1" x14ac:dyDescent="0.2">
      <c r="A63" s="306"/>
      <c r="B63" s="307" t="s">
        <v>294</v>
      </c>
      <c r="C63" s="308"/>
      <c r="D63" s="113">
        <v>2.5741142443962399</v>
      </c>
      <c r="E63" s="115">
        <v>178</v>
      </c>
      <c r="F63" s="114">
        <v>191</v>
      </c>
      <c r="G63" s="114">
        <v>253</v>
      </c>
      <c r="H63" s="114">
        <v>138</v>
      </c>
      <c r="I63" s="140">
        <v>211</v>
      </c>
      <c r="J63" s="115">
        <v>-33</v>
      </c>
      <c r="K63" s="116">
        <v>-15.639810426540285</v>
      </c>
    </row>
    <row r="64" spans="1:11" ht="14.1" customHeight="1" x14ac:dyDescent="0.2">
      <c r="A64" s="306" t="s">
        <v>295</v>
      </c>
      <c r="B64" s="307" t="s">
        <v>296</v>
      </c>
      <c r="C64" s="308"/>
      <c r="D64" s="113">
        <v>1.0122921185827911</v>
      </c>
      <c r="E64" s="115">
        <v>70</v>
      </c>
      <c r="F64" s="114">
        <v>49</v>
      </c>
      <c r="G64" s="114">
        <v>93</v>
      </c>
      <c r="H64" s="114">
        <v>95</v>
      </c>
      <c r="I64" s="140">
        <v>84</v>
      </c>
      <c r="J64" s="115">
        <v>-14</v>
      </c>
      <c r="K64" s="116">
        <v>-16.666666666666668</v>
      </c>
    </row>
    <row r="65" spans="1:11" ht="14.1" customHeight="1" x14ac:dyDescent="0.2">
      <c r="A65" s="306" t="s">
        <v>297</v>
      </c>
      <c r="B65" s="307" t="s">
        <v>298</v>
      </c>
      <c r="C65" s="308"/>
      <c r="D65" s="113">
        <v>0.54953000723065804</v>
      </c>
      <c r="E65" s="115">
        <v>38</v>
      </c>
      <c r="F65" s="114">
        <v>21</v>
      </c>
      <c r="G65" s="114">
        <v>23</v>
      </c>
      <c r="H65" s="114">
        <v>43</v>
      </c>
      <c r="I65" s="140">
        <v>40</v>
      </c>
      <c r="J65" s="115">
        <v>-2</v>
      </c>
      <c r="K65" s="116">
        <v>-5</v>
      </c>
    </row>
    <row r="66" spans="1:11" ht="14.1" customHeight="1" x14ac:dyDescent="0.2">
      <c r="A66" s="306">
        <v>82</v>
      </c>
      <c r="B66" s="307" t="s">
        <v>299</v>
      </c>
      <c r="C66" s="308"/>
      <c r="D66" s="113">
        <v>3.3116413593637022</v>
      </c>
      <c r="E66" s="115">
        <v>229</v>
      </c>
      <c r="F66" s="114">
        <v>287</v>
      </c>
      <c r="G66" s="114">
        <v>267</v>
      </c>
      <c r="H66" s="114">
        <v>254</v>
      </c>
      <c r="I66" s="140">
        <v>289</v>
      </c>
      <c r="J66" s="115">
        <v>-60</v>
      </c>
      <c r="K66" s="116">
        <v>-20.761245674740483</v>
      </c>
    </row>
    <row r="67" spans="1:11" ht="14.1" customHeight="1" x14ac:dyDescent="0.2">
      <c r="A67" s="306" t="s">
        <v>300</v>
      </c>
      <c r="B67" s="307" t="s">
        <v>301</v>
      </c>
      <c r="C67" s="308"/>
      <c r="D67" s="113">
        <v>2.2270426608821401</v>
      </c>
      <c r="E67" s="115">
        <v>154</v>
      </c>
      <c r="F67" s="114">
        <v>217</v>
      </c>
      <c r="G67" s="114">
        <v>178</v>
      </c>
      <c r="H67" s="114">
        <v>178</v>
      </c>
      <c r="I67" s="140">
        <v>168</v>
      </c>
      <c r="J67" s="115">
        <v>-14</v>
      </c>
      <c r="K67" s="116">
        <v>-8.3333333333333339</v>
      </c>
    </row>
    <row r="68" spans="1:11" ht="14.1" customHeight="1" x14ac:dyDescent="0.2">
      <c r="A68" s="306" t="s">
        <v>302</v>
      </c>
      <c r="B68" s="307" t="s">
        <v>303</v>
      </c>
      <c r="C68" s="308"/>
      <c r="D68" s="113">
        <v>0.76644974692697032</v>
      </c>
      <c r="E68" s="115">
        <v>53</v>
      </c>
      <c r="F68" s="114">
        <v>39</v>
      </c>
      <c r="G68" s="114">
        <v>55</v>
      </c>
      <c r="H68" s="114">
        <v>53</v>
      </c>
      <c r="I68" s="140">
        <v>63</v>
      </c>
      <c r="J68" s="115">
        <v>-10</v>
      </c>
      <c r="K68" s="116">
        <v>-15.873015873015873</v>
      </c>
    </row>
    <row r="69" spans="1:11" ht="14.1" customHeight="1" x14ac:dyDescent="0.2">
      <c r="A69" s="306">
        <v>83</v>
      </c>
      <c r="B69" s="307" t="s">
        <v>304</v>
      </c>
      <c r="C69" s="308"/>
      <c r="D69" s="113">
        <v>3.2827187274041938</v>
      </c>
      <c r="E69" s="115">
        <v>227</v>
      </c>
      <c r="F69" s="114">
        <v>193</v>
      </c>
      <c r="G69" s="114">
        <v>394</v>
      </c>
      <c r="H69" s="114">
        <v>219</v>
      </c>
      <c r="I69" s="140">
        <v>316</v>
      </c>
      <c r="J69" s="115">
        <v>-89</v>
      </c>
      <c r="K69" s="116">
        <v>-28.164556962025316</v>
      </c>
    </row>
    <row r="70" spans="1:11" ht="14.1" customHeight="1" x14ac:dyDescent="0.2">
      <c r="A70" s="306" t="s">
        <v>305</v>
      </c>
      <c r="B70" s="307" t="s">
        <v>306</v>
      </c>
      <c r="C70" s="308"/>
      <c r="D70" s="113">
        <v>2.6030368763557483</v>
      </c>
      <c r="E70" s="115">
        <v>180</v>
      </c>
      <c r="F70" s="114">
        <v>152</v>
      </c>
      <c r="G70" s="114">
        <v>346</v>
      </c>
      <c r="H70" s="114">
        <v>168</v>
      </c>
      <c r="I70" s="140">
        <v>238</v>
      </c>
      <c r="J70" s="115">
        <v>-58</v>
      </c>
      <c r="K70" s="116">
        <v>-24.369747899159663</v>
      </c>
    </row>
    <row r="71" spans="1:11" ht="14.1" customHeight="1" x14ac:dyDescent="0.2">
      <c r="A71" s="306"/>
      <c r="B71" s="307" t="s">
        <v>307</v>
      </c>
      <c r="C71" s="308"/>
      <c r="D71" s="113">
        <v>1.0845986984815619</v>
      </c>
      <c r="E71" s="115">
        <v>75</v>
      </c>
      <c r="F71" s="114">
        <v>59</v>
      </c>
      <c r="G71" s="114">
        <v>161</v>
      </c>
      <c r="H71" s="114">
        <v>81</v>
      </c>
      <c r="I71" s="140">
        <v>106</v>
      </c>
      <c r="J71" s="115">
        <v>-31</v>
      </c>
      <c r="K71" s="116">
        <v>-29.245283018867923</v>
      </c>
    </row>
    <row r="72" spans="1:11" ht="14.1" customHeight="1" x14ac:dyDescent="0.2">
      <c r="A72" s="306">
        <v>84</v>
      </c>
      <c r="B72" s="307" t="s">
        <v>308</v>
      </c>
      <c r="C72" s="308"/>
      <c r="D72" s="113">
        <v>2.0679681851048444</v>
      </c>
      <c r="E72" s="115">
        <v>143</v>
      </c>
      <c r="F72" s="114">
        <v>132</v>
      </c>
      <c r="G72" s="114">
        <v>193</v>
      </c>
      <c r="H72" s="114">
        <v>88</v>
      </c>
      <c r="I72" s="140">
        <v>144</v>
      </c>
      <c r="J72" s="115">
        <v>-1</v>
      </c>
      <c r="K72" s="116">
        <v>-0.69444444444444442</v>
      </c>
    </row>
    <row r="73" spans="1:11" ht="14.1" customHeight="1" x14ac:dyDescent="0.2">
      <c r="A73" s="306" t="s">
        <v>309</v>
      </c>
      <c r="B73" s="307" t="s">
        <v>310</v>
      </c>
      <c r="C73" s="308"/>
      <c r="D73" s="113">
        <v>0.63629790310918288</v>
      </c>
      <c r="E73" s="115">
        <v>44</v>
      </c>
      <c r="F73" s="114">
        <v>47</v>
      </c>
      <c r="G73" s="114">
        <v>63</v>
      </c>
      <c r="H73" s="114">
        <v>38</v>
      </c>
      <c r="I73" s="140">
        <v>47</v>
      </c>
      <c r="J73" s="115">
        <v>-3</v>
      </c>
      <c r="K73" s="116">
        <v>-6.3829787234042552</v>
      </c>
    </row>
    <row r="74" spans="1:11" ht="14.1" customHeight="1" x14ac:dyDescent="0.2">
      <c r="A74" s="306" t="s">
        <v>311</v>
      </c>
      <c r="B74" s="307" t="s">
        <v>312</v>
      </c>
      <c r="C74" s="308"/>
      <c r="D74" s="113">
        <v>0.24584237165582068</v>
      </c>
      <c r="E74" s="115">
        <v>17</v>
      </c>
      <c r="F74" s="114">
        <v>6</v>
      </c>
      <c r="G74" s="114">
        <v>30</v>
      </c>
      <c r="H74" s="114">
        <v>4</v>
      </c>
      <c r="I74" s="140">
        <v>11</v>
      </c>
      <c r="J74" s="115">
        <v>6</v>
      </c>
      <c r="K74" s="116">
        <v>54.545454545454547</v>
      </c>
    </row>
    <row r="75" spans="1:11" ht="14.1" customHeight="1" x14ac:dyDescent="0.2">
      <c r="A75" s="306" t="s">
        <v>313</v>
      </c>
      <c r="B75" s="307" t="s">
        <v>314</v>
      </c>
      <c r="C75" s="308"/>
      <c r="D75" s="113">
        <v>0.53506869125090384</v>
      </c>
      <c r="E75" s="115">
        <v>37</v>
      </c>
      <c r="F75" s="114">
        <v>37</v>
      </c>
      <c r="G75" s="114">
        <v>39</v>
      </c>
      <c r="H75" s="114">
        <v>19</v>
      </c>
      <c r="I75" s="140">
        <v>37</v>
      </c>
      <c r="J75" s="115">
        <v>0</v>
      </c>
      <c r="K75" s="116">
        <v>0</v>
      </c>
    </row>
    <row r="76" spans="1:11" ht="14.1" customHeight="1" x14ac:dyDescent="0.2">
      <c r="A76" s="306">
        <v>91</v>
      </c>
      <c r="B76" s="307" t="s">
        <v>315</v>
      </c>
      <c r="C76" s="308"/>
      <c r="D76" s="113">
        <v>0.79537237888647871</v>
      </c>
      <c r="E76" s="115">
        <v>55</v>
      </c>
      <c r="F76" s="114">
        <v>21</v>
      </c>
      <c r="G76" s="114">
        <v>34</v>
      </c>
      <c r="H76" s="114">
        <v>16</v>
      </c>
      <c r="I76" s="140">
        <v>22</v>
      </c>
      <c r="J76" s="115">
        <v>33</v>
      </c>
      <c r="K76" s="116">
        <v>150</v>
      </c>
    </row>
    <row r="77" spans="1:11" ht="14.1" customHeight="1" x14ac:dyDescent="0.2">
      <c r="A77" s="306">
        <v>92</v>
      </c>
      <c r="B77" s="307" t="s">
        <v>316</v>
      </c>
      <c r="C77" s="308"/>
      <c r="D77" s="113">
        <v>4.3094721619667391</v>
      </c>
      <c r="E77" s="115">
        <v>298</v>
      </c>
      <c r="F77" s="114">
        <v>229</v>
      </c>
      <c r="G77" s="114">
        <v>272</v>
      </c>
      <c r="H77" s="114">
        <v>250</v>
      </c>
      <c r="I77" s="140">
        <v>207</v>
      </c>
      <c r="J77" s="115">
        <v>91</v>
      </c>
      <c r="K77" s="116">
        <v>43.961352657004831</v>
      </c>
    </row>
    <row r="78" spans="1:11" ht="14.1" customHeight="1" x14ac:dyDescent="0.2">
      <c r="A78" s="306">
        <v>93</v>
      </c>
      <c r="B78" s="307" t="s">
        <v>317</v>
      </c>
      <c r="C78" s="308"/>
      <c r="D78" s="113">
        <v>0.13015184381778741</v>
      </c>
      <c r="E78" s="115">
        <v>9</v>
      </c>
      <c r="F78" s="114" t="s">
        <v>513</v>
      </c>
      <c r="G78" s="114">
        <v>9</v>
      </c>
      <c r="H78" s="114">
        <v>5</v>
      </c>
      <c r="I78" s="140">
        <v>11</v>
      </c>
      <c r="J78" s="115">
        <v>-2</v>
      </c>
      <c r="K78" s="116">
        <v>-18.181818181818183</v>
      </c>
    </row>
    <row r="79" spans="1:11" ht="14.1" customHeight="1" x14ac:dyDescent="0.2">
      <c r="A79" s="306">
        <v>94</v>
      </c>
      <c r="B79" s="307" t="s">
        <v>318</v>
      </c>
      <c r="C79" s="308"/>
      <c r="D79" s="113">
        <v>0.52060737527114964</v>
      </c>
      <c r="E79" s="115">
        <v>36</v>
      </c>
      <c r="F79" s="114">
        <v>14</v>
      </c>
      <c r="G79" s="114">
        <v>85</v>
      </c>
      <c r="H79" s="114">
        <v>52</v>
      </c>
      <c r="I79" s="140">
        <v>36</v>
      </c>
      <c r="J79" s="115">
        <v>0</v>
      </c>
      <c r="K79" s="116">
        <v>0</v>
      </c>
    </row>
    <row r="80" spans="1:11" ht="14.1" customHeight="1" x14ac:dyDescent="0.2">
      <c r="A80" s="306" t="s">
        <v>319</v>
      </c>
      <c r="B80" s="307" t="s">
        <v>320</v>
      </c>
      <c r="C80" s="308"/>
      <c r="D80" s="113" t="s">
        <v>513</v>
      </c>
      <c r="E80" s="115" t="s">
        <v>513</v>
      </c>
      <c r="F80" s="114" t="s">
        <v>513</v>
      </c>
      <c r="G80" s="114">
        <v>0</v>
      </c>
      <c r="H80" s="114" t="s">
        <v>513</v>
      </c>
      <c r="I80" s="140" t="s">
        <v>513</v>
      </c>
      <c r="J80" s="115" t="s">
        <v>513</v>
      </c>
      <c r="K80" s="116" t="s">
        <v>513</v>
      </c>
    </row>
    <row r="81" spans="1:11" ht="14.1" customHeight="1" x14ac:dyDescent="0.2">
      <c r="A81" s="310" t="s">
        <v>321</v>
      </c>
      <c r="B81" s="311" t="s">
        <v>333</v>
      </c>
      <c r="C81" s="312"/>
      <c r="D81" s="125">
        <v>0.8098336948662328</v>
      </c>
      <c r="E81" s="143">
        <v>56</v>
      </c>
      <c r="F81" s="144">
        <v>56</v>
      </c>
      <c r="G81" s="144">
        <v>89</v>
      </c>
      <c r="H81" s="144">
        <v>55</v>
      </c>
      <c r="I81" s="145">
        <v>53</v>
      </c>
      <c r="J81" s="143">
        <v>3</v>
      </c>
      <c r="K81" s="146">
        <v>5.6603773584905657</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72873</v>
      </c>
      <c r="C10" s="114">
        <v>39815</v>
      </c>
      <c r="D10" s="114">
        <v>33058</v>
      </c>
      <c r="E10" s="114">
        <v>57407</v>
      </c>
      <c r="F10" s="114">
        <v>13846</v>
      </c>
      <c r="G10" s="114">
        <v>8979</v>
      </c>
      <c r="H10" s="114">
        <v>19650</v>
      </c>
      <c r="I10" s="115">
        <v>23572</v>
      </c>
      <c r="J10" s="114">
        <v>18747</v>
      </c>
      <c r="K10" s="114">
        <v>4825</v>
      </c>
      <c r="L10" s="423">
        <v>5414</v>
      </c>
      <c r="M10" s="424">
        <v>5441</v>
      </c>
    </row>
    <row r="11" spans="1:13" ht="11.1" customHeight="1" x14ac:dyDescent="0.2">
      <c r="A11" s="422" t="s">
        <v>387</v>
      </c>
      <c r="B11" s="115">
        <v>73118</v>
      </c>
      <c r="C11" s="114">
        <v>40001</v>
      </c>
      <c r="D11" s="114">
        <v>33117</v>
      </c>
      <c r="E11" s="114">
        <v>57495</v>
      </c>
      <c r="F11" s="114">
        <v>14024</v>
      </c>
      <c r="G11" s="114">
        <v>8707</v>
      </c>
      <c r="H11" s="114">
        <v>19982</v>
      </c>
      <c r="I11" s="115">
        <v>24015</v>
      </c>
      <c r="J11" s="114">
        <v>19105</v>
      </c>
      <c r="K11" s="114">
        <v>4910</v>
      </c>
      <c r="L11" s="423">
        <v>4813</v>
      </c>
      <c r="M11" s="424">
        <v>4628</v>
      </c>
    </row>
    <row r="12" spans="1:13" ht="11.1" customHeight="1" x14ac:dyDescent="0.2">
      <c r="A12" s="422" t="s">
        <v>388</v>
      </c>
      <c r="B12" s="115">
        <v>74603</v>
      </c>
      <c r="C12" s="114">
        <v>40816</v>
      </c>
      <c r="D12" s="114">
        <v>33787</v>
      </c>
      <c r="E12" s="114">
        <v>58552</v>
      </c>
      <c r="F12" s="114">
        <v>14371</v>
      </c>
      <c r="G12" s="114">
        <v>9708</v>
      </c>
      <c r="H12" s="114">
        <v>20335</v>
      </c>
      <c r="I12" s="115">
        <v>23946</v>
      </c>
      <c r="J12" s="114">
        <v>18895</v>
      </c>
      <c r="K12" s="114">
        <v>5051</v>
      </c>
      <c r="L12" s="423">
        <v>7213</v>
      </c>
      <c r="M12" s="424">
        <v>5773</v>
      </c>
    </row>
    <row r="13" spans="1:13" s="110" customFormat="1" ht="11.1" customHeight="1" x14ac:dyDescent="0.2">
      <c r="A13" s="422" t="s">
        <v>389</v>
      </c>
      <c r="B13" s="115">
        <v>74769</v>
      </c>
      <c r="C13" s="114">
        <v>40715</v>
      </c>
      <c r="D13" s="114">
        <v>34054</v>
      </c>
      <c r="E13" s="114">
        <v>58231</v>
      </c>
      <c r="F13" s="114">
        <v>14869</v>
      </c>
      <c r="G13" s="114">
        <v>9645</v>
      </c>
      <c r="H13" s="114">
        <v>20519</v>
      </c>
      <c r="I13" s="115">
        <v>23946</v>
      </c>
      <c r="J13" s="114">
        <v>18967</v>
      </c>
      <c r="K13" s="114">
        <v>4979</v>
      </c>
      <c r="L13" s="423">
        <v>4943</v>
      </c>
      <c r="M13" s="424">
        <v>4929</v>
      </c>
    </row>
    <row r="14" spans="1:13" ht="15" customHeight="1" x14ac:dyDescent="0.2">
      <c r="A14" s="422" t="s">
        <v>390</v>
      </c>
      <c r="B14" s="115">
        <v>74616</v>
      </c>
      <c r="C14" s="114">
        <v>40699</v>
      </c>
      <c r="D14" s="114">
        <v>33917</v>
      </c>
      <c r="E14" s="114">
        <v>56624</v>
      </c>
      <c r="F14" s="114">
        <v>16573</v>
      </c>
      <c r="G14" s="114">
        <v>9355</v>
      </c>
      <c r="H14" s="114">
        <v>20631</v>
      </c>
      <c r="I14" s="115">
        <v>23479</v>
      </c>
      <c r="J14" s="114">
        <v>18653</v>
      </c>
      <c r="K14" s="114">
        <v>4826</v>
      </c>
      <c r="L14" s="423">
        <v>6360</v>
      </c>
      <c r="M14" s="424">
        <v>6581</v>
      </c>
    </row>
    <row r="15" spans="1:13" ht="11.1" customHeight="1" x14ac:dyDescent="0.2">
      <c r="A15" s="422" t="s">
        <v>387</v>
      </c>
      <c r="B15" s="115">
        <v>74508</v>
      </c>
      <c r="C15" s="114">
        <v>40747</v>
      </c>
      <c r="D15" s="114">
        <v>33761</v>
      </c>
      <c r="E15" s="114">
        <v>56308</v>
      </c>
      <c r="F15" s="114">
        <v>16814</v>
      </c>
      <c r="G15" s="114">
        <v>9028</v>
      </c>
      <c r="H15" s="114">
        <v>20850</v>
      </c>
      <c r="I15" s="115">
        <v>23556</v>
      </c>
      <c r="J15" s="114">
        <v>18692</v>
      </c>
      <c r="K15" s="114">
        <v>4864</v>
      </c>
      <c r="L15" s="423">
        <v>5068</v>
      </c>
      <c r="M15" s="424">
        <v>5119</v>
      </c>
    </row>
    <row r="16" spans="1:13" ht="11.1" customHeight="1" x14ac:dyDescent="0.2">
      <c r="A16" s="422" t="s">
        <v>388</v>
      </c>
      <c r="B16" s="115">
        <v>75861</v>
      </c>
      <c r="C16" s="114">
        <v>41517</v>
      </c>
      <c r="D16" s="114">
        <v>34344</v>
      </c>
      <c r="E16" s="114">
        <v>57458</v>
      </c>
      <c r="F16" s="114">
        <v>16969</v>
      </c>
      <c r="G16" s="114">
        <v>10115</v>
      </c>
      <c r="H16" s="114">
        <v>21120</v>
      </c>
      <c r="I16" s="115">
        <v>23948</v>
      </c>
      <c r="J16" s="114">
        <v>18758</v>
      </c>
      <c r="K16" s="114">
        <v>5190</v>
      </c>
      <c r="L16" s="423">
        <v>7377</v>
      </c>
      <c r="M16" s="424">
        <v>6126</v>
      </c>
    </row>
    <row r="17" spans="1:13" s="110" customFormat="1" ht="11.1" customHeight="1" x14ac:dyDescent="0.2">
      <c r="A17" s="422" t="s">
        <v>389</v>
      </c>
      <c r="B17" s="115">
        <v>76038</v>
      </c>
      <c r="C17" s="114">
        <v>41327</v>
      </c>
      <c r="D17" s="114">
        <v>34711</v>
      </c>
      <c r="E17" s="114">
        <v>58671</v>
      </c>
      <c r="F17" s="114">
        <v>17239</v>
      </c>
      <c r="G17" s="114">
        <v>9852</v>
      </c>
      <c r="H17" s="114">
        <v>21510</v>
      </c>
      <c r="I17" s="115">
        <v>23775</v>
      </c>
      <c r="J17" s="114">
        <v>18675</v>
      </c>
      <c r="K17" s="114">
        <v>5100</v>
      </c>
      <c r="L17" s="423">
        <v>4752</v>
      </c>
      <c r="M17" s="424">
        <v>5336</v>
      </c>
    </row>
    <row r="18" spans="1:13" ht="15" customHeight="1" x14ac:dyDescent="0.2">
      <c r="A18" s="422" t="s">
        <v>391</v>
      </c>
      <c r="B18" s="115">
        <v>75833</v>
      </c>
      <c r="C18" s="114">
        <v>41368</v>
      </c>
      <c r="D18" s="114">
        <v>34465</v>
      </c>
      <c r="E18" s="114">
        <v>57938</v>
      </c>
      <c r="F18" s="114">
        <v>17731</v>
      </c>
      <c r="G18" s="114">
        <v>9358</v>
      </c>
      <c r="H18" s="114">
        <v>21723</v>
      </c>
      <c r="I18" s="115">
        <v>23320</v>
      </c>
      <c r="J18" s="114">
        <v>18304</v>
      </c>
      <c r="K18" s="114">
        <v>5016</v>
      </c>
      <c r="L18" s="423">
        <v>5526</v>
      </c>
      <c r="M18" s="424">
        <v>6019</v>
      </c>
    </row>
    <row r="19" spans="1:13" ht="11.1" customHeight="1" x14ac:dyDescent="0.2">
      <c r="A19" s="422" t="s">
        <v>387</v>
      </c>
      <c r="B19" s="115">
        <v>75440</v>
      </c>
      <c r="C19" s="114">
        <v>41282</v>
      </c>
      <c r="D19" s="114">
        <v>34158</v>
      </c>
      <c r="E19" s="114">
        <v>57527</v>
      </c>
      <c r="F19" s="114">
        <v>17724</v>
      </c>
      <c r="G19" s="114">
        <v>8707</v>
      </c>
      <c r="H19" s="114">
        <v>22038</v>
      </c>
      <c r="I19" s="115">
        <v>23366</v>
      </c>
      <c r="J19" s="114">
        <v>18297</v>
      </c>
      <c r="K19" s="114">
        <v>5069</v>
      </c>
      <c r="L19" s="423">
        <v>4823</v>
      </c>
      <c r="M19" s="424">
        <v>5180</v>
      </c>
    </row>
    <row r="20" spans="1:13" ht="11.1" customHeight="1" x14ac:dyDescent="0.2">
      <c r="A20" s="422" t="s">
        <v>388</v>
      </c>
      <c r="B20" s="115">
        <v>78073</v>
      </c>
      <c r="C20" s="114">
        <v>42792</v>
      </c>
      <c r="D20" s="114">
        <v>35281</v>
      </c>
      <c r="E20" s="114">
        <v>59843</v>
      </c>
      <c r="F20" s="114">
        <v>17961</v>
      </c>
      <c r="G20" s="114">
        <v>9802</v>
      </c>
      <c r="H20" s="114">
        <v>22813</v>
      </c>
      <c r="I20" s="115">
        <v>23826</v>
      </c>
      <c r="J20" s="114">
        <v>18380</v>
      </c>
      <c r="K20" s="114">
        <v>5446</v>
      </c>
      <c r="L20" s="423">
        <v>7207</v>
      </c>
      <c r="M20" s="424">
        <v>5958</v>
      </c>
    </row>
    <row r="21" spans="1:13" s="110" customFormat="1" ht="11.1" customHeight="1" x14ac:dyDescent="0.2">
      <c r="A21" s="422" t="s">
        <v>389</v>
      </c>
      <c r="B21" s="115">
        <v>77580</v>
      </c>
      <c r="C21" s="114">
        <v>42189</v>
      </c>
      <c r="D21" s="114">
        <v>35391</v>
      </c>
      <c r="E21" s="114">
        <v>59417</v>
      </c>
      <c r="F21" s="114">
        <v>18086</v>
      </c>
      <c r="G21" s="114">
        <v>9521</v>
      </c>
      <c r="H21" s="114">
        <v>22905</v>
      </c>
      <c r="I21" s="115">
        <v>24032</v>
      </c>
      <c r="J21" s="114">
        <v>18567</v>
      </c>
      <c r="K21" s="114">
        <v>5465</v>
      </c>
      <c r="L21" s="423">
        <v>4416</v>
      </c>
      <c r="M21" s="424">
        <v>4769</v>
      </c>
    </row>
    <row r="22" spans="1:13" ht="15" customHeight="1" x14ac:dyDescent="0.2">
      <c r="A22" s="422" t="s">
        <v>392</v>
      </c>
      <c r="B22" s="115">
        <v>76311</v>
      </c>
      <c r="C22" s="114">
        <v>41219</v>
      </c>
      <c r="D22" s="114">
        <v>35092</v>
      </c>
      <c r="E22" s="114">
        <v>58031</v>
      </c>
      <c r="F22" s="114">
        <v>17971</v>
      </c>
      <c r="G22" s="114">
        <v>8959</v>
      </c>
      <c r="H22" s="114">
        <v>23027</v>
      </c>
      <c r="I22" s="115">
        <v>23989</v>
      </c>
      <c r="J22" s="114">
        <v>18597</v>
      </c>
      <c r="K22" s="114">
        <v>5392</v>
      </c>
      <c r="L22" s="423">
        <v>7312</v>
      </c>
      <c r="M22" s="424">
        <v>8348</v>
      </c>
    </row>
    <row r="23" spans="1:13" ht="11.1" customHeight="1" x14ac:dyDescent="0.2">
      <c r="A23" s="422" t="s">
        <v>387</v>
      </c>
      <c r="B23" s="115">
        <v>76240</v>
      </c>
      <c r="C23" s="114">
        <v>41181</v>
      </c>
      <c r="D23" s="114">
        <v>35059</v>
      </c>
      <c r="E23" s="114">
        <v>57703</v>
      </c>
      <c r="F23" s="114">
        <v>18182</v>
      </c>
      <c r="G23" s="114">
        <v>8482</v>
      </c>
      <c r="H23" s="114">
        <v>23433</v>
      </c>
      <c r="I23" s="115">
        <v>24175</v>
      </c>
      <c r="J23" s="114">
        <v>18792</v>
      </c>
      <c r="K23" s="114">
        <v>5383</v>
      </c>
      <c r="L23" s="423">
        <v>4279</v>
      </c>
      <c r="M23" s="424">
        <v>4577</v>
      </c>
    </row>
    <row r="24" spans="1:13" ht="11.1" customHeight="1" x14ac:dyDescent="0.2">
      <c r="A24" s="422" t="s">
        <v>388</v>
      </c>
      <c r="B24" s="115">
        <v>77377</v>
      </c>
      <c r="C24" s="114">
        <v>41894</v>
      </c>
      <c r="D24" s="114">
        <v>35483</v>
      </c>
      <c r="E24" s="114">
        <v>57492</v>
      </c>
      <c r="F24" s="114">
        <v>18406</v>
      </c>
      <c r="G24" s="114">
        <v>9361</v>
      </c>
      <c r="H24" s="114">
        <v>23666</v>
      </c>
      <c r="I24" s="115">
        <v>24263</v>
      </c>
      <c r="J24" s="114">
        <v>18473</v>
      </c>
      <c r="K24" s="114">
        <v>5790</v>
      </c>
      <c r="L24" s="423">
        <v>7160</v>
      </c>
      <c r="M24" s="424">
        <v>6468</v>
      </c>
    </row>
    <row r="25" spans="1:13" s="110" customFormat="1" ht="11.1" customHeight="1" x14ac:dyDescent="0.2">
      <c r="A25" s="422" t="s">
        <v>389</v>
      </c>
      <c r="B25" s="115">
        <v>77030</v>
      </c>
      <c r="C25" s="114">
        <v>41465</v>
      </c>
      <c r="D25" s="114">
        <v>35565</v>
      </c>
      <c r="E25" s="114">
        <v>56672</v>
      </c>
      <c r="F25" s="114">
        <v>18633</v>
      </c>
      <c r="G25" s="114">
        <v>9087</v>
      </c>
      <c r="H25" s="114">
        <v>23931</v>
      </c>
      <c r="I25" s="115">
        <v>24362</v>
      </c>
      <c r="J25" s="114">
        <v>18579</v>
      </c>
      <c r="K25" s="114">
        <v>5783</v>
      </c>
      <c r="L25" s="423">
        <v>4467</v>
      </c>
      <c r="M25" s="424">
        <v>4893</v>
      </c>
    </row>
    <row r="26" spans="1:13" ht="15" customHeight="1" x14ac:dyDescent="0.2">
      <c r="A26" s="422" t="s">
        <v>393</v>
      </c>
      <c r="B26" s="115">
        <v>76456</v>
      </c>
      <c r="C26" s="114">
        <v>41031</v>
      </c>
      <c r="D26" s="114">
        <v>35425</v>
      </c>
      <c r="E26" s="114">
        <v>56220</v>
      </c>
      <c r="F26" s="114">
        <v>18858</v>
      </c>
      <c r="G26" s="114">
        <v>8575</v>
      </c>
      <c r="H26" s="114">
        <v>24093</v>
      </c>
      <c r="I26" s="115">
        <v>23887</v>
      </c>
      <c r="J26" s="114">
        <v>18332</v>
      </c>
      <c r="K26" s="114">
        <v>5555</v>
      </c>
      <c r="L26" s="423">
        <v>5889</v>
      </c>
      <c r="M26" s="424">
        <v>6572</v>
      </c>
    </row>
    <row r="27" spans="1:13" ht="11.1" customHeight="1" x14ac:dyDescent="0.2">
      <c r="A27" s="422" t="s">
        <v>387</v>
      </c>
      <c r="B27" s="115">
        <v>76166</v>
      </c>
      <c r="C27" s="114">
        <v>40824</v>
      </c>
      <c r="D27" s="114">
        <v>35342</v>
      </c>
      <c r="E27" s="114">
        <v>55705</v>
      </c>
      <c r="F27" s="114">
        <v>19106</v>
      </c>
      <c r="G27" s="114">
        <v>8090</v>
      </c>
      <c r="H27" s="114">
        <v>24345</v>
      </c>
      <c r="I27" s="115">
        <v>23825</v>
      </c>
      <c r="J27" s="114">
        <v>18414</v>
      </c>
      <c r="K27" s="114">
        <v>5411</v>
      </c>
      <c r="L27" s="423">
        <v>4425</v>
      </c>
      <c r="M27" s="424">
        <v>4749</v>
      </c>
    </row>
    <row r="28" spans="1:13" ht="11.1" customHeight="1" x14ac:dyDescent="0.2">
      <c r="A28" s="422" t="s">
        <v>388</v>
      </c>
      <c r="B28" s="115">
        <v>77349</v>
      </c>
      <c r="C28" s="114">
        <v>41400</v>
      </c>
      <c r="D28" s="114">
        <v>35949</v>
      </c>
      <c r="E28" s="114">
        <v>56731</v>
      </c>
      <c r="F28" s="114">
        <v>19339</v>
      </c>
      <c r="G28" s="114">
        <v>8925</v>
      </c>
      <c r="H28" s="114">
        <v>24562</v>
      </c>
      <c r="I28" s="115">
        <v>24403</v>
      </c>
      <c r="J28" s="114">
        <v>18530</v>
      </c>
      <c r="K28" s="114">
        <v>5873</v>
      </c>
      <c r="L28" s="423">
        <v>7176</v>
      </c>
      <c r="M28" s="424">
        <v>6132</v>
      </c>
    </row>
    <row r="29" spans="1:13" s="110" customFormat="1" ht="11.1" customHeight="1" x14ac:dyDescent="0.2">
      <c r="A29" s="422" t="s">
        <v>389</v>
      </c>
      <c r="B29" s="115">
        <v>76951</v>
      </c>
      <c r="C29" s="114">
        <v>41008</v>
      </c>
      <c r="D29" s="114">
        <v>35943</v>
      </c>
      <c r="E29" s="114">
        <v>57253</v>
      </c>
      <c r="F29" s="114">
        <v>19630</v>
      </c>
      <c r="G29" s="114">
        <v>8663</v>
      </c>
      <c r="H29" s="114">
        <v>24709</v>
      </c>
      <c r="I29" s="115">
        <v>24283</v>
      </c>
      <c r="J29" s="114">
        <v>18495</v>
      </c>
      <c r="K29" s="114">
        <v>5788</v>
      </c>
      <c r="L29" s="423">
        <v>4546</v>
      </c>
      <c r="M29" s="424">
        <v>4924</v>
      </c>
    </row>
    <row r="30" spans="1:13" ht="15" customHeight="1" x14ac:dyDescent="0.2">
      <c r="A30" s="422" t="s">
        <v>394</v>
      </c>
      <c r="B30" s="115">
        <v>77025</v>
      </c>
      <c r="C30" s="114">
        <v>40723</v>
      </c>
      <c r="D30" s="114">
        <v>36302</v>
      </c>
      <c r="E30" s="114">
        <v>56651</v>
      </c>
      <c r="F30" s="114">
        <v>20332</v>
      </c>
      <c r="G30" s="114">
        <v>8277</v>
      </c>
      <c r="H30" s="114">
        <v>24884</v>
      </c>
      <c r="I30" s="115">
        <v>23612</v>
      </c>
      <c r="J30" s="114">
        <v>17864</v>
      </c>
      <c r="K30" s="114">
        <v>5748</v>
      </c>
      <c r="L30" s="423">
        <v>6121</v>
      </c>
      <c r="M30" s="424">
        <v>5971</v>
      </c>
    </row>
    <row r="31" spans="1:13" ht="11.1" customHeight="1" x14ac:dyDescent="0.2">
      <c r="A31" s="422" t="s">
        <v>387</v>
      </c>
      <c r="B31" s="115">
        <v>76276</v>
      </c>
      <c r="C31" s="114">
        <v>40362</v>
      </c>
      <c r="D31" s="114">
        <v>35914</v>
      </c>
      <c r="E31" s="114">
        <v>55679</v>
      </c>
      <c r="F31" s="114">
        <v>20566</v>
      </c>
      <c r="G31" s="114">
        <v>7743</v>
      </c>
      <c r="H31" s="114">
        <v>25125</v>
      </c>
      <c r="I31" s="115">
        <v>23836</v>
      </c>
      <c r="J31" s="114">
        <v>17969</v>
      </c>
      <c r="K31" s="114">
        <v>5867</v>
      </c>
      <c r="L31" s="423">
        <v>7186</v>
      </c>
      <c r="M31" s="424">
        <v>8009</v>
      </c>
    </row>
    <row r="32" spans="1:13" ht="11.1" customHeight="1" x14ac:dyDescent="0.2">
      <c r="A32" s="422" t="s">
        <v>388</v>
      </c>
      <c r="B32" s="115">
        <v>78003</v>
      </c>
      <c r="C32" s="114">
        <v>41378</v>
      </c>
      <c r="D32" s="114">
        <v>36625</v>
      </c>
      <c r="E32" s="114">
        <v>57059</v>
      </c>
      <c r="F32" s="114">
        <v>20933</v>
      </c>
      <c r="G32" s="114">
        <v>8867</v>
      </c>
      <c r="H32" s="114">
        <v>25272</v>
      </c>
      <c r="I32" s="115">
        <v>24330</v>
      </c>
      <c r="J32" s="114">
        <v>17932</v>
      </c>
      <c r="K32" s="114">
        <v>6398</v>
      </c>
      <c r="L32" s="423">
        <v>7659</v>
      </c>
      <c r="M32" s="424">
        <v>6278</v>
      </c>
    </row>
    <row r="33" spans="1:13" s="110" customFormat="1" ht="11.1" customHeight="1" x14ac:dyDescent="0.2">
      <c r="A33" s="422" t="s">
        <v>389</v>
      </c>
      <c r="B33" s="115">
        <v>77710</v>
      </c>
      <c r="C33" s="114">
        <v>41038</v>
      </c>
      <c r="D33" s="114">
        <v>36672</v>
      </c>
      <c r="E33" s="114">
        <v>56590</v>
      </c>
      <c r="F33" s="114">
        <v>21112</v>
      </c>
      <c r="G33" s="114">
        <v>8609</v>
      </c>
      <c r="H33" s="114">
        <v>25421</v>
      </c>
      <c r="I33" s="115">
        <v>24386</v>
      </c>
      <c r="J33" s="114">
        <v>18020</v>
      </c>
      <c r="K33" s="114">
        <v>6366</v>
      </c>
      <c r="L33" s="423">
        <v>5253</v>
      </c>
      <c r="M33" s="424">
        <v>5593</v>
      </c>
    </row>
    <row r="34" spans="1:13" ht="15" customHeight="1" x14ac:dyDescent="0.2">
      <c r="A34" s="422" t="s">
        <v>395</v>
      </c>
      <c r="B34" s="115">
        <v>77425</v>
      </c>
      <c r="C34" s="114">
        <v>40937</v>
      </c>
      <c r="D34" s="114">
        <v>36488</v>
      </c>
      <c r="E34" s="114">
        <v>56149</v>
      </c>
      <c r="F34" s="114">
        <v>21272</v>
      </c>
      <c r="G34" s="114">
        <v>8209</v>
      </c>
      <c r="H34" s="114">
        <v>25670</v>
      </c>
      <c r="I34" s="115">
        <v>24188</v>
      </c>
      <c r="J34" s="114">
        <v>17878</v>
      </c>
      <c r="K34" s="114">
        <v>6310</v>
      </c>
      <c r="L34" s="423">
        <v>5262</v>
      </c>
      <c r="M34" s="424">
        <v>5457</v>
      </c>
    </row>
    <row r="35" spans="1:13" ht="11.1" customHeight="1" x14ac:dyDescent="0.2">
      <c r="A35" s="422" t="s">
        <v>387</v>
      </c>
      <c r="B35" s="115">
        <v>77652</v>
      </c>
      <c r="C35" s="114">
        <v>41122</v>
      </c>
      <c r="D35" s="114">
        <v>36530</v>
      </c>
      <c r="E35" s="114">
        <v>56119</v>
      </c>
      <c r="F35" s="114">
        <v>21531</v>
      </c>
      <c r="G35" s="114">
        <v>7901</v>
      </c>
      <c r="H35" s="114">
        <v>26007</v>
      </c>
      <c r="I35" s="115">
        <v>24058</v>
      </c>
      <c r="J35" s="114">
        <v>17726</v>
      </c>
      <c r="K35" s="114">
        <v>6332</v>
      </c>
      <c r="L35" s="423">
        <v>5503</v>
      </c>
      <c r="M35" s="424">
        <v>5346</v>
      </c>
    </row>
    <row r="36" spans="1:13" ht="11.1" customHeight="1" x14ac:dyDescent="0.2">
      <c r="A36" s="422" t="s">
        <v>388</v>
      </c>
      <c r="B36" s="115">
        <v>78298</v>
      </c>
      <c r="C36" s="114">
        <v>42216</v>
      </c>
      <c r="D36" s="114">
        <v>36082</v>
      </c>
      <c r="E36" s="114">
        <v>57126</v>
      </c>
      <c r="F36" s="114">
        <v>21172</v>
      </c>
      <c r="G36" s="114">
        <v>8882</v>
      </c>
      <c r="H36" s="114">
        <v>25946</v>
      </c>
      <c r="I36" s="115">
        <v>23488</v>
      </c>
      <c r="J36" s="114">
        <v>16985</v>
      </c>
      <c r="K36" s="114">
        <v>6503</v>
      </c>
      <c r="L36" s="423">
        <v>7876</v>
      </c>
      <c r="M36" s="424">
        <v>6676</v>
      </c>
    </row>
    <row r="37" spans="1:13" s="110" customFormat="1" ht="11.1" customHeight="1" x14ac:dyDescent="0.2">
      <c r="A37" s="422" t="s">
        <v>389</v>
      </c>
      <c r="B37" s="115">
        <v>78609</v>
      </c>
      <c r="C37" s="114">
        <v>42000</v>
      </c>
      <c r="D37" s="114">
        <v>36609</v>
      </c>
      <c r="E37" s="114">
        <v>56831</v>
      </c>
      <c r="F37" s="114">
        <v>21778</v>
      </c>
      <c r="G37" s="114">
        <v>8796</v>
      </c>
      <c r="H37" s="114">
        <v>26290</v>
      </c>
      <c r="I37" s="115">
        <v>23228</v>
      </c>
      <c r="J37" s="114">
        <v>16813</v>
      </c>
      <c r="K37" s="114">
        <v>6415</v>
      </c>
      <c r="L37" s="423">
        <v>5023</v>
      </c>
      <c r="M37" s="424">
        <v>5188</v>
      </c>
    </row>
    <row r="38" spans="1:13" ht="15" customHeight="1" x14ac:dyDescent="0.2">
      <c r="A38" s="425" t="s">
        <v>396</v>
      </c>
      <c r="B38" s="115">
        <v>78104</v>
      </c>
      <c r="C38" s="114">
        <v>41952</v>
      </c>
      <c r="D38" s="114">
        <v>36152</v>
      </c>
      <c r="E38" s="114">
        <v>56228</v>
      </c>
      <c r="F38" s="114">
        <v>21876</v>
      </c>
      <c r="G38" s="114">
        <v>8317</v>
      </c>
      <c r="H38" s="114">
        <v>26400</v>
      </c>
      <c r="I38" s="115">
        <v>22709</v>
      </c>
      <c r="J38" s="114">
        <v>16441</v>
      </c>
      <c r="K38" s="114">
        <v>6268</v>
      </c>
      <c r="L38" s="423">
        <v>6523</v>
      </c>
      <c r="M38" s="424">
        <v>6595</v>
      </c>
    </row>
    <row r="39" spans="1:13" ht="11.1" customHeight="1" x14ac:dyDescent="0.2">
      <c r="A39" s="422" t="s">
        <v>387</v>
      </c>
      <c r="B39" s="115">
        <v>78295</v>
      </c>
      <c r="C39" s="114">
        <v>42166</v>
      </c>
      <c r="D39" s="114">
        <v>36129</v>
      </c>
      <c r="E39" s="114">
        <v>56173</v>
      </c>
      <c r="F39" s="114">
        <v>22122</v>
      </c>
      <c r="G39" s="114">
        <v>7930</v>
      </c>
      <c r="H39" s="114">
        <v>26829</v>
      </c>
      <c r="I39" s="115">
        <v>22347</v>
      </c>
      <c r="J39" s="114">
        <v>16250</v>
      </c>
      <c r="K39" s="114">
        <v>6097</v>
      </c>
      <c r="L39" s="423">
        <v>5248</v>
      </c>
      <c r="M39" s="424">
        <v>5182</v>
      </c>
    </row>
    <row r="40" spans="1:13" ht="11.1" customHeight="1" x14ac:dyDescent="0.2">
      <c r="A40" s="425" t="s">
        <v>388</v>
      </c>
      <c r="B40" s="115">
        <v>80242</v>
      </c>
      <c r="C40" s="114">
        <v>43439</v>
      </c>
      <c r="D40" s="114">
        <v>36803</v>
      </c>
      <c r="E40" s="114">
        <v>57588</v>
      </c>
      <c r="F40" s="114">
        <v>22654</v>
      </c>
      <c r="G40" s="114">
        <v>8831</v>
      </c>
      <c r="H40" s="114">
        <v>27191</v>
      </c>
      <c r="I40" s="115">
        <v>22919</v>
      </c>
      <c r="J40" s="114">
        <v>16322</v>
      </c>
      <c r="K40" s="114">
        <v>6597</v>
      </c>
      <c r="L40" s="423">
        <v>8583</v>
      </c>
      <c r="M40" s="424">
        <v>6884</v>
      </c>
    </row>
    <row r="41" spans="1:13" s="110" customFormat="1" ht="11.1" customHeight="1" x14ac:dyDescent="0.2">
      <c r="A41" s="422" t="s">
        <v>389</v>
      </c>
      <c r="B41" s="115">
        <v>80084</v>
      </c>
      <c r="C41" s="114">
        <v>43401</v>
      </c>
      <c r="D41" s="114">
        <v>36683</v>
      </c>
      <c r="E41" s="114">
        <v>57503</v>
      </c>
      <c r="F41" s="114">
        <v>22581</v>
      </c>
      <c r="G41" s="114">
        <v>8694</v>
      </c>
      <c r="H41" s="114">
        <v>27435</v>
      </c>
      <c r="I41" s="115">
        <v>22827</v>
      </c>
      <c r="J41" s="114">
        <v>16229</v>
      </c>
      <c r="K41" s="114">
        <v>6598</v>
      </c>
      <c r="L41" s="423">
        <v>5400</v>
      </c>
      <c r="M41" s="424">
        <v>5543</v>
      </c>
    </row>
    <row r="42" spans="1:13" ht="15" customHeight="1" x14ac:dyDescent="0.2">
      <c r="A42" s="422" t="s">
        <v>397</v>
      </c>
      <c r="B42" s="115">
        <v>80779</v>
      </c>
      <c r="C42" s="114">
        <v>44091</v>
      </c>
      <c r="D42" s="114">
        <v>36688</v>
      </c>
      <c r="E42" s="114">
        <v>58217</v>
      </c>
      <c r="F42" s="114">
        <v>22562</v>
      </c>
      <c r="G42" s="114">
        <v>8297</v>
      </c>
      <c r="H42" s="114">
        <v>27893</v>
      </c>
      <c r="I42" s="115">
        <v>22728</v>
      </c>
      <c r="J42" s="114">
        <v>16118</v>
      </c>
      <c r="K42" s="114">
        <v>6610</v>
      </c>
      <c r="L42" s="423">
        <v>6979</v>
      </c>
      <c r="M42" s="424">
        <v>6289</v>
      </c>
    </row>
    <row r="43" spans="1:13" ht="11.1" customHeight="1" x14ac:dyDescent="0.2">
      <c r="A43" s="422" t="s">
        <v>387</v>
      </c>
      <c r="B43" s="115">
        <v>80784</v>
      </c>
      <c r="C43" s="114">
        <v>44046</v>
      </c>
      <c r="D43" s="114">
        <v>36738</v>
      </c>
      <c r="E43" s="114">
        <v>57979</v>
      </c>
      <c r="F43" s="114">
        <v>22805</v>
      </c>
      <c r="G43" s="114">
        <v>7923</v>
      </c>
      <c r="H43" s="114">
        <v>28063</v>
      </c>
      <c r="I43" s="115">
        <v>22660</v>
      </c>
      <c r="J43" s="114">
        <v>16074</v>
      </c>
      <c r="K43" s="114">
        <v>6586</v>
      </c>
      <c r="L43" s="423">
        <v>5615</v>
      </c>
      <c r="M43" s="424">
        <v>5650</v>
      </c>
    </row>
    <row r="44" spans="1:13" ht="11.1" customHeight="1" x14ac:dyDescent="0.2">
      <c r="A44" s="422" t="s">
        <v>388</v>
      </c>
      <c r="B44" s="115">
        <v>82192</v>
      </c>
      <c r="C44" s="114">
        <v>44911</v>
      </c>
      <c r="D44" s="114">
        <v>37281</v>
      </c>
      <c r="E44" s="114">
        <v>59130</v>
      </c>
      <c r="F44" s="114">
        <v>23062</v>
      </c>
      <c r="G44" s="114">
        <v>8763</v>
      </c>
      <c r="H44" s="114">
        <v>28339</v>
      </c>
      <c r="I44" s="115">
        <v>22892</v>
      </c>
      <c r="J44" s="114">
        <v>15950</v>
      </c>
      <c r="K44" s="114">
        <v>6942</v>
      </c>
      <c r="L44" s="423">
        <v>8682</v>
      </c>
      <c r="M44" s="424">
        <v>7230</v>
      </c>
    </row>
    <row r="45" spans="1:13" s="110" customFormat="1" ht="11.1" customHeight="1" x14ac:dyDescent="0.2">
      <c r="A45" s="422" t="s">
        <v>389</v>
      </c>
      <c r="B45" s="115">
        <v>82228</v>
      </c>
      <c r="C45" s="114">
        <v>44738</v>
      </c>
      <c r="D45" s="114">
        <v>37490</v>
      </c>
      <c r="E45" s="114">
        <v>58934</v>
      </c>
      <c r="F45" s="114">
        <v>23294</v>
      </c>
      <c r="G45" s="114">
        <v>8606</v>
      </c>
      <c r="H45" s="114">
        <v>28553</v>
      </c>
      <c r="I45" s="115">
        <v>22727</v>
      </c>
      <c r="J45" s="114">
        <v>15783</v>
      </c>
      <c r="K45" s="114">
        <v>6944</v>
      </c>
      <c r="L45" s="423">
        <v>5529</v>
      </c>
      <c r="M45" s="424">
        <v>5595</v>
      </c>
    </row>
    <row r="46" spans="1:13" ht="15" customHeight="1" x14ac:dyDescent="0.2">
      <c r="A46" s="422" t="s">
        <v>398</v>
      </c>
      <c r="B46" s="115">
        <v>81182</v>
      </c>
      <c r="C46" s="114">
        <v>43758</v>
      </c>
      <c r="D46" s="114">
        <v>37424</v>
      </c>
      <c r="E46" s="114">
        <v>57954</v>
      </c>
      <c r="F46" s="114">
        <v>23228</v>
      </c>
      <c r="G46" s="114">
        <v>8240</v>
      </c>
      <c r="H46" s="114">
        <v>28302</v>
      </c>
      <c r="I46" s="115">
        <v>22529</v>
      </c>
      <c r="J46" s="114">
        <v>15563</v>
      </c>
      <c r="K46" s="114">
        <v>6966</v>
      </c>
      <c r="L46" s="423">
        <v>6569</v>
      </c>
      <c r="M46" s="424">
        <v>7046</v>
      </c>
    </row>
    <row r="47" spans="1:13" ht="11.1" customHeight="1" x14ac:dyDescent="0.2">
      <c r="A47" s="422" t="s">
        <v>387</v>
      </c>
      <c r="B47" s="115">
        <v>81580</v>
      </c>
      <c r="C47" s="114">
        <v>44189</v>
      </c>
      <c r="D47" s="114">
        <v>37391</v>
      </c>
      <c r="E47" s="114">
        <v>58213</v>
      </c>
      <c r="F47" s="114">
        <v>23367</v>
      </c>
      <c r="G47" s="114">
        <v>7969</v>
      </c>
      <c r="H47" s="114">
        <v>28602</v>
      </c>
      <c r="I47" s="115">
        <v>22551</v>
      </c>
      <c r="J47" s="114">
        <v>15548</v>
      </c>
      <c r="K47" s="114">
        <v>7003</v>
      </c>
      <c r="L47" s="423">
        <v>6050</v>
      </c>
      <c r="M47" s="424">
        <v>5805</v>
      </c>
    </row>
    <row r="48" spans="1:13" ht="11.1" customHeight="1" x14ac:dyDescent="0.2">
      <c r="A48" s="422" t="s">
        <v>388</v>
      </c>
      <c r="B48" s="115">
        <v>83389</v>
      </c>
      <c r="C48" s="114">
        <v>45311</v>
      </c>
      <c r="D48" s="114">
        <v>38078</v>
      </c>
      <c r="E48" s="114">
        <v>59617</v>
      </c>
      <c r="F48" s="114">
        <v>23772</v>
      </c>
      <c r="G48" s="114">
        <v>8957</v>
      </c>
      <c r="H48" s="114">
        <v>28980</v>
      </c>
      <c r="I48" s="115">
        <v>22459</v>
      </c>
      <c r="J48" s="114">
        <v>15145</v>
      </c>
      <c r="K48" s="114">
        <v>7314</v>
      </c>
      <c r="L48" s="423">
        <v>8589</v>
      </c>
      <c r="M48" s="424">
        <v>7101</v>
      </c>
    </row>
    <row r="49" spans="1:17" s="110" customFormat="1" ht="11.1" customHeight="1" x14ac:dyDescent="0.2">
      <c r="A49" s="422" t="s">
        <v>389</v>
      </c>
      <c r="B49" s="115">
        <v>82950</v>
      </c>
      <c r="C49" s="114">
        <v>44990</v>
      </c>
      <c r="D49" s="114">
        <v>37960</v>
      </c>
      <c r="E49" s="114">
        <v>59156</v>
      </c>
      <c r="F49" s="114">
        <v>23794</v>
      </c>
      <c r="G49" s="114">
        <v>8749</v>
      </c>
      <c r="H49" s="114">
        <v>29004</v>
      </c>
      <c r="I49" s="115">
        <v>22466</v>
      </c>
      <c r="J49" s="114">
        <v>15192</v>
      </c>
      <c r="K49" s="114">
        <v>7274</v>
      </c>
      <c r="L49" s="423">
        <v>5504</v>
      </c>
      <c r="M49" s="424">
        <v>5938</v>
      </c>
    </row>
    <row r="50" spans="1:17" ht="15" customHeight="1" x14ac:dyDescent="0.2">
      <c r="A50" s="422" t="s">
        <v>399</v>
      </c>
      <c r="B50" s="143">
        <v>82606</v>
      </c>
      <c r="C50" s="144">
        <v>44869</v>
      </c>
      <c r="D50" s="144">
        <v>37737</v>
      </c>
      <c r="E50" s="144">
        <v>58759</v>
      </c>
      <c r="F50" s="144">
        <v>23847</v>
      </c>
      <c r="G50" s="144">
        <v>8434</v>
      </c>
      <c r="H50" s="144">
        <v>29072</v>
      </c>
      <c r="I50" s="143">
        <v>21744</v>
      </c>
      <c r="J50" s="144">
        <v>14680</v>
      </c>
      <c r="K50" s="144">
        <v>7064</v>
      </c>
      <c r="L50" s="426">
        <v>6416</v>
      </c>
      <c r="M50" s="427">
        <v>6915</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1.7540834175063438</v>
      </c>
      <c r="C6" s="480">
        <f>'Tabelle 3.3'!J11</f>
        <v>-3.4843978871676504</v>
      </c>
      <c r="D6" s="481">
        <f t="shared" ref="D6:E9" si="0">IF(OR(AND(B6&gt;=-50,B6&lt;=50),ISNUMBER(B6)=FALSE),B6,"")</f>
        <v>1.7540834175063438</v>
      </c>
      <c r="E6" s="481">
        <f t="shared" si="0"/>
        <v>-3.4843978871676504</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1.3225681822425275</v>
      </c>
      <c r="C7" s="480">
        <f>'Tabelle 3.1'!J23</f>
        <v>-3.156552267354261</v>
      </c>
      <c r="D7" s="481">
        <f t="shared" si="0"/>
        <v>1.3225681822425275</v>
      </c>
      <c r="E7" s="481">
        <f>IF(OR(AND(C7&gt;=-50,C7&lt;=50),ISNUMBER(C7)=FALSE),C7,"")</f>
        <v>-3.156552267354261</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1.7540834175063438</v>
      </c>
      <c r="C14" s="480">
        <f>'Tabelle 3.3'!J11</f>
        <v>-3.4843978871676504</v>
      </c>
      <c r="D14" s="481">
        <f>IF(OR(AND(B14&gt;=-50,B14&lt;=50),ISNUMBER(B14)=FALSE),B14,"")</f>
        <v>1.7540834175063438</v>
      </c>
      <c r="E14" s="481">
        <f>IF(OR(AND(C14&gt;=-50,C14&lt;=50),ISNUMBER(C14)=FALSE),C14,"")</f>
        <v>-3.4843978871676504</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11.538461538461538</v>
      </c>
      <c r="C15" s="480">
        <f>'Tabelle 3.3'!J12</f>
        <v>20</v>
      </c>
      <c r="D15" s="481">
        <f t="shared" ref="D15:E45" si="3">IF(OR(AND(B15&gt;=-50,B15&lt;=50),ISNUMBER(B15)=FALSE),B15,"")</f>
        <v>11.538461538461538</v>
      </c>
      <c r="E15" s="481">
        <f t="shared" si="3"/>
        <v>20</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-0.58690744920993232</v>
      </c>
      <c r="C16" s="480">
        <f>'Tabelle 3.3'!J13</f>
        <v>-17.391304347826086</v>
      </c>
      <c r="D16" s="481">
        <f t="shared" si="3"/>
        <v>-0.58690744920993232</v>
      </c>
      <c r="E16" s="481">
        <f t="shared" si="3"/>
        <v>-17.391304347826086</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-3.9288871427168255E-2</v>
      </c>
      <c r="C17" s="480">
        <f>'Tabelle 3.3'!J14</f>
        <v>-6.4558629776021084</v>
      </c>
      <c r="D17" s="481">
        <f t="shared" si="3"/>
        <v>-3.9288871427168255E-2</v>
      </c>
      <c r="E17" s="481">
        <f t="shared" si="3"/>
        <v>-6.4558629776021084</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3.54796320630749</v>
      </c>
      <c r="C18" s="480">
        <f>'Tabelle 3.3'!J15</f>
        <v>-4.166666666666667</v>
      </c>
      <c r="D18" s="481">
        <f t="shared" si="3"/>
        <v>3.54796320630749</v>
      </c>
      <c r="E18" s="481">
        <f t="shared" si="3"/>
        <v>-4.166666666666667</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-3.5988677719369186</v>
      </c>
      <c r="C19" s="480">
        <f>'Tabelle 3.3'!J16</f>
        <v>-7.9726651480637809</v>
      </c>
      <c r="D19" s="481">
        <f t="shared" si="3"/>
        <v>-3.5988677719369186</v>
      </c>
      <c r="E19" s="481">
        <f t="shared" si="3"/>
        <v>-7.9726651480637809</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3.2318879612173443</v>
      </c>
      <c r="C20" s="480">
        <f>'Tabelle 3.3'!J17</f>
        <v>-5</v>
      </c>
      <c r="D20" s="481">
        <f t="shared" si="3"/>
        <v>3.2318879612173443</v>
      </c>
      <c r="E20" s="481">
        <f t="shared" si="3"/>
        <v>-5</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8.5524953406502373</v>
      </c>
      <c r="C21" s="480">
        <f>'Tabelle 3.3'!J18</f>
        <v>0.83916083916083917</v>
      </c>
      <c r="D21" s="481">
        <f t="shared" si="3"/>
        <v>8.5524953406502373</v>
      </c>
      <c r="E21" s="481">
        <f t="shared" si="3"/>
        <v>0.83916083916083917</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-1.0186263096623982</v>
      </c>
      <c r="C22" s="480">
        <f>'Tabelle 3.3'!J19</f>
        <v>-2.3543260741612713</v>
      </c>
      <c r="D22" s="481">
        <f t="shared" si="3"/>
        <v>-1.0186263096623982</v>
      </c>
      <c r="E22" s="481">
        <f t="shared" si="3"/>
        <v>-2.3543260741612713</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4.2006768863229142</v>
      </c>
      <c r="C23" s="480">
        <f>'Tabelle 3.3'!J20</f>
        <v>-9.3238434163701065</v>
      </c>
      <c r="D23" s="481">
        <f t="shared" si="3"/>
        <v>4.2006768863229142</v>
      </c>
      <c r="E23" s="481">
        <f t="shared" si="3"/>
        <v>-9.3238434163701065</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3.6962025316455698</v>
      </c>
      <c r="C24" s="480">
        <f>'Tabelle 3.3'!J21</f>
        <v>0.93533956893045955</v>
      </c>
      <c r="D24" s="481">
        <f t="shared" si="3"/>
        <v>3.6962025316455698</v>
      </c>
      <c r="E24" s="481">
        <f t="shared" si="3"/>
        <v>0.93533956893045955</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5.754857997010463</v>
      </c>
      <c r="C25" s="480">
        <f>'Tabelle 3.3'!J22</f>
        <v>-8.0459770114942533</v>
      </c>
      <c r="D25" s="481">
        <f t="shared" si="3"/>
        <v>5.754857997010463</v>
      </c>
      <c r="E25" s="481">
        <f t="shared" si="3"/>
        <v>-8.0459770114942533</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-0.32637075718015668</v>
      </c>
      <c r="C26" s="480">
        <f>'Tabelle 3.3'!J23</f>
        <v>-4.2682926829268295</v>
      </c>
      <c r="D26" s="481">
        <f t="shared" si="3"/>
        <v>-0.32637075718015668</v>
      </c>
      <c r="E26" s="481">
        <f t="shared" si="3"/>
        <v>-4.2682926829268295</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4.9066502083011878</v>
      </c>
      <c r="C27" s="480">
        <f>'Tabelle 3.3'!J24</f>
        <v>0</v>
      </c>
      <c r="D27" s="481">
        <f t="shared" si="3"/>
        <v>4.9066502083011878</v>
      </c>
      <c r="E27" s="481">
        <f t="shared" si="3"/>
        <v>0</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-4.6134663341645883</v>
      </c>
      <c r="C28" s="480">
        <f>'Tabelle 3.3'!J25</f>
        <v>-11.552185548617306</v>
      </c>
      <c r="D28" s="481">
        <f t="shared" si="3"/>
        <v>-4.6134663341645883</v>
      </c>
      <c r="E28" s="481">
        <f t="shared" si="3"/>
        <v>-11.552185548617306</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3.794762159273116</v>
      </c>
      <c r="C29" s="480">
        <f>'Tabelle 3.3'!J26</f>
        <v>-9.3862815884476536</v>
      </c>
      <c r="D29" s="481">
        <f t="shared" si="3"/>
        <v>3.794762159273116</v>
      </c>
      <c r="E29" s="481">
        <f t="shared" si="3"/>
        <v>-9.3862815884476536</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0.23900573613766729</v>
      </c>
      <c r="C30" s="480">
        <f>'Tabelle 3.3'!J27</f>
        <v>44</v>
      </c>
      <c r="D30" s="481">
        <f t="shared" si="3"/>
        <v>0.23900573613766729</v>
      </c>
      <c r="E30" s="481">
        <f t="shared" si="3"/>
        <v>44</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3.4228666508200618</v>
      </c>
      <c r="C31" s="480">
        <f>'Tabelle 3.3'!J28</f>
        <v>8.8397790055248624</v>
      </c>
      <c r="D31" s="481">
        <f t="shared" si="3"/>
        <v>3.4228666508200618</v>
      </c>
      <c r="E31" s="481">
        <f t="shared" si="3"/>
        <v>8.8397790055248624</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2.1193188778635306</v>
      </c>
      <c r="C32" s="480">
        <f>'Tabelle 3.3'!J29</f>
        <v>2.1262458471760799</v>
      </c>
      <c r="D32" s="481">
        <f t="shared" si="3"/>
        <v>2.1193188778635306</v>
      </c>
      <c r="E32" s="481">
        <f t="shared" si="3"/>
        <v>2.1262458471760799</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3.7815126050420167</v>
      </c>
      <c r="C33" s="480">
        <f>'Tabelle 3.3'!J30</f>
        <v>0.54585152838427953</v>
      </c>
      <c r="D33" s="481">
        <f t="shared" si="3"/>
        <v>3.7815126050420167</v>
      </c>
      <c r="E33" s="481">
        <f t="shared" si="3"/>
        <v>0.54585152838427953</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2.3341873042983203</v>
      </c>
      <c r="C34" s="480">
        <f>'Tabelle 3.3'!J31</f>
        <v>-1.6256032512065024</v>
      </c>
      <c r="D34" s="481">
        <f t="shared" si="3"/>
        <v>2.3341873042983203</v>
      </c>
      <c r="E34" s="481">
        <f t="shared" si="3"/>
        <v>-1.6256032512065024</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t="str">
        <f>'Tabelle 3.3'!J32</f>
        <v>*</v>
      </c>
      <c r="D35" s="481">
        <f t="shared" si="3"/>
        <v>0</v>
      </c>
      <c r="E35" s="481" t="str">
        <f t="shared" si="3"/>
        <v>*</v>
      </c>
      <c r="F35" s="476" t="str">
        <f t="shared" si="4"/>
        <v/>
      </c>
      <c r="G35" s="476" t="str">
        <f t="shared" si="4"/>
        <v/>
      </c>
      <c r="H35" s="482" t="str">
        <f t="shared" si="5"/>
        <v/>
      </c>
      <c r="I35" s="482">
        <f t="shared" si="5"/>
        <v>-0.75</v>
      </c>
      <c r="J35" s="476" t="e">
        <f t="shared" si="6"/>
        <v>#N/A</v>
      </c>
      <c r="K35" s="476" t="e">
        <f t="shared" si="7"/>
        <v>#N/A</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11.538461538461538</v>
      </c>
      <c r="C37" s="480">
        <f>'Tabelle 3.3'!J34</f>
        <v>20</v>
      </c>
      <c r="D37" s="481">
        <f t="shared" si="3"/>
        <v>11.538461538461538</v>
      </c>
      <c r="E37" s="481">
        <f t="shared" si="3"/>
        <v>20</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2.2989840348330914</v>
      </c>
      <c r="C38" s="480">
        <f>'Tabelle 3.3'!J35</f>
        <v>-3.1396125584502337</v>
      </c>
      <c r="D38" s="481">
        <f t="shared" si="3"/>
        <v>2.2989840348330914</v>
      </c>
      <c r="E38" s="481">
        <f t="shared" si="3"/>
        <v>-3.1396125584502337</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1.5992488850637665</v>
      </c>
      <c r="C39" s="480">
        <f>'Tabelle 3.3'!J36</f>
        <v>-3.5445450214387804</v>
      </c>
      <c r="D39" s="481">
        <f t="shared" si="3"/>
        <v>1.5992488850637665</v>
      </c>
      <c r="E39" s="481">
        <f t="shared" si="3"/>
        <v>-3.5445450214387804</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1.5992488850637665</v>
      </c>
      <c r="C45" s="480">
        <f>'Tabelle 3.3'!J36</f>
        <v>-3.5445450214387804</v>
      </c>
      <c r="D45" s="481">
        <f t="shared" si="3"/>
        <v>1.5992488850637665</v>
      </c>
      <c r="E45" s="481">
        <f t="shared" si="3"/>
        <v>-3.5445450214387804</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76456</v>
      </c>
      <c r="C51" s="487">
        <v>18332</v>
      </c>
      <c r="D51" s="487">
        <v>5555</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76166</v>
      </c>
      <c r="C52" s="487">
        <v>18414</v>
      </c>
      <c r="D52" s="487">
        <v>5411</v>
      </c>
      <c r="E52" s="488">
        <f t="shared" ref="E52:G70" si="11">IF($A$51=37802,IF(COUNTBLANK(B$51:B$70)&gt;0,#N/A,B52/B$51*100),IF(COUNTBLANK(B$51:B$75)&gt;0,#N/A,B52/B$51*100))</f>
        <v>99.620696871403155</v>
      </c>
      <c r="F52" s="488">
        <f t="shared" si="11"/>
        <v>100.44730525856427</v>
      </c>
      <c r="G52" s="488">
        <f t="shared" si="11"/>
        <v>97.407740774077411</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77349</v>
      </c>
      <c r="C53" s="487">
        <v>18530</v>
      </c>
      <c r="D53" s="487">
        <v>5873</v>
      </c>
      <c r="E53" s="488">
        <f t="shared" si="11"/>
        <v>101.16799204771371</v>
      </c>
      <c r="F53" s="488">
        <f t="shared" si="11"/>
        <v>101.08007855116736</v>
      </c>
      <c r="G53" s="488">
        <f t="shared" si="11"/>
        <v>105.72457245724571</v>
      </c>
      <c r="H53" s="489">
        <f>IF(ISERROR(L53)=TRUE,IF(MONTH(A53)=MONTH(MAX(A$51:A$75)),A53,""),"")</f>
        <v>41883</v>
      </c>
      <c r="I53" s="488">
        <f t="shared" si="12"/>
        <v>101.16799204771371</v>
      </c>
      <c r="J53" s="488">
        <f t="shared" si="10"/>
        <v>101.08007855116736</v>
      </c>
      <c r="K53" s="488">
        <f t="shared" si="10"/>
        <v>105.72457245724571</v>
      </c>
      <c r="L53" s="488" t="e">
        <f t="shared" si="13"/>
        <v>#N/A</v>
      </c>
    </row>
    <row r="54" spans="1:14" ht="15" customHeight="1" x14ac:dyDescent="0.2">
      <c r="A54" s="490" t="s">
        <v>462</v>
      </c>
      <c r="B54" s="487">
        <v>76951</v>
      </c>
      <c r="C54" s="487">
        <v>18495</v>
      </c>
      <c r="D54" s="487">
        <v>5788</v>
      </c>
      <c r="E54" s="488">
        <f t="shared" si="11"/>
        <v>100.64743120226012</v>
      </c>
      <c r="F54" s="488">
        <f t="shared" si="11"/>
        <v>100.88915557495091</v>
      </c>
      <c r="G54" s="488">
        <f t="shared" si="11"/>
        <v>104.19441944194419</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77025</v>
      </c>
      <c r="C55" s="487">
        <v>17864</v>
      </c>
      <c r="D55" s="487">
        <v>5748</v>
      </c>
      <c r="E55" s="488">
        <f t="shared" si="11"/>
        <v>100.74421889714344</v>
      </c>
      <c r="F55" s="488">
        <f t="shared" si="11"/>
        <v>97.447087060877152</v>
      </c>
      <c r="G55" s="488">
        <f t="shared" si="11"/>
        <v>103.47434743474346</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76276</v>
      </c>
      <c r="C56" s="487">
        <v>17969</v>
      </c>
      <c r="D56" s="487">
        <v>5867</v>
      </c>
      <c r="E56" s="488">
        <f t="shared" si="11"/>
        <v>99.764570471905415</v>
      </c>
      <c r="F56" s="488">
        <f t="shared" si="11"/>
        <v>98.019855989526519</v>
      </c>
      <c r="G56" s="488">
        <f t="shared" si="11"/>
        <v>105.61656165616562</v>
      </c>
      <c r="H56" s="489" t="str">
        <f t="shared" si="14"/>
        <v/>
      </c>
      <c r="I56" s="488" t="str">
        <f t="shared" si="12"/>
        <v/>
      </c>
      <c r="J56" s="488" t="str">
        <f t="shared" si="10"/>
        <v/>
      </c>
      <c r="K56" s="488" t="str">
        <f t="shared" si="10"/>
        <v/>
      </c>
      <c r="L56" s="488" t="e">
        <f t="shared" si="13"/>
        <v>#N/A</v>
      </c>
    </row>
    <row r="57" spans="1:14" ht="15" customHeight="1" x14ac:dyDescent="0.2">
      <c r="A57" s="490">
        <v>42248</v>
      </c>
      <c r="B57" s="487">
        <v>78003</v>
      </c>
      <c r="C57" s="487">
        <v>17932</v>
      </c>
      <c r="D57" s="487">
        <v>6398</v>
      </c>
      <c r="E57" s="488">
        <f t="shared" si="11"/>
        <v>102.02338599979073</v>
      </c>
      <c r="F57" s="488">
        <f t="shared" si="11"/>
        <v>97.818023128954835</v>
      </c>
      <c r="G57" s="488">
        <f t="shared" si="11"/>
        <v>115.17551755175516</v>
      </c>
      <c r="H57" s="489">
        <f t="shared" si="14"/>
        <v>42248</v>
      </c>
      <c r="I57" s="488">
        <f t="shared" si="12"/>
        <v>102.02338599979073</v>
      </c>
      <c r="J57" s="488">
        <f t="shared" si="10"/>
        <v>97.818023128954835</v>
      </c>
      <c r="K57" s="488">
        <f t="shared" si="10"/>
        <v>115.17551755175516</v>
      </c>
      <c r="L57" s="488" t="e">
        <f t="shared" si="13"/>
        <v>#N/A</v>
      </c>
    </row>
    <row r="58" spans="1:14" ht="15" customHeight="1" x14ac:dyDescent="0.2">
      <c r="A58" s="490" t="s">
        <v>465</v>
      </c>
      <c r="B58" s="487">
        <v>77710</v>
      </c>
      <c r="C58" s="487">
        <v>18020</v>
      </c>
      <c r="D58" s="487">
        <v>6366</v>
      </c>
      <c r="E58" s="488">
        <f t="shared" si="11"/>
        <v>101.64015904572565</v>
      </c>
      <c r="F58" s="488">
        <f t="shared" si="11"/>
        <v>98.298058040584763</v>
      </c>
      <c r="G58" s="488">
        <f t="shared" si="11"/>
        <v>114.59945994599461</v>
      </c>
      <c r="H58" s="489" t="str">
        <f t="shared" si="14"/>
        <v/>
      </c>
      <c r="I58" s="488" t="str">
        <f t="shared" si="12"/>
        <v/>
      </c>
      <c r="J58" s="488" t="str">
        <f t="shared" si="10"/>
        <v/>
      </c>
      <c r="K58" s="488" t="str">
        <f t="shared" si="10"/>
        <v/>
      </c>
      <c r="L58" s="488" t="e">
        <f t="shared" si="13"/>
        <v>#N/A</v>
      </c>
    </row>
    <row r="59" spans="1:14" ht="15" customHeight="1" x14ac:dyDescent="0.2">
      <c r="A59" s="490" t="s">
        <v>466</v>
      </c>
      <c r="B59" s="487">
        <v>77425</v>
      </c>
      <c r="C59" s="487">
        <v>17878</v>
      </c>
      <c r="D59" s="487">
        <v>6310</v>
      </c>
      <c r="E59" s="488">
        <f t="shared" si="11"/>
        <v>101.26739562624255</v>
      </c>
      <c r="F59" s="488">
        <f t="shared" si="11"/>
        <v>97.52345625136374</v>
      </c>
      <c r="G59" s="488">
        <f t="shared" si="11"/>
        <v>113.59135913591358</v>
      </c>
      <c r="H59" s="489" t="str">
        <f t="shared" si="14"/>
        <v/>
      </c>
      <c r="I59" s="488" t="str">
        <f t="shared" si="12"/>
        <v/>
      </c>
      <c r="J59" s="488" t="str">
        <f t="shared" si="10"/>
        <v/>
      </c>
      <c r="K59" s="488" t="str">
        <f t="shared" si="10"/>
        <v/>
      </c>
      <c r="L59" s="488" t="e">
        <f t="shared" si="13"/>
        <v>#N/A</v>
      </c>
    </row>
    <row r="60" spans="1:14" ht="15" customHeight="1" x14ac:dyDescent="0.2">
      <c r="A60" s="490" t="s">
        <v>467</v>
      </c>
      <c r="B60" s="487">
        <v>77652</v>
      </c>
      <c r="C60" s="487">
        <v>17726</v>
      </c>
      <c r="D60" s="487">
        <v>6332</v>
      </c>
      <c r="E60" s="488">
        <f t="shared" si="11"/>
        <v>101.56429842000627</v>
      </c>
      <c r="F60" s="488">
        <f t="shared" si="11"/>
        <v>96.694305040366572</v>
      </c>
      <c r="G60" s="488">
        <f t="shared" si="11"/>
        <v>113.98739873987398</v>
      </c>
      <c r="H60" s="489" t="str">
        <f t="shared" si="14"/>
        <v/>
      </c>
      <c r="I60" s="488" t="str">
        <f t="shared" si="12"/>
        <v/>
      </c>
      <c r="J60" s="488" t="str">
        <f t="shared" si="10"/>
        <v/>
      </c>
      <c r="K60" s="488" t="str">
        <f t="shared" si="10"/>
        <v/>
      </c>
      <c r="L60" s="488" t="e">
        <f t="shared" si="13"/>
        <v>#N/A</v>
      </c>
    </row>
    <row r="61" spans="1:14" ht="15" customHeight="1" x14ac:dyDescent="0.2">
      <c r="A61" s="490">
        <v>42614</v>
      </c>
      <c r="B61" s="487">
        <v>78298</v>
      </c>
      <c r="C61" s="487">
        <v>16985</v>
      </c>
      <c r="D61" s="487">
        <v>6503</v>
      </c>
      <c r="E61" s="488">
        <f t="shared" si="11"/>
        <v>102.4092288375013</v>
      </c>
      <c r="F61" s="488">
        <f t="shared" si="11"/>
        <v>92.652192886755401</v>
      </c>
      <c r="G61" s="488">
        <f t="shared" si="11"/>
        <v>117.06570657065707</v>
      </c>
      <c r="H61" s="489">
        <f t="shared" si="14"/>
        <v>42614</v>
      </c>
      <c r="I61" s="488">
        <f t="shared" si="12"/>
        <v>102.4092288375013</v>
      </c>
      <c r="J61" s="488">
        <f t="shared" si="10"/>
        <v>92.652192886755401</v>
      </c>
      <c r="K61" s="488">
        <f t="shared" si="10"/>
        <v>117.06570657065707</v>
      </c>
      <c r="L61" s="488" t="e">
        <f t="shared" si="13"/>
        <v>#N/A</v>
      </c>
    </row>
    <row r="62" spans="1:14" ht="15" customHeight="1" x14ac:dyDescent="0.2">
      <c r="A62" s="490" t="s">
        <v>468</v>
      </c>
      <c r="B62" s="487">
        <v>78609</v>
      </c>
      <c r="C62" s="487">
        <v>16813</v>
      </c>
      <c r="D62" s="487">
        <v>6415</v>
      </c>
      <c r="E62" s="488">
        <f t="shared" si="11"/>
        <v>102.81599874437586</v>
      </c>
      <c r="F62" s="488">
        <f t="shared" si="11"/>
        <v>91.713942832205973</v>
      </c>
      <c r="G62" s="488">
        <f t="shared" si="11"/>
        <v>115.48154815481548</v>
      </c>
      <c r="H62" s="489" t="str">
        <f t="shared" si="14"/>
        <v/>
      </c>
      <c r="I62" s="488" t="str">
        <f t="shared" si="12"/>
        <v/>
      </c>
      <c r="J62" s="488" t="str">
        <f t="shared" si="10"/>
        <v/>
      </c>
      <c r="K62" s="488" t="str">
        <f t="shared" si="10"/>
        <v/>
      </c>
      <c r="L62" s="488" t="e">
        <f t="shared" si="13"/>
        <v>#N/A</v>
      </c>
    </row>
    <row r="63" spans="1:14" ht="15" customHeight="1" x14ac:dyDescent="0.2">
      <c r="A63" s="490" t="s">
        <v>469</v>
      </c>
      <c r="B63" s="487">
        <v>78104</v>
      </c>
      <c r="C63" s="487">
        <v>16441</v>
      </c>
      <c r="D63" s="487">
        <v>6268</v>
      </c>
      <c r="E63" s="488">
        <f t="shared" si="11"/>
        <v>102.15548812388823</v>
      </c>
      <c r="F63" s="488">
        <f t="shared" si="11"/>
        <v>89.684704342133969</v>
      </c>
      <c r="G63" s="488">
        <f t="shared" si="11"/>
        <v>112.83528352835283</v>
      </c>
      <c r="H63" s="489" t="str">
        <f t="shared" si="14"/>
        <v/>
      </c>
      <c r="I63" s="488" t="str">
        <f t="shared" si="12"/>
        <v/>
      </c>
      <c r="J63" s="488" t="str">
        <f t="shared" si="10"/>
        <v/>
      </c>
      <c r="K63" s="488" t="str">
        <f t="shared" si="10"/>
        <v/>
      </c>
      <c r="L63" s="488" t="e">
        <f t="shared" si="13"/>
        <v>#N/A</v>
      </c>
    </row>
    <row r="64" spans="1:14" ht="15" customHeight="1" x14ac:dyDescent="0.2">
      <c r="A64" s="490" t="s">
        <v>470</v>
      </c>
      <c r="B64" s="487">
        <v>78295</v>
      </c>
      <c r="C64" s="487">
        <v>16250</v>
      </c>
      <c r="D64" s="487">
        <v>6097</v>
      </c>
      <c r="E64" s="488">
        <f t="shared" si="11"/>
        <v>102.40530501203307</v>
      </c>
      <c r="F64" s="488">
        <f t="shared" si="11"/>
        <v>88.642810386209902</v>
      </c>
      <c r="G64" s="488">
        <f t="shared" si="11"/>
        <v>109.75697569756974</v>
      </c>
      <c r="H64" s="489" t="str">
        <f t="shared" si="14"/>
        <v/>
      </c>
      <c r="I64" s="488" t="str">
        <f t="shared" si="12"/>
        <v/>
      </c>
      <c r="J64" s="488" t="str">
        <f t="shared" si="10"/>
        <v/>
      </c>
      <c r="K64" s="488" t="str">
        <f t="shared" si="10"/>
        <v/>
      </c>
      <c r="L64" s="488" t="e">
        <f t="shared" si="13"/>
        <v>#N/A</v>
      </c>
    </row>
    <row r="65" spans="1:12" ht="15" customHeight="1" x14ac:dyDescent="0.2">
      <c r="A65" s="490">
        <v>42979</v>
      </c>
      <c r="B65" s="487">
        <v>80242</v>
      </c>
      <c r="C65" s="487">
        <v>16322</v>
      </c>
      <c r="D65" s="487">
        <v>6597</v>
      </c>
      <c r="E65" s="488">
        <f t="shared" si="11"/>
        <v>104.95186774092289</v>
      </c>
      <c r="F65" s="488">
        <f t="shared" si="11"/>
        <v>89.035566222998042</v>
      </c>
      <c r="G65" s="488">
        <f t="shared" si="11"/>
        <v>118.75787578757875</v>
      </c>
      <c r="H65" s="489">
        <f t="shared" si="14"/>
        <v>42979</v>
      </c>
      <c r="I65" s="488">
        <f t="shared" si="12"/>
        <v>104.95186774092289</v>
      </c>
      <c r="J65" s="488">
        <f t="shared" si="10"/>
        <v>89.035566222998042</v>
      </c>
      <c r="K65" s="488">
        <f t="shared" si="10"/>
        <v>118.75787578757875</v>
      </c>
      <c r="L65" s="488" t="e">
        <f t="shared" si="13"/>
        <v>#N/A</v>
      </c>
    </row>
    <row r="66" spans="1:12" ht="15" customHeight="1" x14ac:dyDescent="0.2">
      <c r="A66" s="490" t="s">
        <v>471</v>
      </c>
      <c r="B66" s="487">
        <v>80084</v>
      </c>
      <c r="C66" s="487">
        <v>16229</v>
      </c>
      <c r="D66" s="487">
        <v>6598</v>
      </c>
      <c r="E66" s="488">
        <f t="shared" si="11"/>
        <v>104.74521293292874</v>
      </c>
      <c r="F66" s="488">
        <f t="shared" si="11"/>
        <v>88.528256600480034</v>
      </c>
      <c r="G66" s="488">
        <f t="shared" si="11"/>
        <v>118.77587758775879</v>
      </c>
      <c r="H66" s="489" t="str">
        <f t="shared" si="14"/>
        <v/>
      </c>
      <c r="I66" s="488" t="str">
        <f t="shared" si="12"/>
        <v/>
      </c>
      <c r="J66" s="488" t="str">
        <f t="shared" si="10"/>
        <v/>
      </c>
      <c r="K66" s="488" t="str">
        <f t="shared" si="10"/>
        <v/>
      </c>
      <c r="L66" s="488" t="e">
        <f t="shared" si="13"/>
        <v>#N/A</v>
      </c>
    </row>
    <row r="67" spans="1:12" ht="15" customHeight="1" x14ac:dyDescent="0.2">
      <c r="A67" s="490" t="s">
        <v>472</v>
      </c>
      <c r="B67" s="487">
        <v>80779</v>
      </c>
      <c r="C67" s="487">
        <v>16118</v>
      </c>
      <c r="D67" s="487">
        <v>6610</v>
      </c>
      <c r="E67" s="488">
        <f t="shared" si="11"/>
        <v>105.65423249973843</v>
      </c>
      <c r="F67" s="488">
        <f t="shared" si="11"/>
        <v>87.922758018764995</v>
      </c>
      <c r="G67" s="488">
        <f t="shared" si="11"/>
        <v>118.991899189919</v>
      </c>
      <c r="H67" s="489" t="str">
        <f t="shared" si="14"/>
        <v/>
      </c>
      <c r="I67" s="488" t="str">
        <f t="shared" si="12"/>
        <v/>
      </c>
      <c r="J67" s="488" t="str">
        <f t="shared" si="12"/>
        <v/>
      </c>
      <c r="K67" s="488" t="str">
        <f t="shared" si="12"/>
        <v/>
      </c>
      <c r="L67" s="488" t="e">
        <f t="shared" si="13"/>
        <v>#N/A</v>
      </c>
    </row>
    <row r="68" spans="1:12" ht="15" customHeight="1" x14ac:dyDescent="0.2">
      <c r="A68" s="490" t="s">
        <v>473</v>
      </c>
      <c r="B68" s="487">
        <v>80784</v>
      </c>
      <c r="C68" s="487">
        <v>16074</v>
      </c>
      <c r="D68" s="487">
        <v>6586</v>
      </c>
      <c r="E68" s="488">
        <f t="shared" si="11"/>
        <v>105.66077220885215</v>
      </c>
      <c r="F68" s="488">
        <f t="shared" si="11"/>
        <v>87.68274056295003</v>
      </c>
      <c r="G68" s="488">
        <f t="shared" si="11"/>
        <v>118.55985598559855</v>
      </c>
      <c r="H68" s="489" t="str">
        <f t="shared" si="14"/>
        <v/>
      </c>
      <c r="I68" s="488" t="str">
        <f t="shared" si="12"/>
        <v/>
      </c>
      <c r="J68" s="488" t="str">
        <f t="shared" si="12"/>
        <v/>
      </c>
      <c r="K68" s="488" t="str">
        <f t="shared" si="12"/>
        <v/>
      </c>
      <c r="L68" s="488" t="e">
        <f t="shared" si="13"/>
        <v>#N/A</v>
      </c>
    </row>
    <row r="69" spans="1:12" ht="15" customHeight="1" x14ac:dyDescent="0.2">
      <c r="A69" s="490">
        <v>43344</v>
      </c>
      <c r="B69" s="487">
        <v>82192</v>
      </c>
      <c r="C69" s="487">
        <v>15950</v>
      </c>
      <c r="D69" s="487">
        <v>6942</v>
      </c>
      <c r="E69" s="488">
        <f t="shared" si="11"/>
        <v>107.50235429528094</v>
      </c>
      <c r="F69" s="488">
        <f t="shared" si="11"/>
        <v>87.006327732926039</v>
      </c>
      <c r="G69" s="488">
        <f t="shared" si="11"/>
        <v>124.96849684968497</v>
      </c>
      <c r="H69" s="489">
        <f t="shared" si="14"/>
        <v>43344</v>
      </c>
      <c r="I69" s="488">
        <f t="shared" si="12"/>
        <v>107.50235429528094</v>
      </c>
      <c r="J69" s="488">
        <f t="shared" si="12"/>
        <v>87.006327732926039</v>
      </c>
      <c r="K69" s="488">
        <f t="shared" si="12"/>
        <v>124.96849684968497</v>
      </c>
      <c r="L69" s="488" t="e">
        <f t="shared" si="13"/>
        <v>#N/A</v>
      </c>
    </row>
    <row r="70" spans="1:12" ht="15" customHeight="1" x14ac:dyDescent="0.2">
      <c r="A70" s="490" t="s">
        <v>474</v>
      </c>
      <c r="B70" s="487">
        <v>82228</v>
      </c>
      <c r="C70" s="487">
        <v>15783</v>
      </c>
      <c r="D70" s="487">
        <v>6944</v>
      </c>
      <c r="E70" s="488">
        <f t="shared" si="11"/>
        <v>107.54944020089987</v>
      </c>
      <c r="F70" s="488">
        <f t="shared" si="11"/>
        <v>86.095352389264676</v>
      </c>
      <c r="G70" s="488">
        <f t="shared" si="11"/>
        <v>125.00450045004501</v>
      </c>
      <c r="H70" s="489" t="str">
        <f t="shared" si="14"/>
        <v/>
      </c>
      <c r="I70" s="488" t="str">
        <f t="shared" si="12"/>
        <v/>
      </c>
      <c r="J70" s="488" t="str">
        <f t="shared" si="12"/>
        <v/>
      </c>
      <c r="K70" s="488" t="str">
        <f t="shared" si="12"/>
        <v/>
      </c>
      <c r="L70" s="488" t="e">
        <f t="shared" si="13"/>
        <v>#N/A</v>
      </c>
    </row>
    <row r="71" spans="1:12" ht="15" customHeight="1" x14ac:dyDescent="0.2">
      <c r="A71" s="490" t="s">
        <v>475</v>
      </c>
      <c r="B71" s="487">
        <v>81182</v>
      </c>
      <c r="C71" s="487">
        <v>15563</v>
      </c>
      <c r="D71" s="487">
        <v>6966</v>
      </c>
      <c r="E71" s="491">
        <f t="shared" ref="E71:G75" si="15">IF($A$51=37802,IF(COUNTBLANK(B$51:B$70)&gt;0,#N/A,IF(ISBLANK(B71)=FALSE,B71/B$51*100,#N/A)),IF(COUNTBLANK(B$51:B$75)&gt;0,#N/A,B71/B$51*100))</f>
        <v>106.18133305430575</v>
      </c>
      <c r="F71" s="491">
        <f t="shared" si="15"/>
        <v>84.895265110189825</v>
      </c>
      <c r="G71" s="491">
        <f t="shared" si="15"/>
        <v>125.4005400540054</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81580</v>
      </c>
      <c r="C72" s="487">
        <v>15548</v>
      </c>
      <c r="D72" s="487">
        <v>7003</v>
      </c>
      <c r="E72" s="491">
        <f t="shared" si="15"/>
        <v>106.70189389975934</v>
      </c>
      <c r="F72" s="491">
        <f t="shared" si="15"/>
        <v>84.81344097752563</v>
      </c>
      <c r="G72" s="491">
        <f t="shared" si="15"/>
        <v>126.06660666066607</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83389</v>
      </c>
      <c r="C73" s="487">
        <v>15145</v>
      </c>
      <c r="D73" s="487">
        <v>7314</v>
      </c>
      <c r="E73" s="491">
        <f t="shared" si="15"/>
        <v>109.06796065710998</v>
      </c>
      <c r="F73" s="491">
        <f t="shared" si="15"/>
        <v>82.615099279947628</v>
      </c>
      <c r="G73" s="491">
        <f t="shared" si="15"/>
        <v>131.66516651665165</v>
      </c>
      <c r="H73" s="492">
        <f>IF(A$51=37802,IF(ISERROR(L73)=TRUE,IF(ISBLANK(A73)=FALSE,IF(MONTH(A73)=MONTH(MAX(A$51:A$75)),A73,""),""),""),IF(ISERROR(L73)=TRUE,IF(MONTH(A73)=MONTH(MAX(A$51:A$75)),A73,""),""))</f>
        <v>43709</v>
      </c>
      <c r="I73" s="488">
        <f t="shared" si="12"/>
        <v>109.06796065710998</v>
      </c>
      <c r="J73" s="488">
        <f t="shared" si="12"/>
        <v>82.615099279947628</v>
      </c>
      <c r="K73" s="488">
        <f t="shared" si="12"/>
        <v>131.66516651665165</v>
      </c>
      <c r="L73" s="488" t="e">
        <f t="shared" si="13"/>
        <v>#N/A</v>
      </c>
    </row>
    <row r="74" spans="1:12" ht="15" customHeight="1" x14ac:dyDescent="0.2">
      <c r="A74" s="490" t="s">
        <v>477</v>
      </c>
      <c r="B74" s="487">
        <v>82950</v>
      </c>
      <c r="C74" s="487">
        <v>15192</v>
      </c>
      <c r="D74" s="487">
        <v>7274</v>
      </c>
      <c r="E74" s="491">
        <f t="shared" si="15"/>
        <v>108.49377419692372</v>
      </c>
      <c r="F74" s="491">
        <f t="shared" si="15"/>
        <v>82.871481562295429</v>
      </c>
      <c r="G74" s="491">
        <f t="shared" si="15"/>
        <v>130.94509450945097</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82606</v>
      </c>
      <c r="C75" s="493">
        <v>14680</v>
      </c>
      <c r="D75" s="493">
        <v>7064</v>
      </c>
      <c r="E75" s="491">
        <f t="shared" si="15"/>
        <v>108.04384220989851</v>
      </c>
      <c r="F75" s="491">
        <f t="shared" si="15"/>
        <v>80.078551167357631</v>
      </c>
      <c r="G75" s="491">
        <f t="shared" si="15"/>
        <v>127.16471647164715</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109.06796065710998</v>
      </c>
      <c r="J77" s="488">
        <f>IF(J75&lt;&gt;"",J75,IF(J74&lt;&gt;"",J74,IF(J73&lt;&gt;"",J73,IF(J72&lt;&gt;"",J72,IF(J71&lt;&gt;"",J71,IF(J70&lt;&gt;"",J70,""))))))</f>
        <v>82.615099279947628</v>
      </c>
      <c r="K77" s="488">
        <f>IF(K75&lt;&gt;"",K75,IF(K74&lt;&gt;"",K74,IF(K73&lt;&gt;"",K73,IF(K72&lt;&gt;"",K72,IF(K71&lt;&gt;"",K71,IF(K70&lt;&gt;"",K70,""))))))</f>
        <v>131.66516651665165</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+9,1%</v>
      </c>
      <c r="J79" s="488" t="str">
        <f>"GeB - ausschließlich: "&amp;IF(J77&gt;100,"+","")&amp;TEXT(J77-100,"0,0")&amp;"%"</f>
        <v>GeB - ausschließlich: -17,4%</v>
      </c>
      <c r="K79" s="488" t="str">
        <f>"GeB - im Nebenjob: "&amp;IF(K77&gt;100,"+","")&amp;TEXT(K77-100,"0,0")&amp;"%"</f>
        <v>GeB - im Nebenjob: +31,7%</v>
      </c>
    </row>
    <row r="81" spans="9:9" ht="15" customHeight="1" x14ac:dyDescent="0.2">
      <c r="I81" s="488" t="str">
        <f>IF(ISERROR(HLOOKUP(1,I$78:K$79,2,FALSE)),"",HLOOKUP(1,I$78:K$79,2,FALSE))</f>
        <v>GeB - im Nebenjob: +31,7%</v>
      </c>
    </row>
    <row r="82" spans="9:9" ht="15" customHeight="1" x14ac:dyDescent="0.2">
      <c r="I82" s="488" t="str">
        <f>IF(ISERROR(HLOOKUP(2,I$78:K$79,2,FALSE)),"",HLOOKUP(2,I$78:K$79,2,FALSE))</f>
        <v>SvB: +9,1%</v>
      </c>
    </row>
    <row r="83" spans="9:9" ht="15" customHeight="1" x14ac:dyDescent="0.2">
      <c r="I83" s="488" t="str">
        <f>IF(ISERROR(HLOOKUP(3,I$78:K$79,2,FALSE)),"",HLOOKUP(3,I$78:K$79,2,FALSE))</f>
        <v>GeB - ausschließlich: -17,4%</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82606</v>
      </c>
      <c r="E12" s="114">
        <v>82950</v>
      </c>
      <c r="F12" s="114">
        <v>83389</v>
      </c>
      <c r="G12" s="114">
        <v>81580</v>
      </c>
      <c r="H12" s="114">
        <v>81182</v>
      </c>
      <c r="I12" s="115">
        <v>1424</v>
      </c>
      <c r="J12" s="116">
        <v>1.7540834175063438</v>
      </c>
      <c r="N12" s="117"/>
    </row>
    <row r="13" spans="1:15" s="110" customFormat="1" ht="13.5" customHeight="1" x14ac:dyDescent="0.2">
      <c r="A13" s="118" t="s">
        <v>105</v>
      </c>
      <c r="B13" s="119" t="s">
        <v>106</v>
      </c>
      <c r="C13" s="113">
        <v>54.316877708641016</v>
      </c>
      <c r="D13" s="114">
        <v>44869</v>
      </c>
      <c r="E13" s="114">
        <v>44990</v>
      </c>
      <c r="F13" s="114">
        <v>45311</v>
      </c>
      <c r="G13" s="114">
        <v>44189</v>
      </c>
      <c r="H13" s="114">
        <v>43758</v>
      </c>
      <c r="I13" s="115">
        <v>1111</v>
      </c>
      <c r="J13" s="116">
        <v>2.5389643036701859</v>
      </c>
    </row>
    <row r="14" spans="1:15" s="110" customFormat="1" ht="13.5" customHeight="1" x14ac:dyDescent="0.2">
      <c r="A14" s="120"/>
      <c r="B14" s="119" t="s">
        <v>107</v>
      </c>
      <c r="C14" s="113">
        <v>45.683122291358984</v>
      </c>
      <c r="D14" s="114">
        <v>37737</v>
      </c>
      <c r="E14" s="114">
        <v>37960</v>
      </c>
      <c r="F14" s="114">
        <v>38078</v>
      </c>
      <c r="G14" s="114">
        <v>37391</v>
      </c>
      <c r="H14" s="114">
        <v>37424</v>
      </c>
      <c r="I14" s="115">
        <v>313</v>
      </c>
      <c r="J14" s="116">
        <v>0.83636169303120989</v>
      </c>
    </row>
    <row r="15" spans="1:15" s="110" customFormat="1" ht="13.5" customHeight="1" x14ac:dyDescent="0.2">
      <c r="A15" s="118" t="s">
        <v>105</v>
      </c>
      <c r="B15" s="121" t="s">
        <v>108</v>
      </c>
      <c r="C15" s="113">
        <v>10.209912112921579</v>
      </c>
      <c r="D15" s="114">
        <v>8434</v>
      </c>
      <c r="E15" s="114">
        <v>8749</v>
      </c>
      <c r="F15" s="114">
        <v>8957</v>
      </c>
      <c r="G15" s="114">
        <v>7969</v>
      </c>
      <c r="H15" s="114">
        <v>8240</v>
      </c>
      <c r="I15" s="115">
        <v>194</v>
      </c>
      <c r="J15" s="116">
        <v>2.354368932038835</v>
      </c>
    </row>
    <row r="16" spans="1:15" s="110" customFormat="1" ht="13.5" customHeight="1" x14ac:dyDescent="0.2">
      <c r="A16" s="118"/>
      <c r="B16" s="121" t="s">
        <v>109</v>
      </c>
      <c r="C16" s="113">
        <v>67.272353097837936</v>
      </c>
      <c r="D16" s="114">
        <v>55571</v>
      </c>
      <c r="E16" s="114">
        <v>55730</v>
      </c>
      <c r="F16" s="114">
        <v>56175</v>
      </c>
      <c r="G16" s="114">
        <v>55720</v>
      </c>
      <c r="H16" s="114">
        <v>55325</v>
      </c>
      <c r="I16" s="115">
        <v>246</v>
      </c>
      <c r="J16" s="116">
        <v>0.44464527790329866</v>
      </c>
    </row>
    <row r="17" spans="1:10" s="110" customFormat="1" ht="13.5" customHeight="1" x14ac:dyDescent="0.2">
      <c r="A17" s="118"/>
      <c r="B17" s="121" t="s">
        <v>110</v>
      </c>
      <c r="C17" s="113">
        <v>20.913735079776288</v>
      </c>
      <c r="D17" s="114">
        <v>17276</v>
      </c>
      <c r="E17" s="114">
        <v>17106</v>
      </c>
      <c r="F17" s="114">
        <v>16954</v>
      </c>
      <c r="G17" s="114">
        <v>16656</v>
      </c>
      <c r="H17" s="114">
        <v>16408</v>
      </c>
      <c r="I17" s="115">
        <v>868</v>
      </c>
      <c r="J17" s="116">
        <v>5.2901023890784984</v>
      </c>
    </row>
    <row r="18" spans="1:10" s="110" customFormat="1" ht="13.5" customHeight="1" x14ac:dyDescent="0.2">
      <c r="A18" s="120"/>
      <c r="B18" s="121" t="s">
        <v>111</v>
      </c>
      <c r="C18" s="113">
        <v>1.6039997094642036</v>
      </c>
      <c r="D18" s="114">
        <v>1325</v>
      </c>
      <c r="E18" s="114">
        <v>1365</v>
      </c>
      <c r="F18" s="114">
        <v>1303</v>
      </c>
      <c r="G18" s="114">
        <v>1235</v>
      </c>
      <c r="H18" s="114">
        <v>1209</v>
      </c>
      <c r="I18" s="115">
        <v>116</v>
      </c>
      <c r="J18" s="116">
        <v>9.5947063688999172</v>
      </c>
    </row>
    <row r="19" spans="1:10" s="110" customFormat="1" ht="13.5" customHeight="1" x14ac:dyDescent="0.2">
      <c r="A19" s="120"/>
      <c r="B19" s="121" t="s">
        <v>112</v>
      </c>
      <c r="C19" s="113">
        <v>0.42006633900685181</v>
      </c>
      <c r="D19" s="114">
        <v>347</v>
      </c>
      <c r="E19" s="114">
        <v>350</v>
      </c>
      <c r="F19" s="114">
        <v>329</v>
      </c>
      <c r="G19" s="114">
        <v>293</v>
      </c>
      <c r="H19" s="114">
        <v>273</v>
      </c>
      <c r="I19" s="115">
        <v>74</v>
      </c>
      <c r="J19" s="116">
        <v>27.106227106227106</v>
      </c>
    </row>
    <row r="20" spans="1:10" s="110" customFormat="1" ht="13.5" customHeight="1" x14ac:dyDescent="0.2">
      <c r="A20" s="118" t="s">
        <v>113</v>
      </c>
      <c r="B20" s="122" t="s">
        <v>114</v>
      </c>
      <c r="C20" s="113">
        <v>71.13163692709972</v>
      </c>
      <c r="D20" s="114">
        <v>58759</v>
      </c>
      <c r="E20" s="114">
        <v>59156</v>
      </c>
      <c r="F20" s="114">
        <v>59617</v>
      </c>
      <c r="G20" s="114">
        <v>58213</v>
      </c>
      <c r="H20" s="114">
        <v>57954</v>
      </c>
      <c r="I20" s="115">
        <v>805</v>
      </c>
      <c r="J20" s="116">
        <v>1.3890326810919005</v>
      </c>
    </row>
    <row r="21" spans="1:10" s="110" customFormat="1" ht="13.5" customHeight="1" x14ac:dyDescent="0.2">
      <c r="A21" s="120"/>
      <c r="B21" s="122" t="s">
        <v>115</v>
      </c>
      <c r="C21" s="113">
        <v>28.868363072900273</v>
      </c>
      <c r="D21" s="114">
        <v>23847</v>
      </c>
      <c r="E21" s="114">
        <v>23794</v>
      </c>
      <c r="F21" s="114">
        <v>23772</v>
      </c>
      <c r="G21" s="114">
        <v>23367</v>
      </c>
      <c r="H21" s="114">
        <v>23228</v>
      </c>
      <c r="I21" s="115">
        <v>619</v>
      </c>
      <c r="J21" s="116">
        <v>2.6648872050972963</v>
      </c>
    </row>
    <row r="22" spans="1:10" s="110" customFormat="1" ht="13.5" customHeight="1" x14ac:dyDescent="0.2">
      <c r="A22" s="118" t="s">
        <v>113</v>
      </c>
      <c r="B22" s="122" t="s">
        <v>116</v>
      </c>
      <c r="C22" s="113">
        <v>87.80960220807205</v>
      </c>
      <c r="D22" s="114">
        <v>72536</v>
      </c>
      <c r="E22" s="114">
        <v>73081</v>
      </c>
      <c r="F22" s="114">
        <v>73454</v>
      </c>
      <c r="G22" s="114">
        <v>71977</v>
      </c>
      <c r="H22" s="114">
        <v>71887</v>
      </c>
      <c r="I22" s="115">
        <v>649</v>
      </c>
      <c r="J22" s="116">
        <v>0.90280579242422132</v>
      </c>
    </row>
    <row r="23" spans="1:10" s="110" customFormat="1" ht="13.5" customHeight="1" x14ac:dyDescent="0.2">
      <c r="A23" s="123"/>
      <c r="B23" s="124" t="s">
        <v>117</v>
      </c>
      <c r="C23" s="125">
        <v>12.083867999903156</v>
      </c>
      <c r="D23" s="114">
        <v>9982</v>
      </c>
      <c r="E23" s="114">
        <v>9772</v>
      </c>
      <c r="F23" s="114">
        <v>9840</v>
      </c>
      <c r="G23" s="114">
        <v>9495</v>
      </c>
      <c r="H23" s="114">
        <v>9207</v>
      </c>
      <c r="I23" s="115">
        <v>775</v>
      </c>
      <c r="J23" s="116">
        <v>8.4175084175084169</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21744</v>
      </c>
      <c r="E26" s="114">
        <v>22466</v>
      </c>
      <c r="F26" s="114">
        <v>22459</v>
      </c>
      <c r="G26" s="114">
        <v>22551</v>
      </c>
      <c r="H26" s="140">
        <v>22529</v>
      </c>
      <c r="I26" s="115">
        <v>-785</v>
      </c>
      <c r="J26" s="116">
        <v>-3.4843978871676504</v>
      </c>
    </row>
    <row r="27" spans="1:10" s="110" customFormat="1" ht="13.5" customHeight="1" x14ac:dyDescent="0.2">
      <c r="A27" s="118" t="s">
        <v>105</v>
      </c>
      <c r="B27" s="119" t="s">
        <v>106</v>
      </c>
      <c r="C27" s="113">
        <v>42.706033848417952</v>
      </c>
      <c r="D27" s="115">
        <v>9286</v>
      </c>
      <c r="E27" s="114">
        <v>9602</v>
      </c>
      <c r="F27" s="114">
        <v>9567</v>
      </c>
      <c r="G27" s="114">
        <v>9662</v>
      </c>
      <c r="H27" s="140">
        <v>9653</v>
      </c>
      <c r="I27" s="115">
        <v>-367</v>
      </c>
      <c r="J27" s="116">
        <v>-3.8019268621154048</v>
      </c>
    </row>
    <row r="28" spans="1:10" s="110" customFormat="1" ht="13.5" customHeight="1" x14ac:dyDescent="0.2">
      <c r="A28" s="120"/>
      <c r="B28" s="119" t="s">
        <v>107</v>
      </c>
      <c r="C28" s="113">
        <v>57.293966151582048</v>
      </c>
      <c r="D28" s="115">
        <v>12458</v>
      </c>
      <c r="E28" s="114">
        <v>12864</v>
      </c>
      <c r="F28" s="114">
        <v>12892</v>
      </c>
      <c r="G28" s="114">
        <v>12889</v>
      </c>
      <c r="H28" s="140">
        <v>12876</v>
      </c>
      <c r="I28" s="115">
        <v>-418</v>
      </c>
      <c r="J28" s="116">
        <v>-3.2463497980739362</v>
      </c>
    </row>
    <row r="29" spans="1:10" s="110" customFormat="1" ht="13.5" customHeight="1" x14ac:dyDescent="0.2">
      <c r="A29" s="118" t="s">
        <v>105</v>
      </c>
      <c r="B29" s="121" t="s">
        <v>108</v>
      </c>
      <c r="C29" s="113">
        <v>16.933406916850625</v>
      </c>
      <c r="D29" s="115">
        <v>3682</v>
      </c>
      <c r="E29" s="114">
        <v>3879</v>
      </c>
      <c r="F29" s="114">
        <v>3865</v>
      </c>
      <c r="G29" s="114">
        <v>3977</v>
      </c>
      <c r="H29" s="140">
        <v>3899</v>
      </c>
      <c r="I29" s="115">
        <v>-217</v>
      </c>
      <c r="J29" s="116">
        <v>-5.5655296229802511</v>
      </c>
    </row>
    <row r="30" spans="1:10" s="110" customFormat="1" ht="13.5" customHeight="1" x14ac:dyDescent="0.2">
      <c r="A30" s="118"/>
      <c r="B30" s="121" t="s">
        <v>109</v>
      </c>
      <c r="C30" s="113">
        <v>49.480316409124356</v>
      </c>
      <c r="D30" s="115">
        <v>10759</v>
      </c>
      <c r="E30" s="114">
        <v>11128</v>
      </c>
      <c r="F30" s="114">
        <v>11164</v>
      </c>
      <c r="G30" s="114">
        <v>11191</v>
      </c>
      <c r="H30" s="140">
        <v>11247</v>
      </c>
      <c r="I30" s="115">
        <v>-488</v>
      </c>
      <c r="J30" s="116">
        <v>-4.3389348270649952</v>
      </c>
    </row>
    <row r="31" spans="1:10" s="110" customFormat="1" ht="13.5" customHeight="1" x14ac:dyDescent="0.2">
      <c r="A31" s="118"/>
      <c r="B31" s="121" t="s">
        <v>110</v>
      </c>
      <c r="C31" s="113">
        <v>20.203274466519499</v>
      </c>
      <c r="D31" s="115">
        <v>4393</v>
      </c>
      <c r="E31" s="114">
        <v>4509</v>
      </c>
      <c r="F31" s="114">
        <v>4525</v>
      </c>
      <c r="G31" s="114">
        <v>4502</v>
      </c>
      <c r="H31" s="140">
        <v>4562</v>
      </c>
      <c r="I31" s="115">
        <v>-169</v>
      </c>
      <c r="J31" s="116">
        <v>-3.7045155633494082</v>
      </c>
    </row>
    <row r="32" spans="1:10" s="110" customFormat="1" ht="13.5" customHeight="1" x14ac:dyDescent="0.2">
      <c r="A32" s="120"/>
      <c r="B32" s="121" t="s">
        <v>111</v>
      </c>
      <c r="C32" s="113">
        <v>13.383002207505518</v>
      </c>
      <c r="D32" s="115">
        <v>2910</v>
      </c>
      <c r="E32" s="114">
        <v>2950</v>
      </c>
      <c r="F32" s="114">
        <v>2905</v>
      </c>
      <c r="G32" s="114">
        <v>2881</v>
      </c>
      <c r="H32" s="140">
        <v>2821</v>
      </c>
      <c r="I32" s="115">
        <v>89</v>
      </c>
      <c r="J32" s="116">
        <v>3.15490960652251</v>
      </c>
    </row>
    <row r="33" spans="1:10" s="110" customFormat="1" ht="13.5" customHeight="1" x14ac:dyDescent="0.2">
      <c r="A33" s="120"/>
      <c r="B33" s="121" t="s">
        <v>112</v>
      </c>
      <c r="C33" s="113">
        <v>1.4670713760117733</v>
      </c>
      <c r="D33" s="115">
        <v>319</v>
      </c>
      <c r="E33" s="114">
        <v>346</v>
      </c>
      <c r="F33" s="114">
        <v>321</v>
      </c>
      <c r="G33" s="114">
        <v>289</v>
      </c>
      <c r="H33" s="140">
        <v>270</v>
      </c>
      <c r="I33" s="115">
        <v>49</v>
      </c>
      <c r="J33" s="116">
        <v>18.148148148148149</v>
      </c>
    </row>
    <row r="34" spans="1:10" s="110" customFormat="1" ht="13.5" customHeight="1" x14ac:dyDescent="0.2">
      <c r="A34" s="118" t="s">
        <v>113</v>
      </c>
      <c r="B34" s="122" t="s">
        <v>116</v>
      </c>
      <c r="C34" s="113">
        <v>85.504047093451064</v>
      </c>
      <c r="D34" s="115">
        <v>18592</v>
      </c>
      <c r="E34" s="114">
        <v>19227</v>
      </c>
      <c r="F34" s="114">
        <v>19218</v>
      </c>
      <c r="G34" s="114">
        <v>19271</v>
      </c>
      <c r="H34" s="140">
        <v>19225</v>
      </c>
      <c r="I34" s="115">
        <v>-633</v>
      </c>
      <c r="J34" s="116">
        <v>-3.2925877763328999</v>
      </c>
    </row>
    <row r="35" spans="1:10" s="110" customFormat="1" ht="13.5" customHeight="1" x14ac:dyDescent="0.2">
      <c r="A35" s="118"/>
      <c r="B35" s="119" t="s">
        <v>117</v>
      </c>
      <c r="C35" s="113">
        <v>13.925680647534952</v>
      </c>
      <c r="D35" s="115">
        <v>3028</v>
      </c>
      <c r="E35" s="114">
        <v>3101</v>
      </c>
      <c r="F35" s="114">
        <v>3103</v>
      </c>
      <c r="G35" s="114">
        <v>3125</v>
      </c>
      <c r="H35" s="140">
        <v>3130</v>
      </c>
      <c r="I35" s="115">
        <v>-102</v>
      </c>
      <c r="J35" s="116">
        <v>-3.2587859424920129</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14680</v>
      </c>
      <c r="E37" s="114">
        <v>15192</v>
      </c>
      <c r="F37" s="114">
        <v>15145</v>
      </c>
      <c r="G37" s="114">
        <v>15548</v>
      </c>
      <c r="H37" s="140">
        <v>15563</v>
      </c>
      <c r="I37" s="115">
        <v>-883</v>
      </c>
      <c r="J37" s="116">
        <v>-5.6737132943519883</v>
      </c>
    </row>
    <row r="38" spans="1:10" s="110" customFormat="1" ht="13.5" customHeight="1" x14ac:dyDescent="0.2">
      <c r="A38" s="118" t="s">
        <v>105</v>
      </c>
      <c r="B38" s="119" t="s">
        <v>106</v>
      </c>
      <c r="C38" s="113">
        <v>40.347411444141692</v>
      </c>
      <c r="D38" s="115">
        <v>5923</v>
      </c>
      <c r="E38" s="114">
        <v>6102</v>
      </c>
      <c r="F38" s="114">
        <v>6072</v>
      </c>
      <c r="G38" s="114">
        <v>6345</v>
      </c>
      <c r="H38" s="140">
        <v>6357</v>
      </c>
      <c r="I38" s="115">
        <v>-434</v>
      </c>
      <c r="J38" s="116">
        <v>-6.8271197105552934</v>
      </c>
    </row>
    <row r="39" spans="1:10" s="110" customFormat="1" ht="13.5" customHeight="1" x14ac:dyDescent="0.2">
      <c r="A39" s="120"/>
      <c r="B39" s="119" t="s">
        <v>107</v>
      </c>
      <c r="C39" s="113">
        <v>59.652588555858308</v>
      </c>
      <c r="D39" s="115">
        <v>8757</v>
      </c>
      <c r="E39" s="114">
        <v>9090</v>
      </c>
      <c r="F39" s="114">
        <v>9073</v>
      </c>
      <c r="G39" s="114">
        <v>9203</v>
      </c>
      <c r="H39" s="140">
        <v>9206</v>
      </c>
      <c r="I39" s="115">
        <v>-449</v>
      </c>
      <c r="J39" s="116">
        <v>-4.8772539648055613</v>
      </c>
    </row>
    <row r="40" spans="1:10" s="110" customFormat="1" ht="13.5" customHeight="1" x14ac:dyDescent="0.2">
      <c r="A40" s="118" t="s">
        <v>105</v>
      </c>
      <c r="B40" s="121" t="s">
        <v>108</v>
      </c>
      <c r="C40" s="113">
        <v>17.425068119891009</v>
      </c>
      <c r="D40" s="115">
        <v>2558</v>
      </c>
      <c r="E40" s="114">
        <v>2665</v>
      </c>
      <c r="F40" s="114">
        <v>2618</v>
      </c>
      <c r="G40" s="114">
        <v>2862</v>
      </c>
      <c r="H40" s="140">
        <v>2777</v>
      </c>
      <c r="I40" s="115">
        <v>-219</v>
      </c>
      <c r="J40" s="116">
        <v>-7.8862081382787181</v>
      </c>
    </row>
    <row r="41" spans="1:10" s="110" customFormat="1" ht="13.5" customHeight="1" x14ac:dyDescent="0.2">
      <c r="A41" s="118"/>
      <c r="B41" s="121" t="s">
        <v>109</v>
      </c>
      <c r="C41" s="113">
        <v>40.449591280653948</v>
      </c>
      <c r="D41" s="115">
        <v>5938</v>
      </c>
      <c r="E41" s="114">
        <v>6210</v>
      </c>
      <c r="F41" s="114">
        <v>6205</v>
      </c>
      <c r="G41" s="114">
        <v>6370</v>
      </c>
      <c r="H41" s="140">
        <v>6469</v>
      </c>
      <c r="I41" s="115">
        <v>-531</v>
      </c>
      <c r="J41" s="116">
        <v>-8.2083784201576755</v>
      </c>
    </row>
    <row r="42" spans="1:10" s="110" customFormat="1" ht="13.5" customHeight="1" x14ac:dyDescent="0.2">
      <c r="A42" s="118"/>
      <c r="B42" s="121" t="s">
        <v>110</v>
      </c>
      <c r="C42" s="113">
        <v>22.792915531335151</v>
      </c>
      <c r="D42" s="115">
        <v>3346</v>
      </c>
      <c r="E42" s="114">
        <v>3441</v>
      </c>
      <c r="F42" s="114">
        <v>3476</v>
      </c>
      <c r="G42" s="114">
        <v>3490</v>
      </c>
      <c r="H42" s="140">
        <v>3548</v>
      </c>
      <c r="I42" s="115">
        <v>-202</v>
      </c>
      <c r="J42" s="116">
        <v>-5.6933483652762122</v>
      </c>
    </row>
    <row r="43" spans="1:10" s="110" customFormat="1" ht="13.5" customHeight="1" x14ac:dyDescent="0.2">
      <c r="A43" s="120"/>
      <c r="B43" s="121" t="s">
        <v>111</v>
      </c>
      <c r="C43" s="113">
        <v>19.332425068119893</v>
      </c>
      <c r="D43" s="115">
        <v>2838</v>
      </c>
      <c r="E43" s="114">
        <v>2876</v>
      </c>
      <c r="F43" s="114">
        <v>2846</v>
      </c>
      <c r="G43" s="114">
        <v>2826</v>
      </c>
      <c r="H43" s="140">
        <v>2769</v>
      </c>
      <c r="I43" s="115">
        <v>69</v>
      </c>
      <c r="J43" s="116">
        <v>2.4918743228602382</v>
      </c>
    </row>
    <row r="44" spans="1:10" s="110" customFormat="1" ht="13.5" customHeight="1" x14ac:dyDescent="0.2">
      <c r="A44" s="120"/>
      <c r="B44" s="121" t="s">
        <v>112</v>
      </c>
      <c r="C44" s="113">
        <v>1.9754768392370572</v>
      </c>
      <c r="D44" s="115">
        <v>290</v>
      </c>
      <c r="E44" s="114">
        <v>318</v>
      </c>
      <c r="F44" s="114">
        <v>303</v>
      </c>
      <c r="G44" s="114">
        <v>277</v>
      </c>
      <c r="H44" s="140">
        <v>261</v>
      </c>
      <c r="I44" s="115">
        <v>29</v>
      </c>
      <c r="J44" s="116">
        <v>11.111111111111111</v>
      </c>
    </row>
    <row r="45" spans="1:10" s="110" customFormat="1" ht="13.5" customHeight="1" x14ac:dyDescent="0.2">
      <c r="A45" s="118" t="s">
        <v>113</v>
      </c>
      <c r="B45" s="122" t="s">
        <v>116</v>
      </c>
      <c r="C45" s="113">
        <v>83.508174386920984</v>
      </c>
      <c r="D45" s="115">
        <v>12259</v>
      </c>
      <c r="E45" s="114">
        <v>12691</v>
      </c>
      <c r="F45" s="114">
        <v>12646</v>
      </c>
      <c r="G45" s="114">
        <v>12994</v>
      </c>
      <c r="H45" s="140">
        <v>12970</v>
      </c>
      <c r="I45" s="115">
        <v>-711</v>
      </c>
      <c r="J45" s="116">
        <v>-5.4818812644564376</v>
      </c>
    </row>
    <row r="46" spans="1:10" s="110" customFormat="1" ht="13.5" customHeight="1" x14ac:dyDescent="0.2">
      <c r="A46" s="118"/>
      <c r="B46" s="119" t="s">
        <v>117</v>
      </c>
      <c r="C46" s="113">
        <v>15.653950953678475</v>
      </c>
      <c r="D46" s="115">
        <v>2298</v>
      </c>
      <c r="E46" s="114">
        <v>2363</v>
      </c>
      <c r="F46" s="114">
        <v>2361</v>
      </c>
      <c r="G46" s="114">
        <v>2399</v>
      </c>
      <c r="H46" s="140">
        <v>2419</v>
      </c>
      <c r="I46" s="115">
        <v>-121</v>
      </c>
      <c r="J46" s="116">
        <v>-5.0020669698222404</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7064</v>
      </c>
      <c r="E48" s="114">
        <v>7274</v>
      </c>
      <c r="F48" s="114">
        <v>7314</v>
      </c>
      <c r="G48" s="114">
        <v>7003</v>
      </c>
      <c r="H48" s="140">
        <v>6966</v>
      </c>
      <c r="I48" s="115">
        <v>98</v>
      </c>
      <c r="J48" s="116">
        <v>1.4068331897789261</v>
      </c>
    </row>
    <row r="49" spans="1:12" s="110" customFormat="1" ht="13.5" customHeight="1" x14ac:dyDescent="0.2">
      <c r="A49" s="118" t="s">
        <v>105</v>
      </c>
      <c r="B49" s="119" t="s">
        <v>106</v>
      </c>
      <c r="C49" s="113">
        <v>47.607587768969424</v>
      </c>
      <c r="D49" s="115">
        <v>3363</v>
      </c>
      <c r="E49" s="114">
        <v>3500</v>
      </c>
      <c r="F49" s="114">
        <v>3495</v>
      </c>
      <c r="G49" s="114">
        <v>3317</v>
      </c>
      <c r="H49" s="140">
        <v>3296</v>
      </c>
      <c r="I49" s="115">
        <v>67</v>
      </c>
      <c r="J49" s="116">
        <v>2.032766990291262</v>
      </c>
    </row>
    <row r="50" spans="1:12" s="110" customFormat="1" ht="13.5" customHeight="1" x14ac:dyDescent="0.2">
      <c r="A50" s="120"/>
      <c r="B50" s="119" t="s">
        <v>107</v>
      </c>
      <c r="C50" s="113">
        <v>52.392412231030576</v>
      </c>
      <c r="D50" s="115">
        <v>3701</v>
      </c>
      <c r="E50" s="114">
        <v>3774</v>
      </c>
      <c r="F50" s="114">
        <v>3819</v>
      </c>
      <c r="G50" s="114">
        <v>3686</v>
      </c>
      <c r="H50" s="140">
        <v>3670</v>
      </c>
      <c r="I50" s="115">
        <v>31</v>
      </c>
      <c r="J50" s="116">
        <v>0.84468664850136244</v>
      </c>
    </row>
    <row r="51" spans="1:12" s="110" customFormat="1" ht="13.5" customHeight="1" x14ac:dyDescent="0.2">
      <c r="A51" s="118" t="s">
        <v>105</v>
      </c>
      <c r="B51" s="121" t="s">
        <v>108</v>
      </c>
      <c r="C51" s="113">
        <v>15.911664779161947</v>
      </c>
      <c r="D51" s="115">
        <v>1124</v>
      </c>
      <c r="E51" s="114">
        <v>1214</v>
      </c>
      <c r="F51" s="114">
        <v>1247</v>
      </c>
      <c r="G51" s="114">
        <v>1115</v>
      </c>
      <c r="H51" s="140">
        <v>1122</v>
      </c>
      <c r="I51" s="115">
        <v>2</v>
      </c>
      <c r="J51" s="116">
        <v>0.17825311942959002</v>
      </c>
    </row>
    <row r="52" spans="1:12" s="110" customFormat="1" ht="13.5" customHeight="1" x14ac:dyDescent="0.2">
      <c r="A52" s="118"/>
      <c r="B52" s="121" t="s">
        <v>109</v>
      </c>
      <c r="C52" s="113">
        <v>68.247451868629668</v>
      </c>
      <c r="D52" s="115">
        <v>4821</v>
      </c>
      <c r="E52" s="114">
        <v>4918</v>
      </c>
      <c r="F52" s="114">
        <v>4959</v>
      </c>
      <c r="G52" s="114">
        <v>4821</v>
      </c>
      <c r="H52" s="140">
        <v>4778</v>
      </c>
      <c r="I52" s="115">
        <v>43</v>
      </c>
      <c r="J52" s="116">
        <v>0.89995814148179154</v>
      </c>
    </row>
    <row r="53" spans="1:12" s="110" customFormat="1" ht="13.5" customHeight="1" x14ac:dyDescent="0.2">
      <c r="A53" s="118"/>
      <c r="B53" s="121" t="s">
        <v>110</v>
      </c>
      <c r="C53" s="113">
        <v>14.82163080407701</v>
      </c>
      <c r="D53" s="115">
        <v>1047</v>
      </c>
      <c r="E53" s="114">
        <v>1068</v>
      </c>
      <c r="F53" s="114">
        <v>1049</v>
      </c>
      <c r="G53" s="114">
        <v>1012</v>
      </c>
      <c r="H53" s="140">
        <v>1014</v>
      </c>
      <c r="I53" s="115">
        <v>33</v>
      </c>
      <c r="J53" s="116">
        <v>3.2544378698224854</v>
      </c>
    </row>
    <row r="54" spans="1:12" s="110" customFormat="1" ht="13.5" customHeight="1" x14ac:dyDescent="0.2">
      <c r="A54" s="120"/>
      <c r="B54" s="121" t="s">
        <v>111</v>
      </c>
      <c r="C54" s="113">
        <v>1.0192525481313703</v>
      </c>
      <c r="D54" s="115">
        <v>72</v>
      </c>
      <c r="E54" s="114">
        <v>74</v>
      </c>
      <c r="F54" s="114">
        <v>59</v>
      </c>
      <c r="G54" s="114">
        <v>55</v>
      </c>
      <c r="H54" s="140">
        <v>52</v>
      </c>
      <c r="I54" s="115">
        <v>20</v>
      </c>
      <c r="J54" s="116">
        <v>38.46153846153846</v>
      </c>
    </row>
    <row r="55" spans="1:12" s="110" customFormat="1" ht="13.5" customHeight="1" x14ac:dyDescent="0.2">
      <c r="A55" s="120"/>
      <c r="B55" s="121" t="s">
        <v>112</v>
      </c>
      <c r="C55" s="113">
        <v>0.41053227633069084</v>
      </c>
      <c r="D55" s="115">
        <v>29</v>
      </c>
      <c r="E55" s="114">
        <v>28</v>
      </c>
      <c r="F55" s="114">
        <v>18</v>
      </c>
      <c r="G55" s="114">
        <v>12</v>
      </c>
      <c r="H55" s="140">
        <v>9</v>
      </c>
      <c r="I55" s="115">
        <v>20</v>
      </c>
      <c r="J55" s="116">
        <v>222.22222222222223</v>
      </c>
    </row>
    <row r="56" spans="1:12" s="110" customFormat="1" ht="13.5" customHeight="1" x14ac:dyDescent="0.2">
      <c r="A56" s="118" t="s">
        <v>113</v>
      </c>
      <c r="B56" s="122" t="s">
        <v>116</v>
      </c>
      <c r="C56" s="113">
        <v>89.651755379388447</v>
      </c>
      <c r="D56" s="115">
        <v>6333</v>
      </c>
      <c r="E56" s="114">
        <v>6536</v>
      </c>
      <c r="F56" s="114">
        <v>6572</v>
      </c>
      <c r="G56" s="114">
        <v>6277</v>
      </c>
      <c r="H56" s="140">
        <v>6255</v>
      </c>
      <c r="I56" s="115">
        <v>78</v>
      </c>
      <c r="J56" s="116">
        <v>1.2470023980815348</v>
      </c>
    </row>
    <row r="57" spans="1:12" s="110" customFormat="1" ht="13.5" customHeight="1" x14ac:dyDescent="0.2">
      <c r="A57" s="142"/>
      <c r="B57" s="124" t="s">
        <v>117</v>
      </c>
      <c r="C57" s="125">
        <v>10.334088335220837</v>
      </c>
      <c r="D57" s="143">
        <v>730</v>
      </c>
      <c r="E57" s="144">
        <v>738</v>
      </c>
      <c r="F57" s="144">
        <v>742</v>
      </c>
      <c r="G57" s="144">
        <v>726</v>
      </c>
      <c r="H57" s="145">
        <v>711</v>
      </c>
      <c r="I57" s="143">
        <v>19</v>
      </c>
      <c r="J57" s="146">
        <v>2.6722925457102673</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82606</v>
      </c>
      <c r="E12" s="236">
        <v>82950</v>
      </c>
      <c r="F12" s="114">
        <v>83389</v>
      </c>
      <c r="G12" s="114">
        <v>81580</v>
      </c>
      <c r="H12" s="140">
        <v>81182</v>
      </c>
      <c r="I12" s="115">
        <v>1424</v>
      </c>
      <c r="J12" s="116">
        <v>1.7540834175063438</v>
      </c>
    </row>
    <row r="13" spans="1:15" s="110" customFormat="1" ht="12" customHeight="1" x14ac:dyDescent="0.2">
      <c r="A13" s="118" t="s">
        <v>105</v>
      </c>
      <c r="B13" s="119" t="s">
        <v>106</v>
      </c>
      <c r="C13" s="113">
        <v>54.316877708641016</v>
      </c>
      <c r="D13" s="115">
        <v>44869</v>
      </c>
      <c r="E13" s="114">
        <v>44990</v>
      </c>
      <c r="F13" s="114">
        <v>45311</v>
      </c>
      <c r="G13" s="114">
        <v>44189</v>
      </c>
      <c r="H13" s="140">
        <v>43758</v>
      </c>
      <c r="I13" s="115">
        <v>1111</v>
      </c>
      <c r="J13" s="116">
        <v>2.5389643036701859</v>
      </c>
    </row>
    <row r="14" spans="1:15" s="110" customFormat="1" ht="12" customHeight="1" x14ac:dyDescent="0.2">
      <c r="A14" s="118"/>
      <c r="B14" s="119" t="s">
        <v>107</v>
      </c>
      <c r="C14" s="113">
        <v>45.683122291358984</v>
      </c>
      <c r="D14" s="115">
        <v>37737</v>
      </c>
      <c r="E14" s="114">
        <v>37960</v>
      </c>
      <c r="F14" s="114">
        <v>38078</v>
      </c>
      <c r="G14" s="114">
        <v>37391</v>
      </c>
      <c r="H14" s="140">
        <v>37424</v>
      </c>
      <c r="I14" s="115">
        <v>313</v>
      </c>
      <c r="J14" s="116">
        <v>0.83636169303120989</v>
      </c>
    </row>
    <row r="15" spans="1:15" s="110" customFormat="1" ht="12" customHeight="1" x14ac:dyDescent="0.2">
      <c r="A15" s="118" t="s">
        <v>105</v>
      </c>
      <c r="B15" s="121" t="s">
        <v>108</v>
      </c>
      <c r="C15" s="113">
        <v>10.209912112921579</v>
      </c>
      <c r="D15" s="115">
        <v>8434</v>
      </c>
      <c r="E15" s="114">
        <v>8749</v>
      </c>
      <c r="F15" s="114">
        <v>8957</v>
      </c>
      <c r="G15" s="114">
        <v>7969</v>
      </c>
      <c r="H15" s="140">
        <v>8240</v>
      </c>
      <c r="I15" s="115">
        <v>194</v>
      </c>
      <c r="J15" s="116">
        <v>2.354368932038835</v>
      </c>
    </row>
    <row r="16" spans="1:15" s="110" customFormat="1" ht="12" customHeight="1" x14ac:dyDescent="0.2">
      <c r="A16" s="118"/>
      <c r="B16" s="121" t="s">
        <v>109</v>
      </c>
      <c r="C16" s="113">
        <v>67.272353097837936</v>
      </c>
      <c r="D16" s="115">
        <v>55571</v>
      </c>
      <c r="E16" s="114">
        <v>55730</v>
      </c>
      <c r="F16" s="114">
        <v>56175</v>
      </c>
      <c r="G16" s="114">
        <v>55720</v>
      </c>
      <c r="H16" s="140">
        <v>55325</v>
      </c>
      <c r="I16" s="115">
        <v>246</v>
      </c>
      <c r="J16" s="116">
        <v>0.44464527790329866</v>
      </c>
    </row>
    <row r="17" spans="1:10" s="110" customFormat="1" ht="12" customHeight="1" x14ac:dyDescent="0.2">
      <c r="A17" s="118"/>
      <c r="B17" s="121" t="s">
        <v>110</v>
      </c>
      <c r="C17" s="113">
        <v>20.913735079776288</v>
      </c>
      <c r="D17" s="115">
        <v>17276</v>
      </c>
      <c r="E17" s="114">
        <v>17106</v>
      </c>
      <c r="F17" s="114">
        <v>16954</v>
      </c>
      <c r="G17" s="114">
        <v>16656</v>
      </c>
      <c r="H17" s="140">
        <v>16408</v>
      </c>
      <c r="I17" s="115">
        <v>868</v>
      </c>
      <c r="J17" s="116">
        <v>5.2901023890784984</v>
      </c>
    </row>
    <row r="18" spans="1:10" s="110" customFormat="1" ht="12" customHeight="1" x14ac:dyDescent="0.2">
      <c r="A18" s="120"/>
      <c r="B18" s="121" t="s">
        <v>111</v>
      </c>
      <c r="C18" s="113">
        <v>1.6039997094642036</v>
      </c>
      <c r="D18" s="115">
        <v>1325</v>
      </c>
      <c r="E18" s="114">
        <v>1365</v>
      </c>
      <c r="F18" s="114">
        <v>1303</v>
      </c>
      <c r="G18" s="114">
        <v>1235</v>
      </c>
      <c r="H18" s="140">
        <v>1209</v>
      </c>
      <c r="I18" s="115">
        <v>116</v>
      </c>
      <c r="J18" s="116">
        <v>9.5947063688999172</v>
      </c>
    </row>
    <row r="19" spans="1:10" s="110" customFormat="1" ht="12" customHeight="1" x14ac:dyDescent="0.2">
      <c r="A19" s="120"/>
      <c r="B19" s="121" t="s">
        <v>112</v>
      </c>
      <c r="C19" s="113">
        <v>0.42006633900685181</v>
      </c>
      <c r="D19" s="115">
        <v>347</v>
      </c>
      <c r="E19" s="114">
        <v>350</v>
      </c>
      <c r="F19" s="114">
        <v>329</v>
      </c>
      <c r="G19" s="114">
        <v>293</v>
      </c>
      <c r="H19" s="140">
        <v>273</v>
      </c>
      <c r="I19" s="115">
        <v>74</v>
      </c>
      <c r="J19" s="116">
        <v>27.106227106227106</v>
      </c>
    </row>
    <row r="20" spans="1:10" s="110" customFormat="1" ht="12" customHeight="1" x14ac:dyDescent="0.2">
      <c r="A20" s="118" t="s">
        <v>113</v>
      </c>
      <c r="B20" s="119" t="s">
        <v>181</v>
      </c>
      <c r="C20" s="113">
        <v>71.13163692709972</v>
      </c>
      <c r="D20" s="115">
        <v>58759</v>
      </c>
      <c r="E20" s="114">
        <v>59156</v>
      </c>
      <c r="F20" s="114">
        <v>59617</v>
      </c>
      <c r="G20" s="114">
        <v>58213</v>
      </c>
      <c r="H20" s="140">
        <v>57954</v>
      </c>
      <c r="I20" s="115">
        <v>805</v>
      </c>
      <c r="J20" s="116">
        <v>1.3890326810919005</v>
      </c>
    </row>
    <row r="21" spans="1:10" s="110" customFormat="1" ht="12" customHeight="1" x14ac:dyDescent="0.2">
      <c r="A21" s="118"/>
      <c r="B21" s="119" t="s">
        <v>182</v>
      </c>
      <c r="C21" s="113">
        <v>28.868363072900273</v>
      </c>
      <c r="D21" s="115">
        <v>23847</v>
      </c>
      <c r="E21" s="114">
        <v>23794</v>
      </c>
      <c r="F21" s="114">
        <v>23772</v>
      </c>
      <c r="G21" s="114">
        <v>23367</v>
      </c>
      <c r="H21" s="140">
        <v>23228</v>
      </c>
      <c r="I21" s="115">
        <v>619</v>
      </c>
      <c r="J21" s="116">
        <v>2.6648872050972963</v>
      </c>
    </row>
    <row r="22" spans="1:10" s="110" customFormat="1" ht="12" customHeight="1" x14ac:dyDescent="0.2">
      <c r="A22" s="118" t="s">
        <v>113</v>
      </c>
      <c r="B22" s="119" t="s">
        <v>116</v>
      </c>
      <c r="C22" s="113">
        <v>87.80960220807205</v>
      </c>
      <c r="D22" s="115">
        <v>72536</v>
      </c>
      <c r="E22" s="114">
        <v>73081</v>
      </c>
      <c r="F22" s="114">
        <v>73454</v>
      </c>
      <c r="G22" s="114">
        <v>71977</v>
      </c>
      <c r="H22" s="140">
        <v>71887</v>
      </c>
      <c r="I22" s="115">
        <v>649</v>
      </c>
      <c r="J22" s="116">
        <v>0.90280579242422132</v>
      </c>
    </row>
    <row r="23" spans="1:10" s="110" customFormat="1" ht="12" customHeight="1" x14ac:dyDescent="0.2">
      <c r="A23" s="118"/>
      <c r="B23" s="119" t="s">
        <v>117</v>
      </c>
      <c r="C23" s="113">
        <v>12.083867999903156</v>
      </c>
      <c r="D23" s="115">
        <v>9982</v>
      </c>
      <c r="E23" s="114">
        <v>9772</v>
      </c>
      <c r="F23" s="114">
        <v>9840</v>
      </c>
      <c r="G23" s="114">
        <v>9495</v>
      </c>
      <c r="H23" s="140">
        <v>9207</v>
      </c>
      <c r="I23" s="115">
        <v>775</v>
      </c>
      <c r="J23" s="116">
        <v>8.4175084175084169</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7054675</v>
      </c>
      <c r="E25" s="236">
        <v>7078192</v>
      </c>
      <c r="F25" s="236">
        <v>7101371</v>
      </c>
      <c r="G25" s="236">
        <v>6976079</v>
      </c>
      <c r="H25" s="241">
        <v>6962590</v>
      </c>
      <c r="I25" s="235">
        <v>92085</v>
      </c>
      <c r="J25" s="116">
        <v>1.3225681822425275</v>
      </c>
    </row>
    <row r="26" spans="1:10" s="110" customFormat="1" ht="12" customHeight="1" x14ac:dyDescent="0.2">
      <c r="A26" s="118" t="s">
        <v>105</v>
      </c>
      <c r="B26" s="119" t="s">
        <v>106</v>
      </c>
      <c r="C26" s="113">
        <v>54.577539007821052</v>
      </c>
      <c r="D26" s="115">
        <v>3850268</v>
      </c>
      <c r="E26" s="114">
        <v>3865016</v>
      </c>
      <c r="F26" s="114">
        <v>3893016</v>
      </c>
      <c r="G26" s="114">
        <v>3822088</v>
      </c>
      <c r="H26" s="140">
        <v>3811491</v>
      </c>
      <c r="I26" s="115">
        <v>38777</v>
      </c>
      <c r="J26" s="116">
        <v>1.0173708923883069</v>
      </c>
    </row>
    <row r="27" spans="1:10" s="110" customFormat="1" ht="12" customHeight="1" x14ac:dyDescent="0.2">
      <c r="A27" s="118"/>
      <c r="B27" s="119" t="s">
        <v>107</v>
      </c>
      <c r="C27" s="113">
        <v>45.422460992178948</v>
      </c>
      <c r="D27" s="115">
        <v>3204407</v>
      </c>
      <c r="E27" s="114">
        <v>3213176</v>
      </c>
      <c r="F27" s="114">
        <v>3208355</v>
      </c>
      <c r="G27" s="114">
        <v>3153991</v>
      </c>
      <c r="H27" s="140">
        <v>3151099</v>
      </c>
      <c r="I27" s="115">
        <v>53308</v>
      </c>
      <c r="J27" s="116">
        <v>1.6917272354819699</v>
      </c>
    </row>
    <row r="28" spans="1:10" s="110" customFormat="1" ht="12" customHeight="1" x14ac:dyDescent="0.2">
      <c r="A28" s="118" t="s">
        <v>105</v>
      </c>
      <c r="B28" s="121" t="s">
        <v>108</v>
      </c>
      <c r="C28" s="113">
        <v>10.210690074312424</v>
      </c>
      <c r="D28" s="115">
        <v>720331</v>
      </c>
      <c r="E28" s="114">
        <v>748265</v>
      </c>
      <c r="F28" s="114">
        <v>763941</v>
      </c>
      <c r="G28" s="114">
        <v>692497</v>
      </c>
      <c r="H28" s="140">
        <v>713511</v>
      </c>
      <c r="I28" s="115">
        <v>6820</v>
      </c>
      <c r="J28" s="116">
        <v>0.95583670048534641</v>
      </c>
    </row>
    <row r="29" spans="1:10" s="110" customFormat="1" ht="12" customHeight="1" x14ac:dyDescent="0.2">
      <c r="A29" s="118"/>
      <c r="B29" s="121" t="s">
        <v>109</v>
      </c>
      <c r="C29" s="113">
        <v>68.21357468628959</v>
      </c>
      <c r="D29" s="115">
        <v>4812246</v>
      </c>
      <c r="E29" s="114">
        <v>4821330</v>
      </c>
      <c r="F29" s="114">
        <v>4842993</v>
      </c>
      <c r="G29" s="114">
        <v>4817717</v>
      </c>
      <c r="H29" s="140">
        <v>4809150</v>
      </c>
      <c r="I29" s="115">
        <v>3096</v>
      </c>
      <c r="J29" s="116">
        <v>6.4377280808458878E-2</v>
      </c>
    </row>
    <row r="30" spans="1:10" s="110" customFormat="1" ht="12" customHeight="1" x14ac:dyDescent="0.2">
      <c r="A30" s="118"/>
      <c r="B30" s="121" t="s">
        <v>110</v>
      </c>
      <c r="C30" s="113">
        <v>20.364013934022474</v>
      </c>
      <c r="D30" s="115">
        <v>1436615</v>
      </c>
      <c r="E30" s="114">
        <v>1422941</v>
      </c>
      <c r="F30" s="114">
        <v>1410650</v>
      </c>
      <c r="G30" s="114">
        <v>1385628</v>
      </c>
      <c r="H30" s="140">
        <v>1362394</v>
      </c>
      <c r="I30" s="115">
        <v>74221</v>
      </c>
      <c r="J30" s="116">
        <v>5.4478366757340391</v>
      </c>
    </row>
    <row r="31" spans="1:10" s="110" customFormat="1" ht="12" customHeight="1" x14ac:dyDescent="0.2">
      <c r="A31" s="120"/>
      <c r="B31" s="121" t="s">
        <v>111</v>
      </c>
      <c r="C31" s="113">
        <v>1.2117213053755134</v>
      </c>
      <c r="D31" s="115">
        <v>85483</v>
      </c>
      <c r="E31" s="114">
        <v>85656</v>
      </c>
      <c r="F31" s="114">
        <v>83787</v>
      </c>
      <c r="G31" s="114">
        <v>80237</v>
      </c>
      <c r="H31" s="140">
        <v>77535</v>
      </c>
      <c r="I31" s="115">
        <v>7948</v>
      </c>
      <c r="J31" s="116">
        <v>10.250854452827756</v>
      </c>
    </row>
    <row r="32" spans="1:10" s="110" customFormat="1" ht="12" customHeight="1" x14ac:dyDescent="0.2">
      <c r="A32" s="120"/>
      <c r="B32" s="121" t="s">
        <v>112</v>
      </c>
      <c r="C32" s="113">
        <v>0.36115058454145654</v>
      </c>
      <c r="D32" s="115">
        <v>25478</v>
      </c>
      <c r="E32" s="114">
        <v>25130</v>
      </c>
      <c r="F32" s="114">
        <v>25348</v>
      </c>
      <c r="G32" s="114">
        <v>21913</v>
      </c>
      <c r="H32" s="140">
        <v>20871</v>
      </c>
      <c r="I32" s="115">
        <v>4607</v>
      </c>
      <c r="J32" s="116">
        <v>22.073690767093094</v>
      </c>
    </row>
    <row r="33" spans="1:10" s="110" customFormat="1" ht="12" customHeight="1" x14ac:dyDescent="0.2">
      <c r="A33" s="118" t="s">
        <v>113</v>
      </c>
      <c r="B33" s="119" t="s">
        <v>181</v>
      </c>
      <c r="C33" s="113">
        <v>71.85734282585662</v>
      </c>
      <c r="D33" s="115">
        <v>5069302</v>
      </c>
      <c r="E33" s="114">
        <v>5095933</v>
      </c>
      <c r="F33" s="114">
        <v>5138138</v>
      </c>
      <c r="G33" s="114">
        <v>5037420</v>
      </c>
      <c r="H33" s="140">
        <v>5044291</v>
      </c>
      <c r="I33" s="115">
        <v>25011</v>
      </c>
      <c r="J33" s="116">
        <v>0.49582785767117715</v>
      </c>
    </row>
    <row r="34" spans="1:10" s="110" customFormat="1" ht="12" customHeight="1" x14ac:dyDescent="0.2">
      <c r="A34" s="118"/>
      <c r="B34" s="119" t="s">
        <v>182</v>
      </c>
      <c r="C34" s="113">
        <v>28.142657174143388</v>
      </c>
      <c r="D34" s="115">
        <v>1985373</v>
      </c>
      <c r="E34" s="114">
        <v>1982259</v>
      </c>
      <c r="F34" s="114">
        <v>1963233</v>
      </c>
      <c r="G34" s="114">
        <v>1938659</v>
      </c>
      <c r="H34" s="140">
        <v>1918299</v>
      </c>
      <c r="I34" s="115">
        <v>67074</v>
      </c>
      <c r="J34" s="116">
        <v>3.4965352116640838</v>
      </c>
    </row>
    <row r="35" spans="1:10" s="110" customFormat="1" ht="12" customHeight="1" x14ac:dyDescent="0.2">
      <c r="A35" s="118" t="s">
        <v>113</v>
      </c>
      <c r="B35" s="119" t="s">
        <v>116</v>
      </c>
      <c r="C35" s="113">
        <v>87.739633647191397</v>
      </c>
      <c r="D35" s="115">
        <v>6189746</v>
      </c>
      <c r="E35" s="114">
        <v>6224024</v>
      </c>
      <c r="F35" s="114">
        <v>6244801</v>
      </c>
      <c r="G35" s="114">
        <v>6142914</v>
      </c>
      <c r="H35" s="140">
        <v>6148248</v>
      </c>
      <c r="I35" s="115">
        <v>41498</v>
      </c>
      <c r="J35" s="116">
        <v>0.67495650793526873</v>
      </c>
    </row>
    <row r="36" spans="1:10" s="110" customFormat="1" ht="12" customHeight="1" x14ac:dyDescent="0.2">
      <c r="A36" s="118"/>
      <c r="B36" s="119" t="s">
        <v>117</v>
      </c>
      <c r="C36" s="113">
        <v>12.180305967319544</v>
      </c>
      <c r="D36" s="115">
        <v>859281</v>
      </c>
      <c r="E36" s="114">
        <v>848559</v>
      </c>
      <c r="F36" s="114">
        <v>851002</v>
      </c>
      <c r="G36" s="114">
        <v>827241</v>
      </c>
      <c r="H36" s="140">
        <v>808567</v>
      </c>
      <c r="I36" s="115">
        <v>50714</v>
      </c>
      <c r="J36" s="116">
        <v>6.2720838223672253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86773</v>
      </c>
      <c r="E64" s="236">
        <v>86963</v>
      </c>
      <c r="F64" s="236">
        <v>87155</v>
      </c>
      <c r="G64" s="236">
        <v>85053</v>
      </c>
      <c r="H64" s="140">
        <v>84745</v>
      </c>
      <c r="I64" s="115">
        <v>2028</v>
      </c>
      <c r="J64" s="116">
        <v>2.3930615375538378</v>
      </c>
    </row>
    <row r="65" spans="1:12" s="110" customFormat="1" ht="12" customHeight="1" x14ac:dyDescent="0.2">
      <c r="A65" s="118" t="s">
        <v>105</v>
      </c>
      <c r="B65" s="119" t="s">
        <v>106</v>
      </c>
      <c r="C65" s="113">
        <v>56.782639761216046</v>
      </c>
      <c r="D65" s="235">
        <v>49272</v>
      </c>
      <c r="E65" s="236">
        <v>49381</v>
      </c>
      <c r="F65" s="236">
        <v>49669</v>
      </c>
      <c r="G65" s="236">
        <v>48472</v>
      </c>
      <c r="H65" s="140">
        <v>48179</v>
      </c>
      <c r="I65" s="115">
        <v>1093</v>
      </c>
      <c r="J65" s="116">
        <v>2.2686232590962869</v>
      </c>
    </row>
    <row r="66" spans="1:12" s="110" customFormat="1" ht="12" customHeight="1" x14ac:dyDescent="0.2">
      <c r="A66" s="118"/>
      <c r="B66" s="119" t="s">
        <v>107</v>
      </c>
      <c r="C66" s="113">
        <v>43.217360238783954</v>
      </c>
      <c r="D66" s="235">
        <v>37501</v>
      </c>
      <c r="E66" s="236">
        <v>37582</v>
      </c>
      <c r="F66" s="236">
        <v>37486</v>
      </c>
      <c r="G66" s="236">
        <v>36581</v>
      </c>
      <c r="H66" s="140">
        <v>36566</v>
      </c>
      <c r="I66" s="115">
        <v>935</v>
      </c>
      <c r="J66" s="116">
        <v>2.5570201826833672</v>
      </c>
    </row>
    <row r="67" spans="1:12" s="110" customFormat="1" ht="12" customHeight="1" x14ac:dyDescent="0.2">
      <c r="A67" s="118" t="s">
        <v>105</v>
      </c>
      <c r="B67" s="121" t="s">
        <v>108</v>
      </c>
      <c r="C67" s="113">
        <v>11.644175031403778</v>
      </c>
      <c r="D67" s="235">
        <v>10104</v>
      </c>
      <c r="E67" s="236">
        <v>10442</v>
      </c>
      <c r="F67" s="236">
        <v>10612</v>
      </c>
      <c r="G67" s="236">
        <v>9468</v>
      </c>
      <c r="H67" s="140">
        <v>9800</v>
      </c>
      <c r="I67" s="115">
        <v>304</v>
      </c>
      <c r="J67" s="116">
        <v>3.1020408163265305</v>
      </c>
    </row>
    <row r="68" spans="1:12" s="110" customFormat="1" ht="12" customHeight="1" x14ac:dyDescent="0.2">
      <c r="A68" s="118"/>
      <c r="B68" s="121" t="s">
        <v>109</v>
      </c>
      <c r="C68" s="113">
        <v>68.465997487697791</v>
      </c>
      <c r="D68" s="235">
        <v>59410</v>
      </c>
      <c r="E68" s="236">
        <v>59414</v>
      </c>
      <c r="F68" s="236">
        <v>59634</v>
      </c>
      <c r="G68" s="236">
        <v>59004</v>
      </c>
      <c r="H68" s="140">
        <v>58657</v>
      </c>
      <c r="I68" s="115">
        <v>753</v>
      </c>
      <c r="J68" s="116">
        <v>1.2837342516664678</v>
      </c>
    </row>
    <row r="69" spans="1:12" s="110" customFormat="1" ht="12" customHeight="1" x14ac:dyDescent="0.2">
      <c r="A69" s="118"/>
      <c r="B69" s="121" t="s">
        <v>110</v>
      </c>
      <c r="C69" s="113">
        <v>18.765053645719291</v>
      </c>
      <c r="D69" s="235">
        <v>16283</v>
      </c>
      <c r="E69" s="236">
        <v>16100</v>
      </c>
      <c r="F69" s="236">
        <v>15945</v>
      </c>
      <c r="G69" s="236">
        <v>15700</v>
      </c>
      <c r="H69" s="140">
        <v>15424</v>
      </c>
      <c r="I69" s="115">
        <v>859</v>
      </c>
      <c r="J69" s="116">
        <v>5.569242738589212</v>
      </c>
    </row>
    <row r="70" spans="1:12" s="110" customFormat="1" ht="12" customHeight="1" x14ac:dyDescent="0.2">
      <c r="A70" s="120"/>
      <c r="B70" s="121" t="s">
        <v>111</v>
      </c>
      <c r="C70" s="113">
        <v>1.1247738351791456</v>
      </c>
      <c r="D70" s="235">
        <v>976</v>
      </c>
      <c r="E70" s="236">
        <v>1007</v>
      </c>
      <c r="F70" s="236">
        <v>964</v>
      </c>
      <c r="G70" s="236">
        <v>881</v>
      </c>
      <c r="H70" s="140">
        <v>864</v>
      </c>
      <c r="I70" s="115">
        <v>112</v>
      </c>
      <c r="J70" s="116">
        <v>12.962962962962964</v>
      </c>
    </row>
    <row r="71" spans="1:12" s="110" customFormat="1" ht="12" customHeight="1" x14ac:dyDescent="0.2">
      <c r="A71" s="120"/>
      <c r="B71" s="121" t="s">
        <v>112</v>
      </c>
      <c r="C71" s="113">
        <v>0.35264425570165836</v>
      </c>
      <c r="D71" s="235">
        <v>306</v>
      </c>
      <c r="E71" s="236">
        <v>312</v>
      </c>
      <c r="F71" s="236">
        <v>292</v>
      </c>
      <c r="G71" s="236">
        <v>239</v>
      </c>
      <c r="H71" s="140">
        <v>238</v>
      </c>
      <c r="I71" s="115">
        <v>68</v>
      </c>
      <c r="J71" s="116">
        <v>28.571428571428573</v>
      </c>
    </row>
    <row r="72" spans="1:12" s="110" customFormat="1" ht="12" customHeight="1" x14ac:dyDescent="0.2">
      <c r="A72" s="118" t="s">
        <v>113</v>
      </c>
      <c r="B72" s="119" t="s">
        <v>181</v>
      </c>
      <c r="C72" s="113">
        <v>71.590241204061172</v>
      </c>
      <c r="D72" s="235">
        <v>62121</v>
      </c>
      <c r="E72" s="236">
        <v>62490</v>
      </c>
      <c r="F72" s="236">
        <v>62833</v>
      </c>
      <c r="G72" s="236">
        <v>61155</v>
      </c>
      <c r="H72" s="140">
        <v>61166</v>
      </c>
      <c r="I72" s="115">
        <v>955</v>
      </c>
      <c r="J72" s="116">
        <v>1.5613249190726874</v>
      </c>
    </row>
    <row r="73" spans="1:12" s="110" customFormat="1" ht="12" customHeight="1" x14ac:dyDescent="0.2">
      <c r="A73" s="118"/>
      <c r="B73" s="119" t="s">
        <v>182</v>
      </c>
      <c r="C73" s="113">
        <v>28.409758795938828</v>
      </c>
      <c r="D73" s="115">
        <v>24652</v>
      </c>
      <c r="E73" s="114">
        <v>24473</v>
      </c>
      <c r="F73" s="114">
        <v>24322</v>
      </c>
      <c r="G73" s="114">
        <v>23898</v>
      </c>
      <c r="H73" s="140">
        <v>23579</v>
      </c>
      <c r="I73" s="115">
        <v>1073</v>
      </c>
      <c r="J73" s="116">
        <v>4.5506594851350775</v>
      </c>
    </row>
    <row r="74" spans="1:12" s="110" customFormat="1" ht="12" customHeight="1" x14ac:dyDescent="0.2">
      <c r="A74" s="118" t="s">
        <v>113</v>
      </c>
      <c r="B74" s="119" t="s">
        <v>116</v>
      </c>
      <c r="C74" s="113">
        <v>83.906284212831181</v>
      </c>
      <c r="D74" s="115">
        <v>72808</v>
      </c>
      <c r="E74" s="114">
        <v>73220</v>
      </c>
      <c r="F74" s="114">
        <v>73495</v>
      </c>
      <c r="G74" s="114">
        <v>71766</v>
      </c>
      <c r="H74" s="140">
        <v>71853</v>
      </c>
      <c r="I74" s="115">
        <v>955</v>
      </c>
      <c r="J74" s="116">
        <v>1.3291024731048111</v>
      </c>
    </row>
    <row r="75" spans="1:12" s="110" customFormat="1" ht="12" customHeight="1" x14ac:dyDescent="0.2">
      <c r="A75" s="142"/>
      <c r="B75" s="124" t="s">
        <v>117</v>
      </c>
      <c r="C75" s="125">
        <v>15.97732013414311</v>
      </c>
      <c r="D75" s="143">
        <v>13864</v>
      </c>
      <c r="E75" s="144">
        <v>13640</v>
      </c>
      <c r="F75" s="144">
        <v>13547</v>
      </c>
      <c r="G75" s="144">
        <v>13157</v>
      </c>
      <c r="H75" s="145">
        <v>12777</v>
      </c>
      <c r="I75" s="143">
        <v>1087</v>
      </c>
      <c r="J75" s="146">
        <v>8.5074743680050098</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82606</v>
      </c>
      <c r="G11" s="114">
        <v>82950</v>
      </c>
      <c r="H11" s="114">
        <v>83389</v>
      </c>
      <c r="I11" s="114">
        <v>81580</v>
      </c>
      <c r="J11" s="140">
        <v>81182</v>
      </c>
      <c r="K11" s="114">
        <v>1424</v>
      </c>
      <c r="L11" s="116">
        <v>1.7540834175063438</v>
      </c>
    </row>
    <row r="12" spans="1:17" s="110" customFormat="1" ht="24.95" customHeight="1" x14ac:dyDescent="0.2">
      <c r="A12" s="604" t="s">
        <v>185</v>
      </c>
      <c r="B12" s="605"/>
      <c r="C12" s="605"/>
      <c r="D12" s="606"/>
      <c r="E12" s="113">
        <v>54.316877708641016</v>
      </c>
      <c r="F12" s="115">
        <v>44869</v>
      </c>
      <c r="G12" s="114">
        <v>44990</v>
      </c>
      <c r="H12" s="114">
        <v>45311</v>
      </c>
      <c r="I12" s="114">
        <v>44189</v>
      </c>
      <c r="J12" s="140">
        <v>43758</v>
      </c>
      <c r="K12" s="114">
        <v>1111</v>
      </c>
      <c r="L12" s="116">
        <v>2.5389643036701859</v>
      </c>
    </row>
    <row r="13" spans="1:17" s="110" customFormat="1" ht="15" customHeight="1" x14ac:dyDescent="0.2">
      <c r="A13" s="120"/>
      <c r="B13" s="612" t="s">
        <v>107</v>
      </c>
      <c r="C13" s="612"/>
      <c r="E13" s="113">
        <v>45.683122291358984</v>
      </c>
      <c r="F13" s="115">
        <v>37737</v>
      </c>
      <c r="G13" s="114">
        <v>37960</v>
      </c>
      <c r="H13" s="114">
        <v>38078</v>
      </c>
      <c r="I13" s="114">
        <v>37391</v>
      </c>
      <c r="J13" s="140">
        <v>37424</v>
      </c>
      <c r="K13" s="114">
        <v>313</v>
      </c>
      <c r="L13" s="116">
        <v>0.83636169303120989</v>
      </c>
    </row>
    <row r="14" spans="1:17" s="110" customFormat="1" ht="24.95" customHeight="1" x14ac:dyDescent="0.2">
      <c r="A14" s="604" t="s">
        <v>186</v>
      </c>
      <c r="B14" s="605"/>
      <c r="C14" s="605"/>
      <c r="D14" s="606"/>
      <c r="E14" s="113">
        <v>10.209912112921579</v>
      </c>
      <c r="F14" s="115">
        <v>8434</v>
      </c>
      <c r="G14" s="114">
        <v>8749</v>
      </c>
      <c r="H14" s="114">
        <v>8957</v>
      </c>
      <c r="I14" s="114">
        <v>7969</v>
      </c>
      <c r="J14" s="140">
        <v>8240</v>
      </c>
      <c r="K14" s="114">
        <v>194</v>
      </c>
      <c r="L14" s="116">
        <v>2.354368932038835</v>
      </c>
    </row>
    <row r="15" spans="1:17" s="110" customFormat="1" ht="15" customHeight="1" x14ac:dyDescent="0.2">
      <c r="A15" s="120"/>
      <c r="B15" s="119"/>
      <c r="C15" s="258" t="s">
        <v>106</v>
      </c>
      <c r="E15" s="113">
        <v>55.560825231207019</v>
      </c>
      <c r="F15" s="115">
        <v>4686</v>
      </c>
      <c r="G15" s="114">
        <v>4851</v>
      </c>
      <c r="H15" s="114">
        <v>4984</v>
      </c>
      <c r="I15" s="114">
        <v>4401</v>
      </c>
      <c r="J15" s="140">
        <v>4535</v>
      </c>
      <c r="K15" s="114">
        <v>151</v>
      </c>
      <c r="L15" s="116">
        <v>3.3296582138919515</v>
      </c>
    </row>
    <row r="16" spans="1:17" s="110" customFormat="1" ht="15" customHeight="1" x14ac:dyDescent="0.2">
      <c r="A16" s="120"/>
      <c r="B16" s="119"/>
      <c r="C16" s="258" t="s">
        <v>107</v>
      </c>
      <c r="E16" s="113">
        <v>44.439174768792981</v>
      </c>
      <c r="F16" s="115">
        <v>3748</v>
      </c>
      <c r="G16" s="114">
        <v>3898</v>
      </c>
      <c r="H16" s="114">
        <v>3973</v>
      </c>
      <c r="I16" s="114">
        <v>3568</v>
      </c>
      <c r="J16" s="140">
        <v>3705</v>
      </c>
      <c r="K16" s="114">
        <v>43</v>
      </c>
      <c r="L16" s="116">
        <v>1.1605937921727396</v>
      </c>
    </row>
    <row r="17" spans="1:12" s="110" customFormat="1" ht="15" customHeight="1" x14ac:dyDescent="0.2">
      <c r="A17" s="120"/>
      <c r="B17" s="121" t="s">
        <v>109</v>
      </c>
      <c r="C17" s="258"/>
      <c r="E17" s="113">
        <v>67.272353097837936</v>
      </c>
      <c r="F17" s="115">
        <v>55571</v>
      </c>
      <c r="G17" s="114">
        <v>55730</v>
      </c>
      <c r="H17" s="114">
        <v>56175</v>
      </c>
      <c r="I17" s="114">
        <v>55720</v>
      </c>
      <c r="J17" s="140">
        <v>55325</v>
      </c>
      <c r="K17" s="114">
        <v>246</v>
      </c>
      <c r="L17" s="116">
        <v>0.44464527790329866</v>
      </c>
    </row>
    <row r="18" spans="1:12" s="110" customFormat="1" ht="15" customHeight="1" x14ac:dyDescent="0.2">
      <c r="A18" s="120"/>
      <c r="B18" s="119"/>
      <c r="C18" s="258" t="s">
        <v>106</v>
      </c>
      <c r="E18" s="113">
        <v>54.175739144517827</v>
      </c>
      <c r="F18" s="115">
        <v>30106</v>
      </c>
      <c r="G18" s="114">
        <v>30125</v>
      </c>
      <c r="H18" s="114">
        <v>30445</v>
      </c>
      <c r="I18" s="114">
        <v>30140</v>
      </c>
      <c r="J18" s="140">
        <v>29745</v>
      </c>
      <c r="K18" s="114">
        <v>361</v>
      </c>
      <c r="L18" s="116">
        <v>1.2136493528324088</v>
      </c>
    </row>
    <row r="19" spans="1:12" s="110" customFormat="1" ht="15" customHeight="1" x14ac:dyDescent="0.2">
      <c r="A19" s="120"/>
      <c r="B19" s="119"/>
      <c r="C19" s="258" t="s">
        <v>107</v>
      </c>
      <c r="E19" s="113">
        <v>45.824260855482173</v>
      </c>
      <c r="F19" s="115">
        <v>25465</v>
      </c>
      <c r="G19" s="114">
        <v>25605</v>
      </c>
      <c r="H19" s="114">
        <v>25730</v>
      </c>
      <c r="I19" s="114">
        <v>25580</v>
      </c>
      <c r="J19" s="140">
        <v>25580</v>
      </c>
      <c r="K19" s="114">
        <v>-115</v>
      </c>
      <c r="L19" s="116">
        <v>-0.44956997654417513</v>
      </c>
    </row>
    <row r="20" spans="1:12" s="110" customFormat="1" ht="15" customHeight="1" x14ac:dyDescent="0.2">
      <c r="A20" s="120"/>
      <c r="B20" s="121" t="s">
        <v>110</v>
      </c>
      <c r="C20" s="258"/>
      <c r="E20" s="113">
        <v>20.913735079776288</v>
      </c>
      <c r="F20" s="115">
        <v>17276</v>
      </c>
      <c r="G20" s="114">
        <v>17106</v>
      </c>
      <c r="H20" s="114">
        <v>16954</v>
      </c>
      <c r="I20" s="114">
        <v>16656</v>
      </c>
      <c r="J20" s="140">
        <v>16408</v>
      </c>
      <c r="K20" s="114">
        <v>868</v>
      </c>
      <c r="L20" s="116">
        <v>5.2901023890784984</v>
      </c>
    </row>
    <row r="21" spans="1:12" s="110" customFormat="1" ht="15" customHeight="1" x14ac:dyDescent="0.2">
      <c r="A21" s="120"/>
      <c r="B21" s="119"/>
      <c r="C21" s="258" t="s">
        <v>106</v>
      </c>
      <c r="E21" s="113">
        <v>53.160453808752024</v>
      </c>
      <c r="F21" s="115">
        <v>9184</v>
      </c>
      <c r="G21" s="114">
        <v>9080</v>
      </c>
      <c r="H21" s="114">
        <v>8978</v>
      </c>
      <c r="I21" s="114">
        <v>8800</v>
      </c>
      <c r="J21" s="140">
        <v>8632</v>
      </c>
      <c r="K21" s="114">
        <v>552</v>
      </c>
      <c r="L21" s="116">
        <v>6.3948100092678404</v>
      </c>
    </row>
    <row r="22" spans="1:12" s="110" customFormat="1" ht="15" customHeight="1" x14ac:dyDescent="0.2">
      <c r="A22" s="120"/>
      <c r="B22" s="119"/>
      <c r="C22" s="258" t="s">
        <v>107</v>
      </c>
      <c r="E22" s="113">
        <v>46.839546191247976</v>
      </c>
      <c r="F22" s="115">
        <v>8092</v>
      </c>
      <c r="G22" s="114">
        <v>8026</v>
      </c>
      <c r="H22" s="114">
        <v>7976</v>
      </c>
      <c r="I22" s="114">
        <v>7856</v>
      </c>
      <c r="J22" s="140">
        <v>7776</v>
      </c>
      <c r="K22" s="114">
        <v>316</v>
      </c>
      <c r="L22" s="116">
        <v>4.0637860082304531</v>
      </c>
    </row>
    <row r="23" spans="1:12" s="110" customFormat="1" ht="15" customHeight="1" x14ac:dyDescent="0.2">
      <c r="A23" s="120"/>
      <c r="B23" s="121" t="s">
        <v>111</v>
      </c>
      <c r="C23" s="258"/>
      <c r="E23" s="113">
        <v>1.6039997094642036</v>
      </c>
      <c r="F23" s="115">
        <v>1325</v>
      </c>
      <c r="G23" s="114">
        <v>1365</v>
      </c>
      <c r="H23" s="114">
        <v>1303</v>
      </c>
      <c r="I23" s="114">
        <v>1235</v>
      </c>
      <c r="J23" s="140">
        <v>1209</v>
      </c>
      <c r="K23" s="114">
        <v>116</v>
      </c>
      <c r="L23" s="116">
        <v>9.5947063688999172</v>
      </c>
    </row>
    <row r="24" spans="1:12" s="110" customFormat="1" ht="15" customHeight="1" x14ac:dyDescent="0.2">
      <c r="A24" s="120"/>
      <c r="B24" s="119"/>
      <c r="C24" s="258" t="s">
        <v>106</v>
      </c>
      <c r="E24" s="113">
        <v>67.396226415094333</v>
      </c>
      <c r="F24" s="115">
        <v>893</v>
      </c>
      <c r="G24" s="114">
        <v>934</v>
      </c>
      <c r="H24" s="114">
        <v>904</v>
      </c>
      <c r="I24" s="114">
        <v>848</v>
      </c>
      <c r="J24" s="140">
        <v>846</v>
      </c>
      <c r="K24" s="114">
        <v>47</v>
      </c>
      <c r="L24" s="116">
        <v>5.5555555555555554</v>
      </c>
    </row>
    <row r="25" spans="1:12" s="110" customFormat="1" ht="15" customHeight="1" x14ac:dyDescent="0.2">
      <c r="A25" s="120"/>
      <c r="B25" s="119"/>
      <c r="C25" s="258" t="s">
        <v>107</v>
      </c>
      <c r="E25" s="113">
        <v>32.60377358490566</v>
      </c>
      <c r="F25" s="115">
        <v>432</v>
      </c>
      <c r="G25" s="114">
        <v>431</v>
      </c>
      <c r="H25" s="114">
        <v>399</v>
      </c>
      <c r="I25" s="114">
        <v>387</v>
      </c>
      <c r="J25" s="140">
        <v>363</v>
      </c>
      <c r="K25" s="114">
        <v>69</v>
      </c>
      <c r="L25" s="116">
        <v>19.008264462809919</v>
      </c>
    </row>
    <row r="26" spans="1:12" s="110" customFormat="1" ht="15" customHeight="1" x14ac:dyDescent="0.2">
      <c r="A26" s="120"/>
      <c r="C26" s="121" t="s">
        <v>187</v>
      </c>
      <c r="D26" s="110" t="s">
        <v>188</v>
      </c>
      <c r="E26" s="113">
        <v>0.42006633900685181</v>
      </c>
      <c r="F26" s="115">
        <v>347</v>
      </c>
      <c r="G26" s="114">
        <v>350</v>
      </c>
      <c r="H26" s="114">
        <v>329</v>
      </c>
      <c r="I26" s="114">
        <v>293</v>
      </c>
      <c r="J26" s="140">
        <v>273</v>
      </c>
      <c r="K26" s="114">
        <v>74</v>
      </c>
      <c r="L26" s="116">
        <v>27.106227106227106</v>
      </c>
    </row>
    <row r="27" spans="1:12" s="110" customFormat="1" ht="15" customHeight="1" x14ac:dyDescent="0.2">
      <c r="A27" s="120"/>
      <c r="B27" s="119"/>
      <c r="D27" s="259" t="s">
        <v>106</v>
      </c>
      <c r="E27" s="113">
        <v>54.178674351585016</v>
      </c>
      <c r="F27" s="115">
        <v>188</v>
      </c>
      <c r="G27" s="114">
        <v>197</v>
      </c>
      <c r="H27" s="114">
        <v>185</v>
      </c>
      <c r="I27" s="114">
        <v>158</v>
      </c>
      <c r="J27" s="140">
        <v>151</v>
      </c>
      <c r="K27" s="114">
        <v>37</v>
      </c>
      <c r="L27" s="116">
        <v>24.503311258278146</v>
      </c>
    </row>
    <row r="28" spans="1:12" s="110" customFormat="1" ht="15" customHeight="1" x14ac:dyDescent="0.2">
      <c r="A28" s="120"/>
      <c r="B28" s="119"/>
      <c r="D28" s="259" t="s">
        <v>107</v>
      </c>
      <c r="E28" s="113">
        <v>45.821325648414984</v>
      </c>
      <c r="F28" s="115">
        <v>159</v>
      </c>
      <c r="G28" s="114">
        <v>153</v>
      </c>
      <c r="H28" s="114">
        <v>144</v>
      </c>
      <c r="I28" s="114">
        <v>135</v>
      </c>
      <c r="J28" s="140">
        <v>122</v>
      </c>
      <c r="K28" s="114">
        <v>37</v>
      </c>
      <c r="L28" s="116">
        <v>30.327868852459016</v>
      </c>
    </row>
    <row r="29" spans="1:12" s="110" customFormat="1" ht="24.95" customHeight="1" x14ac:dyDescent="0.2">
      <c r="A29" s="604" t="s">
        <v>189</v>
      </c>
      <c r="B29" s="605"/>
      <c r="C29" s="605"/>
      <c r="D29" s="606"/>
      <c r="E29" s="113">
        <v>87.80960220807205</v>
      </c>
      <c r="F29" s="115">
        <v>72536</v>
      </c>
      <c r="G29" s="114">
        <v>73081</v>
      </c>
      <c r="H29" s="114">
        <v>73454</v>
      </c>
      <c r="I29" s="114">
        <v>71977</v>
      </c>
      <c r="J29" s="140">
        <v>71887</v>
      </c>
      <c r="K29" s="114">
        <v>649</v>
      </c>
      <c r="L29" s="116">
        <v>0.90280579242422132</v>
      </c>
    </row>
    <row r="30" spans="1:12" s="110" customFormat="1" ht="15" customHeight="1" x14ac:dyDescent="0.2">
      <c r="A30" s="120"/>
      <c r="B30" s="119"/>
      <c r="C30" s="258" t="s">
        <v>106</v>
      </c>
      <c r="E30" s="113">
        <v>52.771037829491561</v>
      </c>
      <c r="F30" s="115">
        <v>38278</v>
      </c>
      <c r="G30" s="114">
        <v>38599</v>
      </c>
      <c r="H30" s="114">
        <v>38879</v>
      </c>
      <c r="I30" s="114">
        <v>38021</v>
      </c>
      <c r="J30" s="140">
        <v>37860</v>
      </c>
      <c r="K30" s="114">
        <v>418</v>
      </c>
      <c r="L30" s="116">
        <v>1.1040676175382991</v>
      </c>
    </row>
    <row r="31" spans="1:12" s="110" customFormat="1" ht="15" customHeight="1" x14ac:dyDescent="0.2">
      <c r="A31" s="120"/>
      <c r="B31" s="119"/>
      <c r="C31" s="258" t="s">
        <v>107</v>
      </c>
      <c r="E31" s="113">
        <v>47.228962170508439</v>
      </c>
      <c r="F31" s="115">
        <v>34258</v>
      </c>
      <c r="G31" s="114">
        <v>34482</v>
      </c>
      <c r="H31" s="114">
        <v>34575</v>
      </c>
      <c r="I31" s="114">
        <v>33956</v>
      </c>
      <c r="J31" s="140">
        <v>34027</v>
      </c>
      <c r="K31" s="114">
        <v>231</v>
      </c>
      <c r="L31" s="116">
        <v>0.67887265994651302</v>
      </c>
    </row>
    <row r="32" spans="1:12" s="110" customFormat="1" ht="15" customHeight="1" x14ac:dyDescent="0.2">
      <c r="A32" s="120"/>
      <c r="B32" s="119" t="s">
        <v>117</v>
      </c>
      <c r="C32" s="258"/>
      <c r="E32" s="113">
        <v>12.083867999903156</v>
      </c>
      <c r="F32" s="115">
        <v>9982</v>
      </c>
      <c r="G32" s="114">
        <v>9772</v>
      </c>
      <c r="H32" s="114">
        <v>9840</v>
      </c>
      <c r="I32" s="114">
        <v>9495</v>
      </c>
      <c r="J32" s="140">
        <v>9207</v>
      </c>
      <c r="K32" s="114">
        <v>775</v>
      </c>
      <c r="L32" s="116">
        <v>8.4175084175084169</v>
      </c>
    </row>
    <row r="33" spans="1:12" s="110" customFormat="1" ht="15" customHeight="1" x14ac:dyDescent="0.2">
      <c r="A33" s="120"/>
      <c r="B33" s="119"/>
      <c r="C33" s="258" t="s">
        <v>106</v>
      </c>
      <c r="E33" s="113">
        <v>65.477860148266885</v>
      </c>
      <c r="F33" s="115">
        <v>6536</v>
      </c>
      <c r="G33" s="114">
        <v>6331</v>
      </c>
      <c r="H33" s="114">
        <v>6372</v>
      </c>
      <c r="I33" s="114">
        <v>6105</v>
      </c>
      <c r="J33" s="140">
        <v>5848</v>
      </c>
      <c r="K33" s="114">
        <v>688</v>
      </c>
      <c r="L33" s="116">
        <v>11.764705882352942</v>
      </c>
    </row>
    <row r="34" spans="1:12" s="110" customFormat="1" ht="15" customHeight="1" x14ac:dyDescent="0.2">
      <c r="A34" s="120"/>
      <c r="B34" s="119"/>
      <c r="C34" s="258" t="s">
        <v>107</v>
      </c>
      <c r="E34" s="113">
        <v>34.522139851733122</v>
      </c>
      <c r="F34" s="115">
        <v>3446</v>
      </c>
      <c r="G34" s="114">
        <v>3441</v>
      </c>
      <c r="H34" s="114">
        <v>3468</v>
      </c>
      <c r="I34" s="114">
        <v>3390</v>
      </c>
      <c r="J34" s="140">
        <v>3359</v>
      </c>
      <c r="K34" s="114">
        <v>87</v>
      </c>
      <c r="L34" s="116">
        <v>2.5900565644537066</v>
      </c>
    </row>
    <row r="35" spans="1:12" s="110" customFormat="1" ht="24.95" customHeight="1" x14ac:dyDescent="0.2">
      <c r="A35" s="604" t="s">
        <v>190</v>
      </c>
      <c r="B35" s="605"/>
      <c r="C35" s="605"/>
      <c r="D35" s="606"/>
      <c r="E35" s="113">
        <v>71.13163692709972</v>
      </c>
      <c r="F35" s="115">
        <v>58759</v>
      </c>
      <c r="G35" s="114">
        <v>59156</v>
      </c>
      <c r="H35" s="114">
        <v>59617</v>
      </c>
      <c r="I35" s="114">
        <v>58213</v>
      </c>
      <c r="J35" s="140">
        <v>57954</v>
      </c>
      <c r="K35" s="114">
        <v>805</v>
      </c>
      <c r="L35" s="116">
        <v>1.3890326810919005</v>
      </c>
    </row>
    <row r="36" spans="1:12" s="110" customFormat="1" ht="15" customHeight="1" x14ac:dyDescent="0.2">
      <c r="A36" s="120"/>
      <c r="B36" s="119"/>
      <c r="C36" s="258" t="s">
        <v>106</v>
      </c>
      <c r="E36" s="113">
        <v>66.168586939873038</v>
      </c>
      <c r="F36" s="115">
        <v>38880</v>
      </c>
      <c r="G36" s="114">
        <v>39149</v>
      </c>
      <c r="H36" s="114">
        <v>39447</v>
      </c>
      <c r="I36" s="114">
        <v>38493</v>
      </c>
      <c r="J36" s="140">
        <v>38174</v>
      </c>
      <c r="K36" s="114">
        <v>706</v>
      </c>
      <c r="L36" s="116">
        <v>1.849426311101797</v>
      </c>
    </row>
    <row r="37" spans="1:12" s="110" customFormat="1" ht="15" customHeight="1" x14ac:dyDescent="0.2">
      <c r="A37" s="120"/>
      <c r="B37" s="119"/>
      <c r="C37" s="258" t="s">
        <v>107</v>
      </c>
      <c r="E37" s="113">
        <v>33.831413060126962</v>
      </c>
      <c r="F37" s="115">
        <v>19879</v>
      </c>
      <c r="G37" s="114">
        <v>20007</v>
      </c>
      <c r="H37" s="114">
        <v>20170</v>
      </c>
      <c r="I37" s="114">
        <v>19720</v>
      </c>
      <c r="J37" s="140">
        <v>19780</v>
      </c>
      <c r="K37" s="114">
        <v>99</v>
      </c>
      <c r="L37" s="116">
        <v>0.5005055611729019</v>
      </c>
    </row>
    <row r="38" spans="1:12" s="110" customFormat="1" ht="15" customHeight="1" x14ac:dyDescent="0.2">
      <c r="A38" s="120"/>
      <c r="B38" s="119" t="s">
        <v>182</v>
      </c>
      <c r="C38" s="258"/>
      <c r="E38" s="113">
        <v>28.868363072900273</v>
      </c>
      <c r="F38" s="115">
        <v>23847</v>
      </c>
      <c r="G38" s="114">
        <v>23794</v>
      </c>
      <c r="H38" s="114">
        <v>23772</v>
      </c>
      <c r="I38" s="114">
        <v>23367</v>
      </c>
      <c r="J38" s="140">
        <v>23228</v>
      </c>
      <c r="K38" s="114">
        <v>619</v>
      </c>
      <c r="L38" s="116">
        <v>2.6648872050972963</v>
      </c>
    </row>
    <row r="39" spans="1:12" s="110" customFormat="1" ht="15" customHeight="1" x14ac:dyDescent="0.2">
      <c r="A39" s="120"/>
      <c r="B39" s="119"/>
      <c r="C39" s="258" t="s">
        <v>106</v>
      </c>
      <c r="E39" s="113">
        <v>25.114270138801526</v>
      </c>
      <c r="F39" s="115">
        <v>5989</v>
      </c>
      <c r="G39" s="114">
        <v>5841</v>
      </c>
      <c r="H39" s="114">
        <v>5864</v>
      </c>
      <c r="I39" s="114">
        <v>5696</v>
      </c>
      <c r="J39" s="140">
        <v>5584</v>
      </c>
      <c r="K39" s="114">
        <v>405</v>
      </c>
      <c r="L39" s="116">
        <v>7.2528653295128942</v>
      </c>
    </row>
    <row r="40" spans="1:12" s="110" customFormat="1" ht="15" customHeight="1" x14ac:dyDescent="0.2">
      <c r="A40" s="120"/>
      <c r="B40" s="119"/>
      <c r="C40" s="258" t="s">
        <v>107</v>
      </c>
      <c r="E40" s="113">
        <v>74.88572986119847</v>
      </c>
      <c r="F40" s="115">
        <v>17858</v>
      </c>
      <c r="G40" s="114">
        <v>17953</v>
      </c>
      <c r="H40" s="114">
        <v>17908</v>
      </c>
      <c r="I40" s="114">
        <v>17671</v>
      </c>
      <c r="J40" s="140">
        <v>17644</v>
      </c>
      <c r="K40" s="114">
        <v>214</v>
      </c>
      <c r="L40" s="116">
        <v>1.2128768986624348</v>
      </c>
    </row>
    <row r="41" spans="1:12" s="110" customFormat="1" ht="24.75" customHeight="1" x14ac:dyDescent="0.2">
      <c r="A41" s="604" t="s">
        <v>517</v>
      </c>
      <c r="B41" s="605"/>
      <c r="C41" s="605"/>
      <c r="D41" s="606"/>
      <c r="E41" s="113">
        <v>4.9366874076943565</v>
      </c>
      <c r="F41" s="115">
        <v>4078</v>
      </c>
      <c r="G41" s="114">
        <v>4494</v>
      </c>
      <c r="H41" s="114">
        <v>4545</v>
      </c>
      <c r="I41" s="114">
        <v>3817</v>
      </c>
      <c r="J41" s="140">
        <v>4141</v>
      </c>
      <c r="K41" s="114">
        <v>-63</v>
      </c>
      <c r="L41" s="116">
        <v>-1.521371649360058</v>
      </c>
    </row>
    <row r="42" spans="1:12" s="110" customFormat="1" ht="15" customHeight="1" x14ac:dyDescent="0.2">
      <c r="A42" s="120"/>
      <c r="B42" s="119"/>
      <c r="C42" s="258" t="s">
        <v>106</v>
      </c>
      <c r="E42" s="113">
        <v>53.457577243746933</v>
      </c>
      <c r="F42" s="115">
        <v>2180</v>
      </c>
      <c r="G42" s="114">
        <v>2467</v>
      </c>
      <c r="H42" s="114">
        <v>2515</v>
      </c>
      <c r="I42" s="114">
        <v>2070</v>
      </c>
      <c r="J42" s="140">
        <v>2276</v>
      </c>
      <c r="K42" s="114">
        <v>-96</v>
      </c>
      <c r="L42" s="116">
        <v>-4.2179261862917397</v>
      </c>
    </row>
    <row r="43" spans="1:12" s="110" customFormat="1" ht="15" customHeight="1" x14ac:dyDescent="0.2">
      <c r="A43" s="123"/>
      <c r="B43" s="124"/>
      <c r="C43" s="260" t="s">
        <v>107</v>
      </c>
      <c r="D43" s="261"/>
      <c r="E43" s="125">
        <v>46.542422756253067</v>
      </c>
      <c r="F43" s="143">
        <v>1898</v>
      </c>
      <c r="G43" s="144">
        <v>2027</v>
      </c>
      <c r="H43" s="144">
        <v>2030</v>
      </c>
      <c r="I43" s="144">
        <v>1747</v>
      </c>
      <c r="J43" s="145">
        <v>1865</v>
      </c>
      <c r="K43" s="144">
        <v>33</v>
      </c>
      <c r="L43" s="146">
        <v>1.7694369973190349</v>
      </c>
    </row>
    <row r="44" spans="1:12" s="110" customFormat="1" ht="45.75" customHeight="1" x14ac:dyDescent="0.2">
      <c r="A44" s="604" t="s">
        <v>191</v>
      </c>
      <c r="B44" s="605"/>
      <c r="C44" s="605"/>
      <c r="D44" s="606"/>
      <c r="E44" s="113">
        <v>1.7177928963997773</v>
      </c>
      <c r="F44" s="115">
        <v>1419</v>
      </c>
      <c r="G44" s="114">
        <v>1436</v>
      </c>
      <c r="H44" s="114">
        <v>1430</v>
      </c>
      <c r="I44" s="114">
        <v>1401</v>
      </c>
      <c r="J44" s="140">
        <v>1441</v>
      </c>
      <c r="K44" s="114">
        <v>-22</v>
      </c>
      <c r="L44" s="116">
        <v>-1.5267175572519085</v>
      </c>
    </row>
    <row r="45" spans="1:12" s="110" customFormat="1" ht="15" customHeight="1" x14ac:dyDescent="0.2">
      <c r="A45" s="120"/>
      <c r="B45" s="119"/>
      <c r="C45" s="258" t="s">
        <v>106</v>
      </c>
      <c r="E45" s="113">
        <v>63.565891472868216</v>
      </c>
      <c r="F45" s="115">
        <v>902</v>
      </c>
      <c r="G45" s="114">
        <v>916</v>
      </c>
      <c r="H45" s="114">
        <v>916</v>
      </c>
      <c r="I45" s="114">
        <v>896</v>
      </c>
      <c r="J45" s="140">
        <v>923</v>
      </c>
      <c r="K45" s="114">
        <v>-21</v>
      </c>
      <c r="L45" s="116">
        <v>-2.2751895991332609</v>
      </c>
    </row>
    <row r="46" spans="1:12" s="110" customFormat="1" ht="15" customHeight="1" x14ac:dyDescent="0.2">
      <c r="A46" s="123"/>
      <c r="B46" s="124"/>
      <c r="C46" s="260" t="s">
        <v>107</v>
      </c>
      <c r="D46" s="261"/>
      <c r="E46" s="125">
        <v>36.434108527131784</v>
      </c>
      <c r="F46" s="143">
        <v>517</v>
      </c>
      <c r="G46" s="144">
        <v>520</v>
      </c>
      <c r="H46" s="144">
        <v>514</v>
      </c>
      <c r="I46" s="144">
        <v>505</v>
      </c>
      <c r="J46" s="145">
        <v>518</v>
      </c>
      <c r="K46" s="144">
        <v>-1</v>
      </c>
      <c r="L46" s="146">
        <v>-0.19305019305019305</v>
      </c>
    </row>
    <row r="47" spans="1:12" s="110" customFormat="1" ht="39" customHeight="1" x14ac:dyDescent="0.2">
      <c r="A47" s="604" t="s">
        <v>518</v>
      </c>
      <c r="B47" s="607"/>
      <c r="C47" s="607"/>
      <c r="D47" s="608"/>
      <c r="E47" s="113">
        <v>0.26390334842505386</v>
      </c>
      <c r="F47" s="115">
        <v>218</v>
      </c>
      <c r="G47" s="114">
        <v>236</v>
      </c>
      <c r="H47" s="114">
        <v>202</v>
      </c>
      <c r="I47" s="114">
        <v>184</v>
      </c>
      <c r="J47" s="140">
        <v>211</v>
      </c>
      <c r="K47" s="114">
        <v>7</v>
      </c>
      <c r="L47" s="116">
        <v>3.3175355450236967</v>
      </c>
    </row>
    <row r="48" spans="1:12" s="110" customFormat="1" ht="15" customHeight="1" x14ac:dyDescent="0.2">
      <c r="A48" s="120"/>
      <c r="B48" s="119"/>
      <c r="C48" s="258" t="s">
        <v>106</v>
      </c>
      <c r="E48" s="113">
        <v>39.908256880733944</v>
      </c>
      <c r="F48" s="115">
        <v>87</v>
      </c>
      <c r="G48" s="114">
        <v>93</v>
      </c>
      <c r="H48" s="114">
        <v>74</v>
      </c>
      <c r="I48" s="114">
        <v>72</v>
      </c>
      <c r="J48" s="140">
        <v>86</v>
      </c>
      <c r="K48" s="114">
        <v>1</v>
      </c>
      <c r="L48" s="116">
        <v>1.1627906976744187</v>
      </c>
    </row>
    <row r="49" spans="1:12" s="110" customFormat="1" ht="15" customHeight="1" x14ac:dyDescent="0.2">
      <c r="A49" s="123"/>
      <c r="B49" s="124"/>
      <c r="C49" s="260" t="s">
        <v>107</v>
      </c>
      <c r="D49" s="261"/>
      <c r="E49" s="125">
        <v>60.091743119266056</v>
      </c>
      <c r="F49" s="143">
        <v>131</v>
      </c>
      <c r="G49" s="144">
        <v>143</v>
      </c>
      <c r="H49" s="144">
        <v>128</v>
      </c>
      <c r="I49" s="144">
        <v>112</v>
      </c>
      <c r="J49" s="145">
        <v>125</v>
      </c>
      <c r="K49" s="144">
        <v>6</v>
      </c>
      <c r="L49" s="146">
        <v>4.8</v>
      </c>
    </row>
    <row r="50" spans="1:12" s="110" customFormat="1" ht="24.95" customHeight="1" x14ac:dyDescent="0.2">
      <c r="A50" s="609" t="s">
        <v>192</v>
      </c>
      <c r="B50" s="610"/>
      <c r="C50" s="610"/>
      <c r="D50" s="611"/>
      <c r="E50" s="262">
        <v>15.592087741810522</v>
      </c>
      <c r="F50" s="263">
        <v>12880</v>
      </c>
      <c r="G50" s="264">
        <v>13172</v>
      </c>
      <c r="H50" s="264">
        <v>13227</v>
      </c>
      <c r="I50" s="264">
        <v>12205</v>
      </c>
      <c r="J50" s="265">
        <v>12258</v>
      </c>
      <c r="K50" s="263">
        <v>622</v>
      </c>
      <c r="L50" s="266">
        <v>5.0742372328275414</v>
      </c>
    </row>
    <row r="51" spans="1:12" s="110" customFormat="1" ht="15" customHeight="1" x14ac:dyDescent="0.2">
      <c r="A51" s="120"/>
      <c r="B51" s="119"/>
      <c r="C51" s="258" t="s">
        <v>106</v>
      </c>
      <c r="E51" s="113">
        <v>58.982919254658384</v>
      </c>
      <c r="F51" s="115">
        <v>7597</v>
      </c>
      <c r="G51" s="114">
        <v>7727</v>
      </c>
      <c r="H51" s="114">
        <v>7785</v>
      </c>
      <c r="I51" s="114">
        <v>7169</v>
      </c>
      <c r="J51" s="140">
        <v>7091</v>
      </c>
      <c r="K51" s="114">
        <v>506</v>
      </c>
      <c r="L51" s="116">
        <v>7.1358059512057537</v>
      </c>
    </row>
    <row r="52" spans="1:12" s="110" customFormat="1" ht="15" customHeight="1" x14ac:dyDescent="0.2">
      <c r="A52" s="120"/>
      <c r="B52" s="119"/>
      <c r="C52" s="258" t="s">
        <v>107</v>
      </c>
      <c r="E52" s="113">
        <v>41.017080745341616</v>
      </c>
      <c r="F52" s="115">
        <v>5283</v>
      </c>
      <c r="G52" s="114">
        <v>5445</v>
      </c>
      <c r="H52" s="114">
        <v>5442</v>
      </c>
      <c r="I52" s="114">
        <v>5036</v>
      </c>
      <c r="J52" s="140">
        <v>5167</v>
      </c>
      <c r="K52" s="114">
        <v>116</v>
      </c>
      <c r="L52" s="116">
        <v>2.2450164505515775</v>
      </c>
    </row>
    <row r="53" spans="1:12" s="110" customFormat="1" ht="15" customHeight="1" x14ac:dyDescent="0.2">
      <c r="A53" s="120"/>
      <c r="B53" s="119"/>
      <c r="C53" s="258" t="s">
        <v>187</v>
      </c>
      <c r="D53" s="110" t="s">
        <v>193</v>
      </c>
      <c r="E53" s="113">
        <v>22.352484472049689</v>
      </c>
      <c r="F53" s="115">
        <v>2879</v>
      </c>
      <c r="G53" s="114">
        <v>3339</v>
      </c>
      <c r="H53" s="114">
        <v>3373</v>
      </c>
      <c r="I53" s="114">
        <v>2640</v>
      </c>
      <c r="J53" s="140">
        <v>2888</v>
      </c>
      <c r="K53" s="114">
        <v>-9</v>
      </c>
      <c r="L53" s="116">
        <v>-0.31163434903047094</v>
      </c>
    </row>
    <row r="54" spans="1:12" s="110" customFormat="1" ht="15" customHeight="1" x14ac:dyDescent="0.2">
      <c r="A54" s="120"/>
      <c r="B54" s="119"/>
      <c r="D54" s="267" t="s">
        <v>194</v>
      </c>
      <c r="E54" s="113">
        <v>54.637026745397705</v>
      </c>
      <c r="F54" s="115">
        <v>1573</v>
      </c>
      <c r="G54" s="114">
        <v>1845</v>
      </c>
      <c r="H54" s="114">
        <v>1887</v>
      </c>
      <c r="I54" s="114">
        <v>1478</v>
      </c>
      <c r="J54" s="140">
        <v>1593</v>
      </c>
      <c r="K54" s="114">
        <v>-20</v>
      </c>
      <c r="L54" s="116">
        <v>-1.2554927809165097</v>
      </c>
    </row>
    <row r="55" spans="1:12" s="110" customFormat="1" ht="15" customHeight="1" x14ac:dyDescent="0.2">
      <c r="A55" s="120"/>
      <c r="B55" s="119"/>
      <c r="D55" s="267" t="s">
        <v>195</v>
      </c>
      <c r="E55" s="113">
        <v>45.362973254602295</v>
      </c>
      <c r="F55" s="115">
        <v>1306</v>
      </c>
      <c r="G55" s="114">
        <v>1494</v>
      </c>
      <c r="H55" s="114">
        <v>1486</v>
      </c>
      <c r="I55" s="114">
        <v>1162</v>
      </c>
      <c r="J55" s="140">
        <v>1295</v>
      </c>
      <c r="K55" s="114">
        <v>11</v>
      </c>
      <c r="L55" s="116">
        <v>0.84942084942084939</v>
      </c>
    </row>
    <row r="56" spans="1:12" s="110" customFormat="1" ht="15" customHeight="1" x14ac:dyDescent="0.2">
      <c r="A56" s="120"/>
      <c r="B56" s="119" t="s">
        <v>196</v>
      </c>
      <c r="C56" s="258"/>
      <c r="E56" s="113">
        <v>60.21112267874004</v>
      </c>
      <c r="F56" s="115">
        <v>49738</v>
      </c>
      <c r="G56" s="114">
        <v>49639</v>
      </c>
      <c r="H56" s="114">
        <v>49976</v>
      </c>
      <c r="I56" s="114">
        <v>49535</v>
      </c>
      <c r="J56" s="140">
        <v>49215</v>
      </c>
      <c r="K56" s="114">
        <v>523</v>
      </c>
      <c r="L56" s="116">
        <v>1.0626841410139185</v>
      </c>
    </row>
    <row r="57" spans="1:12" s="110" customFormat="1" ht="15" customHeight="1" x14ac:dyDescent="0.2">
      <c r="A57" s="120"/>
      <c r="B57" s="119"/>
      <c r="C57" s="258" t="s">
        <v>106</v>
      </c>
      <c r="E57" s="113">
        <v>52.044714302947447</v>
      </c>
      <c r="F57" s="115">
        <v>25886</v>
      </c>
      <c r="G57" s="114">
        <v>25882</v>
      </c>
      <c r="H57" s="114">
        <v>26094</v>
      </c>
      <c r="I57" s="114">
        <v>25787</v>
      </c>
      <c r="J57" s="140">
        <v>25588</v>
      </c>
      <c r="K57" s="114">
        <v>298</v>
      </c>
      <c r="L57" s="116">
        <v>1.1646084101922776</v>
      </c>
    </row>
    <row r="58" spans="1:12" s="110" customFormat="1" ht="15" customHeight="1" x14ac:dyDescent="0.2">
      <c r="A58" s="120"/>
      <c r="B58" s="119"/>
      <c r="C58" s="258" t="s">
        <v>107</v>
      </c>
      <c r="E58" s="113">
        <v>47.955285697052553</v>
      </c>
      <c r="F58" s="115">
        <v>23852</v>
      </c>
      <c r="G58" s="114">
        <v>23757</v>
      </c>
      <c r="H58" s="114">
        <v>23882</v>
      </c>
      <c r="I58" s="114">
        <v>23748</v>
      </c>
      <c r="J58" s="140">
        <v>23627</v>
      </c>
      <c r="K58" s="114">
        <v>225</v>
      </c>
      <c r="L58" s="116">
        <v>0.95230033436322847</v>
      </c>
    </row>
    <row r="59" spans="1:12" s="110" customFormat="1" ht="15" customHeight="1" x14ac:dyDescent="0.2">
      <c r="A59" s="120"/>
      <c r="B59" s="119"/>
      <c r="C59" s="258" t="s">
        <v>105</v>
      </c>
      <c r="D59" s="110" t="s">
        <v>197</v>
      </c>
      <c r="E59" s="113">
        <v>94.016647231493025</v>
      </c>
      <c r="F59" s="115">
        <v>46762</v>
      </c>
      <c r="G59" s="114">
        <v>46719</v>
      </c>
      <c r="H59" s="114">
        <v>47080</v>
      </c>
      <c r="I59" s="114">
        <v>46697</v>
      </c>
      <c r="J59" s="140">
        <v>46442</v>
      </c>
      <c r="K59" s="114">
        <v>320</v>
      </c>
      <c r="L59" s="116">
        <v>0.68903148012574822</v>
      </c>
    </row>
    <row r="60" spans="1:12" s="110" customFormat="1" ht="15" customHeight="1" x14ac:dyDescent="0.2">
      <c r="A60" s="120"/>
      <c r="B60" s="119"/>
      <c r="C60" s="258"/>
      <c r="D60" s="267" t="s">
        <v>198</v>
      </c>
      <c r="E60" s="113">
        <v>50.502544801334416</v>
      </c>
      <c r="F60" s="115">
        <v>23616</v>
      </c>
      <c r="G60" s="114">
        <v>23653</v>
      </c>
      <c r="H60" s="114">
        <v>23873</v>
      </c>
      <c r="I60" s="114">
        <v>23609</v>
      </c>
      <c r="J60" s="140">
        <v>23462</v>
      </c>
      <c r="K60" s="114">
        <v>154</v>
      </c>
      <c r="L60" s="116">
        <v>0.65638053021907761</v>
      </c>
    </row>
    <row r="61" spans="1:12" s="110" customFormat="1" ht="15" customHeight="1" x14ac:dyDescent="0.2">
      <c r="A61" s="120"/>
      <c r="B61" s="119"/>
      <c r="C61" s="258"/>
      <c r="D61" s="267" t="s">
        <v>199</v>
      </c>
      <c r="E61" s="113">
        <v>49.497455198665584</v>
      </c>
      <c r="F61" s="115">
        <v>23146</v>
      </c>
      <c r="G61" s="114">
        <v>23066</v>
      </c>
      <c r="H61" s="114">
        <v>23207</v>
      </c>
      <c r="I61" s="114">
        <v>23088</v>
      </c>
      <c r="J61" s="140">
        <v>22980</v>
      </c>
      <c r="K61" s="114">
        <v>166</v>
      </c>
      <c r="L61" s="116">
        <v>0.72236727589208005</v>
      </c>
    </row>
    <row r="62" spans="1:12" s="110" customFormat="1" ht="15" customHeight="1" x14ac:dyDescent="0.2">
      <c r="A62" s="120"/>
      <c r="B62" s="119"/>
      <c r="C62" s="258"/>
      <c r="D62" s="258" t="s">
        <v>200</v>
      </c>
      <c r="E62" s="113">
        <v>5.9833527685069763</v>
      </c>
      <c r="F62" s="115">
        <v>2976</v>
      </c>
      <c r="G62" s="114">
        <v>2920</v>
      </c>
      <c r="H62" s="114">
        <v>2896</v>
      </c>
      <c r="I62" s="114">
        <v>2838</v>
      </c>
      <c r="J62" s="140">
        <v>2773</v>
      </c>
      <c r="K62" s="114">
        <v>203</v>
      </c>
      <c r="L62" s="116">
        <v>7.3205914172376492</v>
      </c>
    </row>
    <row r="63" spans="1:12" s="110" customFormat="1" ht="15" customHeight="1" x14ac:dyDescent="0.2">
      <c r="A63" s="120"/>
      <c r="B63" s="119"/>
      <c r="C63" s="258"/>
      <c r="D63" s="267" t="s">
        <v>198</v>
      </c>
      <c r="E63" s="113">
        <v>76.276881720430111</v>
      </c>
      <c r="F63" s="115">
        <v>2270</v>
      </c>
      <c r="G63" s="114">
        <v>2229</v>
      </c>
      <c r="H63" s="114">
        <v>2221</v>
      </c>
      <c r="I63" s="114">
        <v>2178</v>
      </c>
      <c r="J63" s="140">
        <v>2126</v>
      </c>
      <c r="K63" s="114">
        <v>144</v>
      </c>
      <c r="L63" s="116">
        <v>6.7732831608654749</v>
      </c>
    </row>
    <row r="64" spans="1:12" s="110" customFormat="1" ht="15" customHeight="1" x14ac:dyDescent="0.2">
      <c r="A64" s="120"/>
      <c r="B64" s="119"/>
      <c r="C64" s="258"/>
      <c r="D64" s="267" t="s">
        <v>199</v>
      </c>
      <c r="E64" s="113">
        <v>23.723118279569892</v>
      </c>
      <c r="F64" s="115">
        <v>706</v>
      </c>
      <c r="G64" s="114">
        <v>691</v>
      </c>
      <c r="H64" s="114">
        <v>675</v>
      </c>
      <c r="I64" s="114">
        <v>660</v>
      </c>
      <c r="J64" s="140">
        <v>647</v>
      </c>
      <c r="K64" s="114">
        <v>59</v>
      </c>
      <c r="L64" s="116">
        <v>9.1190108191653785</v>
      </c>
    </row>
    <row r="65" spans="1:12" s="110" customFormat="1" ht="15" customHeight="1" x14ac:dyDescent="0.2">
      <c r="A65" s="120"/>
      <c r="B65" s="119" t="s">
        <v>201</v>
      </c>
      <c r="C65" s="258"/>
      <c r="E65" s="113">
        <v>11.537902815776095</v>
      </c>
      <c r="F65" s="115">
        <v>9531</v>
      </c>
      <c r="G65" s="114">
        <v>9442</v>
      </c>
      <c r="H65" s="114">
        <v>9330</v>
      </c>
      <c r="I65" s="114">
        <v>9114</v>
      </c>
      <c r="J65" s="140">
        <v>8906</v>
      </c>
      <c r="K65" s="114">
        <v>625</v>
      </c>
      <c r="L65" s="116">
        <v>7.017740848865933</v>
      </c>
    </row>
    <row r="66" spans="1:12" s="110" customFormat="1" ht="15" customHeight="1" x14ac:dyDescent="0.2">
      <c r="A66" s="120"/>
      <c r="B66" s="119"/>
      <c r="C66" s="258" t="s">
        <v>106</v>
      </c>
      <c r="E66" s="113">
        <v>54.653236806211311</v>
      </c>
      <c r="F66" s="115">
        <v>5209</v>
      </c>
      <c r="G66" s="114">
        <v>5152</v>
      </c>
      <c r="H66" s="114">
        <v>5110</v>
      </c>
      <c r="I66" s="114">
        <v>5014</v>
      </c>
      <c r="J66" s="140">
        <v>4858</v>
      </c>
      <c r="K66" s="114">
        <v>351</v>
      </c>
      <c r="L66" s="116">
        <v>7.225195553725813</v>
      </c>
    </row>
    <row r="67" spans="1:12" s="110" customFormat="1" ht="15" customHeight="1" x14ac:dyDescent="0.2">
      <c r="A67" s="120"/>
      <c r="B67" s="119"/>
      <c r="C67" s="258" t="s">
        <v>107</v>
      </c>
      <c r="E67" s="113">
        <v>45.346763193788689</v>
      </c>
      <c r="F67" s="115">
        <v>4322</v>
      </c>
      <c r="G67" s="114">
        <v>4290</v>
      </c>
      <c r="H67" s="114">
        <v>4220</v>
      </c>
      <c r="I67" s="114">
        <v>4100</v>
      </c>
      <c r="J67" s="140">
        <v>4048</v>
      </c>
      <c r="K67" s="114">
        <v>274</v>
      </c>
      <c r="L67" s="116">
        <v>6.7687747035573125</v>
      </c>
    </row>
    <row r="68" spans="1:12" s="110" customFormat="1" ht="15" customHeight="1" x14ac:dyDescent="0.2">
      <c r="A68" s="120"/>
      <c r="B68" s="119"/>
      <c r="C68" s="258" t="s">
        <v>105</v>
      </c>
      <c r="D68" s="110" t="s">
        <v>202</v>
      </c>
      <c r="E68" s="113">
        <v>19.305424404574545</v>
      </c>
      <c r="F68" s="115">
        <v>1840</v>
      </c>
      <c r="G68" s="114">
        <v>1779</v>
      </c>
      <c r="H68" s="114">
        <v>1729</v>
      </c>
      <c r="I68" s="114">
        <v>1655</v>
      </c>
      <c r="J68" s="140">
        <v>1574</v>
      </c>
      <c r="K68" s="114">
        <v>266</v>
      </c>
      <c r="L68" s="116">
        <v>16.899618805590851</v>
      </c>
    </row>
    <row r="69" spans="1:12" s="110" customFormat="1" ht="15" customHeight="1" x14ac:dyDescent="0.2">
      <c r="A69" s="120"/>
      <c r="B69" s="119"/>
      <c r="C69" s="258"/>
      <c r="D69" s="267" t="s">
        <v>198</v>
      </c>
      <c r="E69" s="113">
        <v>47.826086956521742</v>
      </c>
      <c r="F69" s="115">
        <v>880</v>
      </c>
      <c r="G69" s="114">
        <v>856</v>
      </c>
      <c r="H69" s="114">
        <v>830</v>
      </c>
      <c r="I69" s="114">
        <v>800</v>
      </c>
      <c r="J69" s="140">
        <v>739</v>
      </c>
      <c r="K69" s="114">
        <v>141</v>
      </c>
      <c r="L69" s="116">
        <v>19.079837618403246</v>
      </c>
    </row>
    <row r="70" spans="1:12" s="110" customFormat="1" ht="15" customHeight="1" x14ac:dyDescent="0.2">
      <c r="A70" s="120"/>
      <c r="B70" s="119"/>
      <c r="C70" s="258"/>
      <c r="D70" s="267" t="s">
        <v>199</v>
      </c>
      <c r="E70" s="113">
        <v>52.173913043478258</v>
      </c>
      <c r="F70" s="115">
        <v>960</v>
      </c>
      <c r="G70" s="114">
        <v>923</v>
      </c>
      <c r="H70" s="114">
        <v>899</v>
      </c>
      <c r="I70" s="114">
        <v>855</v>
      </c>
      <c r="J70" s="140">
        <v>835</v>
      </c>
      <c r="K70" s="114">
        <v>125</v>
      </c>
      <c r="L70" s="116">
        <v>14.970059880239521</v>
      </c>
    </row>
    <row r="71" spans="1:12" s="110" customFormat="1" ht="15" customHeight="1" x14ac:dyDescent="0.2">
      <c r="A71" s="120"/>
      <c r="B71" s="119"/>
      <c r="C71" s="258"/>
      <c r="D71" s="110" t="s">
        <v>203</v>
      </c>
      <c r="E71" s="113">
        <v>73.937677053824359</v>
      </c>
      <c r="F71" s="115">
        <v>7047</v>
      </c>
      <c r="G71" s="114">
        <v>7032</v>
      </c>
      <c r="H71" s="114">
        <v>6992</v>
      </c>
      <c r="I71" s="114">
        <v>6881</v>
      </c>
      <c r="J71" s="140">
        <v>6782</v>
      </c>
      <c r="K71" s="114">
        <v>265</v>
      </c>
      <c r="L71" s="116">
        <v>3.9074019463285166</v>
      </c>
    </row>
    <row r="72" spans="1:12" s="110" customFormat="1" ht="15" customHeight="1" x14ac:dyDescent="0.2">
      <c r="A72" s="120"/>
      <c r="B72" s="119"/>
      <c r="C72" s="258"/>
      <c r="D72" s="267" t="s">
        <v>198</v>
      </c>
      <c r="E72" s="113">
        <v>56.009649496239533</v>
      </c>
      <c r="F72" s="115">
        <v>3947</v>
      </c>
      <c r="G72" s="114">
        <v>3923</v>
      </c>
      <c r="H72" s="114">
        <v>3916</v>
      </c>
      <c r="I72" s="114">
        <v>3872</v>
      </c>
      <c r="J72" s="140">
        <v>3798</v>
      </c>
      <c r="K72" s="114">
        <v>149</v>
      </c>
      <c r="L72" s="116">
        <v>3.9231174302264349</v>
      </c>
    </row>
    <row r="73" spans="1:12" s="110" customFormat="1" ht="15" customHeight="1" x14ac:dyDescent="0.2">
      <c r="A73" s="120"/>
      <c r="B73" s="119"/>
      <c r="C73" s="258"/>
      <c r="D73" s="267" t="s">
        <v>199</v>
      </c>
      <c r="E73" s="113">
        <v>43.990350503760467</v>
      </c>
      <c r="F73" s="115">
        <v>3100</v>
      </c>
      <c r="G73" s="114">
        <v>3109</v>
      </c>
      <c r="H73" s="114">
        <v>3076</v>
      </c>
      <c r="I73" s="114">
        <v>3009</v>
      </c>
      <c r="J73" s="140">
        <v>2984</v>
      </c>
      <c r="K73" s="114">
        <v>116</v>
      </c>
      <c r="L73" s="116">
        <v>3.8873994638069704</v>
      </c>
    </row>
    <row r="74" spans="1:12" s="110" customFormat="1" ht="15" customHeight="1" x14ac:dyDescent="0.2">
      <c r="A74" s="120"/>
      <c r="B74" s="119"/>
      <c r="C74" s="258"/>
      <c r="D74" s="110" t="s">
        <v>204</v>
      </c>
      <c r="E74" s="113">
        <v>6.7568985416010916</v>
      </c>
      <c r="F74" s="115">
        <v>644</v>
      </c>
      <c r="G74" s="114">
        <v>631</v>
      </c>
      <c r="H74" s="114">
        <v>609</v>
      </c>
      <c r="I74" s="114">
        <v>578</v>
      </c>
      <c r="J74" s="140">
        <v>550</v>
      </c>
      <c r="K74" s="114">
        <v>94</v>
      </c>
      <c r="L74" s="116">
        <v>17.09090909090909</v>
      </c>
    </row>
    <row r="75" spans="1:12" s="110" customFormat="1" ht="15" customHeight="1" x14ac:dyDescent="0.2">
      <c r="A75" s="120"/>
      <c r="B75" s="119"/>
      <c r="C75" s="258"/>
      <c r="D75" s="267" t="s">
        <v>198</v>
      </c>
      <c r="E75" s="113">
        <v>59.316770186335404</v>
      </c>
      <c r="F75" s="115">
        <v>382</v>
      </c>
      <c r="G75" s="114">
        <v>373</v>
      </c>
      <c r="H75" s="114">
        <v>364</v>
      </c>
      <c r="I75" s="114">
        <v>342</v>
      </c>
      <c r="J75" s="140">
        <v>321</v>
      </c>
      <c r="K75" s="114">
        <v>61</v>
      </c>
      <c r="L75" s="116">
        <v>19.003115264797508</v>
      </c>
    </row>
    <row r="76" spans="1:12" s="110" customFormat="1" ht="15" customHeight="1" x14ac:dyDescent="0.2">
      <c r="A76" s="120"/>
      <c r="B76" s="119"/>
      <c r="C76" s="258"/>
      <c r="D76" s="267" t="s">
        <v>199</v>
      </c>
      <c r="E76" s="113">
        <v>40.683229813664596</v>
      </c>
      <c r="F76" s="115">
        <v>262</v>
      </c>
      <c r="G76" s="114">
        <v>258</v>
      </c>
      <c r="H76" s="114">
        <v>245</v>
      </c>
      <c r="I76" s="114">
        <v>236</v>
      </c>
      <c r="J76" s="140">
        <v>229</v>
      </c>
      <c r="K76" s="114">
        <v>33</v>
      </c>
      <c r="L76" s="116">
        <v>14.410480349344978</v>
      </c>
    </row>
    <row r="77" spans="1:12" s="110" customFormat="1" ht="15" customHeight="1" x14ac:dyDescent="0.2">
      <c r="A77" s="534"/>
      <c r="B77" s="119" t="s">
        <v>205</v>
      </c>
      <c r="C77" s="268"/>
      <c r="D77" s="182"/>
      <c r="E77" s="113">
        <v>12.65888676367334</v>
      </c>
      <c r="F77" s="115">
        <v>10457</v>
      </c>
      <c r="G77" s="114">
        <v>10697</v>
      </c>
      <c r="H77" s="114">
        <v>10856</v>
      </c>
      <c r="I77" s="114">
        <v>10726</v>
      </c>
      <c r="J77" s="140">
        <v>10803</v>
      </c>
      <c r="K77" s="114">
        <v>-346</v>
      </c>
      <c r="L77" s="116">
        <v>-3.2028140331389428</v>
      </c>
    </row>
    <row r="78" spans="1:12" s="110" customFormat="1" ht="15" customHeight="1" x14ac:dyDescent="0.2">
      <c r="A78" s="120"/>
      <c r="B78" s="119"/>
      <c r="C78" s="268" t="s">
        <v>106</v>
      </c>
      <c r="D78" s="182"/>
      <c r="E78" s="113">
        <v>59.070479104905807</v>
      </c>
      <c r="F78" s="115">
        <v>6177</v>
      </c>
      <c r="G78" s="114">
        <v>6229</v>
      </c>
      <c r="H78" s="114">
        <v>6322</v>
      </c>
      <c r="I78" s="114">
        <v>6219</v>
      </c>
      <c r="J78" s="140">
        <v>6221</v>
      </c>
      <c r="K78" s="114">
        <v>-44</v>
      </c>
      <c r="L78" s="116">
        <v>-0.70728178749397208</v>
      </c>
    </row>
    <row r="79" spans="1:12" s="110" customFormat="1" ht="15" customHeight="1" x14ac:dyDescent="0.2">
      <c r="A79" s="123"/>
      <c r="B79" s="124"/>
      <c r="C79" s="260" t="s">
        <v>107</v>
      </c>
      <c r="D79" s="261"/>
      <c r="E79" s="125">
        <v>40.929520895094193</v>
      </c>
      <c r="F79" s="143">
        <v>4280</v>
      </c>
      <c r="G79" s="144">
        <v>4468</v>
      </c>
      <c r="H79" s="144">
        <v>4534</v>
      </c>
      <c r="I79" s="144">
        <v>4507</v>
      </c>
      <c r="J79" s="145">
        <v>4582</v>
      </c>
      <c r="K79" s="144">
        <v>-302</v>
      </c>
      <c r="L79" s="146">
        <v>-6.5910082933216936</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82606</v>
      </c>
      <c r="E11" s="114">
        <v>82950</v>
      </c>
      <c r="F11" s="114">
        <v>83389</v>
      </c>
      <c r="G11" s="114">
        <v>81580</v>
      </c>
      <c r="H11" s="140">
        <v>81182</v>
      </c>
      <c r="I11" s="115">
        <v>1424</v>
      </c>
      <c r="J11" s="116">
        <v>1.7540834175063438</v>
      </c>
    </row>
    <row r="12" spans="1:15" s="110" customFormat="1" ht="24.95" customHeight="1" x14ac:dyDescent="0.2">
      <c r="A12" s="193" t="s">
        <v>132</v>
      </c>
      <c r="B12" s="194" t="s">
        <v>133</v>
      </c>
      <c r="C12" s="113">
        <v>7.0212817470885897E-2</v>
      </c>
      <c r="D12" s="115">
        <v>58</v>
      </c>
      <c r="E12" s="114">
        <v>58</v>
      </c>
      <c r="F12" s="114">
        <v>57</v>
      </c>
      <c r="G12" s="114">
        <v>53</v>
      </c>
      <c r="H12" s="140">
        <v>52</v>
      </c>
      <c r="I12" s="115">
        <v>6</v>
      </c>
      <c r="J12" s="116">
        <v>11.538461538461538</v>
      </c>
    </row>
    <row r="13" spans="1:15" s="110" customFormat="1" ht="24.95" customHeight="1" x14ac:dyDescent="0.2">
      <c r="A13" s="193" t="s">
        <v>134</v>
      </c>
      <c r="B13" s="199" t="s">
        <v>214</v>
      </c>
      <c r="C13" s="113">
        <v>2.6656659322567369</v>
      </c>
      <c r="D13" s="115">
        <v>2202</v>
      </c>
      <c r="E13" s="114">
        <v>2219</v>
      </c>
      <c r="F13" s="114">
        <v>2248</v>
      </c>
      <c r="G13" s="114">
        <v>2207</v>
      </c>
      <c r="H13" s="140">
        <v>2215</v>
      </c>
      <c r="I13" s="115">
        <v>-13</v>
      </c>
      <c r="J13" s="116">
        <v>-0.58690744920993232</v>
      </c>
    </row>
    <row r="14" spans="1:15" s="287" customFormat="1" ht="24" customHeight="1" x14ac:dyDescent="0.2">
      <c r="A14" s="193" t="s">
        <v>215</v>
      </c>
      <c r="B14" s="199" t="s">
        <v>137</v>
      </c>
      <c r="C14" s="113">
        <v>12.319928334503548</v>
      </c>
      <c r="D14" s="115">
        <v>10177</v>
      </c>
      <c r="E14" s="114">
        <v>10277</v>
      </c>
      <c r="F14" s="114">
        <v>10332</v>
      </c>
      <c r="G14" s="114">
        <v>10233</v>
      </c>
      <c r="H14" s="140">
        <v>10181</v>
      </c>
      <c r="I14" s="115">
        <v>-4</v>
      </c>
      <c r="J14" s="116">
        <v>-3.9288871427168255E-2</v>
      </c>
      <c r="K14" s="110"/>
      <c r="L14" s="110"/>
      <c r="M14" s="110"/>
      <c r="N14" s="110"/>
      <c r="O14" s="110"/>
    </row>
    <row r="15" spans="1:15" s="110" customFormat="1" ht="24.75" customHeight="1" x14ac:dyDescent="0.2">
      <c r="A15" s="193" t="s">
        <v>216</v>
      </c>
      <c r="B15" s="199" t="s">
        <v>217</v>
      </c>
      <c r="C15" s="113">
        <v>1.9078517298985547</v>
      </c>
      <c r="D15" s="115">
        <v>1576</v>
      </c>
      <c r="E15" s="114">
        <v>1569</v>
      </c>
      <c r="F15" s="114">
        <v>1569</v>
      </c>
      <c r="G15" s="114">
        <v>1542</v>
      </c>
      <c r="H15" s="140">
        <v>1522</v>
      </c>
      <c r="I15" s="115">
        <v>54</v>
      </c>
      <c r="J15" s="116">
        <v>3.54796320630749</v>
      </c>
    </row>
    <row r="16" spans="1:15" s="287" customFormat="1" ht="24.95" customHeight="1" x14ac:dyDescent="0.2">
      <c r="A16" s="193" t="s">
        <v>218</v>
      </c>
      <c r="B16" s="199" t="s">
        <v>141</v>
      </c>
      <c r="C16" s="113">
        <v>5.7719778224342058</v>
      </c>
      <c r="D16" s="115">
        <v>4768</v>
      </c>
      <c r="E16" s="114">
        <v>4903</v>
      </c>
      <c r="F16" s="114">
        <v>4957</v>
      </c>
      <c r="G16" s="114">
        <v>4949</v>
      </c>
      <c r="H16" s="140">
        <v>4946</v>
      </c>
      <c r="I16" s="115">
        <v>-178</v>
      </c>
      <c r="J16" s="116">
        <v>-3.5988677719369186</v>
      </c>
      <c r="K16" s="110"/>
      <c r="L16" s="110"/>
      <c r="M16" s="110"/>
      <c r="N16" s="110"/>
      <c r="O16" s="110"/>
    </row>
    <row r="17" spans="1:15" s="110" customFormat="1" ht="24.95" customHeight="1" x14ac:dyDescent="0.2">
      <c r="A17" s="193" t="s">
        <v>219</v>
      </c>
      <c r="B17" s="199" t="s">
        <v>220</v>
      </c>
      <c r="C17" s="113">
        <v>4.6400987821707869</v>
      </c>
      <c r="D17" s="115">
        <v>3833</v>
      </c>
      <c r="E17" s="114">
        <v>3805</v>
      </c>
      <c r="F17" s="114">
        <v>3806</v>
      </c>
      <c r="G17" s="114">
        <v>3742</v>
      </c>
      <c r="H17" s="140">
        <v>3713</v>
      </c>
      <c r="I17" s="115">
        <v>120</v>
      </c>
      <c r="J17" s="116">
        <v>3.2318879612173443</v>
      </c>
    </row>
    <row r="18" spans="1:15" s="287" customFormat="1" ht="24.95" customHeight="1" x14ac:dyDescent="0.2">
      <c r="A18" s="201" t="s">
        <v>144</v>
      </c>
      <c r="B18" s="202" t="s">
        <v>145</v>
      </c>
      <c r="C18" s="113">
        <v>6.345786020385928</v>
      </c>
      <c r="D18" s="115">
        <v>5242</v>
      </c>
      <c r="E18" s="114">
        <v>5195</v>
      </c>
      <c r="F18" s="114">
        <v>5320</v>
      </c>
      <c r="G18" s="114">
        <v>5084</v>
      </c>
      <c r="H18" s="140">
        <v>4829</v>
      </c>
      <c r="I18" s="115">
        <v>413</v>
      </c>
      <c r="J18" s="116">
        <v>8.5524953406502373</v>
      </c>
      <c r="K18" s="110"/>
      <c r="L18" s="110"/>
      <c r="M18" s="110"/>
      <c r="N18" s="110"/>
      <c r="O18" s="110"/>
    </row>
    <row r="19" spans="1:15" s="110" customFormat="1" ht="24.95" customHeight="1" x14ac:dyDescent="0.2">
      <c r="A19" s="193" t="s">
        <v>146</v>
      </c>
      <c r="B19" s="199" t="s">
        <v>147</v>
      </c>
      <c r="C19" s="113">
        <v>12.351403045783599</v>
      </c>
      <c r="D19" s="115">
        <v>10203</v>
      </c>
      <c r="E19" s="114">
        <v>10329</v>
      </c>
      <c r="F19" s="114">
        <v>10360</v>
      </c>
      <c r="G19" s="114">
        <v>10235</v>
      </c>
      <c r="H19" s="140">
        <v>10308</v>
      </c>
      <c r="I19" s="115">
        <v>-105</v>
      </c>
      <c r="J19" s="116">
        <v>-1.0186263096623982</v>
      </c>
    </row>
    <row r="20" spans="1:15" s="287" customFormat="1" ht="24.95" customHeight="1" x14ac:dyDescent="0.2">
      <c r="A20" s="193" t="s">
        <v>148</v>
      </c>
      <c r="B20" s="199" t="s">
        <v>149</v>
      </c>
      <c r="C20" s="113">
        <v>6.3361014938382203</v>
      </c>
      <c r="D20" s="115">
        <v>5234</v>
      </c>
      <c r="E20" s="114">
        <v>5244</v>
      </c>
      <c r="F20" s="114">
        <v>5212</v>
      </c>
      <c r="G20" s="114">
        <v>4995</v>
      </c>
      <c r="H20" s="140">
        <v>5023</v>
      </c>
      <c r="I20" s="115">
        <v>211</v>
      </c>
      <c r="J20" s="116">
        <v>4.2006768863229142</v>
      </c>
      <c r="K20" s="110"/>
      <c r="L20" s="110"/>
      <c r="M20" s="110"/>
      <c r="N20" s="110"/>
      <c r="O20" s="110"/>
    </row>
    <row r="21" spans="1:15" s="110" customFormat="1" ht="24.95" customHeight="1" x14ac:dyDescent="0.2">
      <c r="A21" s="201" t="s">
        <v>150</v>
      </c>
      <c r="B21" s="202" t="s">
        <v>151</v>
      </c>
      <c r="C21" s="113">
        <v>2.47923879621335</v>
      </c>
      <c r="D21" s="115">
        <v>2048</v>
      </c>
      <c r="E21" s="114">
        <v>2052</v>
      </c>
      <c r="F21" s="114">
        <v>2096</v>
      </c>
      <c r="G21" s="114">
        <v>2008</v>
      </c>
      <c r="H21" s="140">
        <v>1975</v>
      </c>
      <c r="I21" s="115">
        <v>73</v>
      </c>
      <c r="J21" s="116">
        <v>3.6962025316455698</v>
      </c>
    </row>
    <row r="22" spans="1:15" s="110" customFormat="1" ht="24.95" customHeight="1" x14ac:dyDescent="0.2">
      <c r="A22" s="201" t="s">
        <v>152</v>
      </c>
      <c r="B22" s="199" t="s">
        <v>153</v>
      </c>
      <c r="C22" s="113">
        <v>1.712950633125923</v>
      </c>
      <c r="D22" s="115">
        <v>1415</v>
      </c>
      <c r="E22" s="114">
        <v>1375</v>
      </c>
      <c r="F22" s="114">
        <v>1397</v>
      </c>
      <c r="G22" s="114">
        <v>1384</v>
      </c>
      <c r="H22" s="140">
        <v>1338</v>
      </c>
      <c r="I22" s="115">
        <v>77</v>
      </c>
      <c r="J22" s="116">
        <v>5.754857997010463</v>
      </c>
    </row>
    <row r="23" spans="1:15" s="110" customFormat="1" ht="24.95" customHeight="1" x14ac:dyDescent="0.2">
      <c r="A23" s="193" t="s">
        <v>154</v>
      </c>
      <c r="B23" s="199" t="s">
        <v>155</v>
      </c>
      <c r="C23" s="113">
        <v>1.8485340047938406</v>
      </c>
      <c r="D23" s="115">
        <v>1527</v>
      </c>
      <c r="E23" s="114">
        <v>1556</v>
      </c>
      <c r="F23" s="114">
        <v>1561</v>
      </c>
      <c r="G23" s="114">
        <v>1532</v>
      </c>
      <c r="H23" s="140">
        <v>1532</v>
      </c>
      <c r="I23" s="115">
        <v>-5</v>
      </c>
      <c r="J23" s="116">
        <v>-0.32637075718015668</v>
      </c>
    </row>
    <row r="24" spans="1:15" s="110" customFormat="1" ht="24.95" customHeight="1" x14ac:dyDescent="0.2">
      <c r="A24" s="193" t="s">
        <v>156</v>
      </c>
      <c r="B24" s="199" t="s">
        <v>221</v>
      </c>
      <c r="C24" s="113">
        <v>8.2306369997336759</v>
      </c>
      <c r="D24" s="115">
        <v>6799</v>
      </c>
      <c r="E24" s="114">
        <v>6761</v>
      </c>
      <c r="F24" s="114">
        <v>6775</v>
      </c>
      <c r="G24" s="114">
        <v>6646</v>
      </c>
      <c r="H24" s="140">
        <v>6481</v>
      </c>
      <c r="I24" s="115">
        <v>318</v>
      </c>
      <c r="J24" s="116">
        <v>4.9066502083011878</v>
      </c>
    </row>
    <row r="25" spans="1:15" s="110" customFormat="1" ht="24.95" customHeight="1" x14ac:dyDescent="0.2">
      <c r="A25" s="193" t="s">
        <v>222</v>
      </c>
      <c r="B25" s="204" t="s">
        <v>159</v>
      </c>
      <c r="C25" s="113">
        <v>8.3347456601215413</v>
      </c>
      <c r="D25" s="115">
        <v>6885</v>
      </c>
      <c r="E25" s="114">
        <v>6984</v>
      </c>
      <c r="F25" s="114">
        <v>7142</v>
      </c>
      <c r="G25" s="114">
        <v>7109</v>
      </c>
      <c r="H25" s="140">
        <v>7218</v>
      </c>
      <c r="I25" s="115">
        <v>-333</v>
      </c>
      <c r="J25" s="116">
        <v>-4.6134663341645883</v>
      </c>
    </row>
    <row r="26" spans="1:15" s="110" customFormat="1" ht="24.95" customHeight="1" x14ac:dyDescent="0.2">
      <c r="A26" s="201">
        <v>782.78300000000002</v>
      </c>
      <c r="B26" s="203" t="s">
        <v>160</v>
      </c>
      <c r="C26" s="113">
        <v>2.3509188194562136</v>
      </c>
      <c r="D26" s="115">
        <v>1942</v>
      </c>
      <c r="E26" s="114">
        <v>1988</v>
      </c>
      <c r="F26" s="114">
        <v>2098</v>
      </c>
      <c r="G26" s="114">
        <v>1922</v>
      </c>
      <c r="H26" s="140">
        <v>1871</v>
      </c>
      <c r="I26" s="115">
        <v>71</v>
      </c>
      <c r="J26" s="116">
        <v>3.794762159273116</v>
      </c>
    </row>
    <row r="27" spans="1:15" s="110" customFormat="1" ht="24.95" customHeight="1" x14ac:dyDescent="0.2">
      <c r="A27" s="193" t="s">
        <v>161</v>
      </c>
      <c r="B27" s="199" t="s">
        <v>223</v>
      </c>
      <c r="C27" s="113">
        <v>5.0771130426361282</v>
      </c>
      <c r="D27" s="115">
        <v>4194</v>
      </c>
      <c r="E27" s="114">
        <v>4208</v>
      </c>
      <c r="F27" s="114">
        <v>4218</v>
      </c>
      <c r="G27" s="114">
        <v>4156</v>
      </c>
      <c r="H27" s="140">
        <v>4184</v>
      </c>
      <c r="I27" s="115">
        <v>10</v>
      </c>
      <c r="J27" s="116">
        <v>0.23900573613766729</v>
      </c>
    </row>
    <row r="28" spans="1:15" s="110" customFormat="1" ht="24.95" customHeight="1" x14ac:dyDescent="0.2">
      <c r="A28" s="193" t="s">
        <v>163</v>
      </c>
      <c r="B28" s="199" t="s">
        <v>164</v>
      </c>
      <c r="C28" s="113">
        <v>5.2671718761349053</v>
      </c>
      <c r="D28" s="115">
        <v>4351</v>
      </c>
      <c r="E28" s="114">
        <v>4343</v>
      </c>
      <c r="F28" s="114">
        <v>4359</v>
      </c>
      <c r="G28" s="114">
        <v>4227</v>
      </c>
      <c r="H28" s="140">
        <v>4207</v>
      </c>
      <c r="I28" s="115">
        <v>144</v>
      </c>
      <c r="J28" s="116">
        <v>3.4228666508200618</v>
      </c>
    </row>
    <row r="29" spans="1:15" s="110" customFormat="1" ht="24.95" customHeight="1" x14ac:dyDescent="0.2">
      <c r="A29" s="193">
        <v>86</v>
      </c>
      <c r="B29" s="199" t="s">
        <v>165</v>
      </c>
      <c r="C29" s="113">
        <v>10.091276662712152</v>
      </c>
      <c r="D29" s="115">
        <v>8336</v>
      </c>
      <c r="E29" s="114">
        <v>8424</v>
      </c>
      <c r="F29" s="114">
        <v>8335</v>
      </c>
      <c r="G29" s="114">
        <v>8123</v>
      </c>
      <c r="H29" s="140">
        <v>8163</v>
      </c>
      <c r="I29" s="115">
        <v>173</v>
      </c>
      <c r="J29" s="116">
        <v>2.1193188778635306</v>
      </c>
    </row>
    <row r="30" spans="1:15" s="110" customFormat="1" ht="24.95" customHeight="1" x14ac:dyDescent="0.2">
      <c r="A30" s="193">
        <v>87.88</v>
      </c>
      <c r="B30" s="204" t="s">
        <v>166</v>
      </c>
      <c r="C30" s="113">
        <v>10.166331743456892</v>
      </c>
      <c r="D30" s="115">
        <v>8398</v>
      </c>
      <c r="E30" s="114">
        <v>8365</v>
      </c>
      <c r="F30" s="114">
        <v>8281</v>
      </c>
      <c r="G30" s="114">
        <v>8154</v>
      </c>
      <c r="H30" s="140">
        <v>8092</v>
      </c>
      <c r="I30" s="115">
        <v>306</v>
      </c>
      <c r="J30" s="116">
        <v>3.7815126050420167</v>
      </c>
    </row>
    <row r="31" spans="1:15" s="110" customFormat="1" ht="24.95" customHeight="1" x14ac:dyDescent="0.2">
      <c r="A31" s="193" t="s">
        <v>167</v>
      </c>
      <c r="B31" s="199" t="s">
        <v>168</v>
      </c>
      <c r="C31" s="113">
        <v>4.3519841173764622</v>
      </c>
      <c r="D31" s="115">
        <v>3595</v>
      </c>
      <c r="E31" s="114">
        <v>3572</v>
      </c>
      <c r="F31" s="114">
        <v>3598</v>
      </c>
      <c r="G31" s="114">
        <v>3512</v>
      </c>
      <c r="H31" s="140">
        <v>3513</v>
      </c>
      <c r="I31" s="115">
        <v>82</v>
      </c>
      <c r="J31" s="116">
        <v>2.3341873042983203</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7.0212817470885897E-2</v>
      </c>
      <c r="D34" s="115">
        <v>58</v>
      </c>
      <c r="E34" s="114">
        <v>58</v>
      </c>
      <c r="F34" s="114">
        <v>57</v>
      </c>
      <c r="G34" s="114">
        <v>53</v>
      </c>
      <c r="H34" s="140">
        <v>52</v>
      </c>
      <c r="I34" s="115">
        <v>6</v>
      </c>
      <c r="J34" s="116">
        <v>11.538461538461538</v>
      </c>
    </row>
    <row r="35" spans="1:10" s="110" customFormat="1" ht="24.95" customHeight="1" x14ac:dyDescent="0.2">
      <c r="A35" s="292" t="s">
        <v>171</v>
      </c>
      <c r="B35" s="293" t="s">
        <v>172</v>
      </c>
      <c r="C35" s="113">
        <v>21.331380287146214</v>
      </c>
      <c r="D35" s="115">
        <v>17621</v>
      </c>
      <c r="E35" s="114">
        <v>17691</v>
      </c>
      <c r="F35" s="114">
        <v>17900</v>
      </c>
      <c r="G35" s="114">
        <v>17524</v>
      </c>
      <c r="H35" s="140">
        <v>17225</v>
      </c>
      <c r="I35" s="115">
        <v>396</v>
      </c>
      <c r="J35" s="116">
        <v>2.2989840348330914</v>
      </c>
    </row>
    <row r="36" spans="1:10" s="110" customFormat="1" ht="24.95" customHeight="1" x14ac:dyDescent="0.2">
      <c r="A36" s="294" t="s">
        <v>173</v>
      </c>
      <c r="B36" s="295" t="s">
        <v>174</v>
      </c>
      <c r="C36" s="125">
        <v>78.598406895382908</v>
      </c>
      <c r="D36" s="143">
        <v>64927</v>
      </c>
      <c r="E36" s="144">
        <v>65201</v>
      </c>
      <c r="F36" s="144">
        <v>65432</v>
      </c>
      <c r="G36" s="144">
        <v>64003</v>
      </c>
      <c r="H36" s="145">
        <v>63905</v>
      </c>
      <c r="I36" s="143">
        <v>1022</v>
      </c>
      <c r="J36" s="146">
        <v>1.5992488850637665</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2020-09-25T08:05:06Z</dcterms:created>
  <dcterms:modified xsi:type="dcterms:W3CDTF">2020-09-28T08:07:43Z</dcterms:modified>
</cp:coreProperties>
</file>